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foundationcoza-my.sharepoint.com/personal/freedomm_foundation_co_za/Documents/Documents/Projects/TB Stigma/TB-Stigma/Metadata/"/>
    </mc:Choice>
  </mc:AlternateContent>
  <xr:revisionPtr revIDLastSave="528" documentId="13_ncr:1_{EB8691E4-E454-4BFF-82B5-83C473BDCE19}" xr6:coauthVersionLast="47" xr6:coauthVersionMax="47" xr10:uidLastSave="{D621B6EF-84F2-4A89-A8B3-991856982F01}"/>
  <bookViews>
    <workbookView xWindow="-108" yWindow="-108" windowWidth="23256" windowHeight="12456" firstSheet="4" activeTab="8" xr2:uid="{00000000-000D-0000-FFFF-FFFF00000000}"/>
  </bookViews>
  <sheets>
    <sheet name="Sheet1" sheetId="13" state="hidden" r:id="rId1"/>
    <sheet name="Sheet2" sheetId="7" state="hidden" r:id="rId2"/>
    <sheet name="Sheet6" sheetId="12" state="hidden" r:id="rId3"/>
    <sheet name="Extra Demographic Analysis" sheetId="10" state="hidden" r:id="rId4"/>
    <sheet name="Aim 1 - Index Patients" sheetId="2" r:id="rId5"/>
    <sheet name="Aim 1 - Newly Initiated IPs" sheetId="22" r:id="rId6"/>
    <sheet name="Time" sheetId="19" state="hidden" r:id="rId7"/>
    <sheet name="Sheet3" sheetId="20" state="hidden" r:id="rId8"/>
    <sheet name="Aim 1 - Household Contacts" sheetId="15" r:id="rId9"/>
    <sheet name="Aim 2 - Passive Presenters" sheetId="16" state="hidden" r:id="rId10"/>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6">Time!$A$1:$H$119</definedName>
  </definedNames>
  <calcPr calcId="191029"/>
  <pivotCaches>
    <pivotCache cacheId="84" r:id="rId11"/>
    <pivotCache cacheId="85" r:id="rId12"/>
    <pivotCache cacheId="86" r:id="rId13"/>
    <pivotCache cacheId="87"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 i="15" l="1"/>
  <c r="D25" i="15"/>
  <c r="D27" i="15"/>
  <c r="D24" i="15"/>
  <c r="D23" i="15"/>
  <c r="D22" i="15"/>
  <c r="E42" i="2"/>
  <c r="E40" i="2"/>
  <c r="E39" i="2"/>
  <c r="D10" i="22"/>
  <c r="D9" i="22"/>
  <c r="D8" i="22"/>
  <c r="L28" i="22"/>
  <c r="I28" i="22"/>
  <c r="E28" i="22"/>
  <c r="D22" i="22"/>
  <c r="D21" i="22"/>
  <c r="D20" i="22"/>
  <c r="D19" i="22"/>
  <c r="D18" i="22"/>
  <c r="D17" i="22"/>
  <c r="D16" i="22"/>
  <c r="D7" i="22"/>
  <c r="D6" i="22"/>
  <c r="D5" i="22"/>
  <c r="D4" i="22"/>
  <c r="E31" i="2"/>
  <c r="E30" i="2"/>
  <c r="E28" i="2"/>
  <c r="E29" i="2"/>
  <c r="D20" i="2"/>
  <c r="D21" i="2"/>
  <c r="D22" i="2"/>
  <c r="D23" i="2"/>
  <c r="D19" i="2"/>
  <c r="D18" i="2"/>
  <c r="D17" i="2"/>
  <c r="D49" i="15"/>
  <c r="D50" i="15"/>
  <c r="D48" i="15"/>
  <c r="D46" i="15"/>
  <c r="D47" i="15"/>
  <c r="D45" i="15"/>
  <c r="D44" i="15"/>
  <c r="G50" i="15"/>
  <c r="G48" i="15"/>
  <c r="G46" i="15"/>
  <c r="G45" i="15"/>
  <c r="G44" i="15"/>
  <c r="G40" i="15"/>
  <c r="G41" i="15"/>
  <c r="G39" i="15"/>
  <c r="D30" i="15"/>
  <c r="D31" i="15"/>
  <c r="D29" i="15"/>
  <c r="D28" i="15"/>
  <c r="D21" i="15"/>
  <c r="D20" i="15"/>
  <c r="D18" i="15"/>
  <c r="D17" i="15"/>
  <c r="D13" i="15"/>
  <c r="D10" i="15"/>
  <c r="D11" i="15"/>
  <c r="D9" i="15"/>
  <c r="D8" i="15"/>
  <c r="D9" i="2"/>
  <c r="D10" i="2"/>
  <c r="D11" i="2"/>
  <c r="D8" i="2"/>
  <c r="D7" i="2"/>
  <c r="D6" i="2"/>
  <c r="D5" i="2"/>
  <c r="D4" i="2"/>
  <c r="I6" i="15" l="1"/>
  <c r="I5" i="15"/>
  <c r="I4" i="15"/>
  <c r="D42" i="2" l="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29"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<sst xmlns="http://schemas.openxmlformats.org/spreadsheetml/2006/main" count="106476" uniqueCount="923">
  <si>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</si>
  <si>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</si>
  <si>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</si>
  <si>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</si>
  <si>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</si>
  <si>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</si>
  <si>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</si>
  <si>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</si>
  <si>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</si>
  <si>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</si>
  <si>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</si>
  <si>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</si>
  <si>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</si>
  <si>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</si>
  <si>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</si>
  <si>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</si>
  <si>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</si>
  <si>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</si>
  <si>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</si>
  <si>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</si>
  <si>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</si>
  <si>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</si>
  <si>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</si>
  <si>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</si>
  <si>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</si>
  <si>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</si>
  <si>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</si>
  <si>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</si>
  <si>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</si>
  <si>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</si>
  <si>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</si>
  <si>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</si>
  <si>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</si>
  <si>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</si>
  <si>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</si>
  <si>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</si>
  <si>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</si>
  <si>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</si>
  <si>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</si>
  <si>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</si>
  <si>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</si>
  <si>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</si>
  <si>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</si>
  <si>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</si>
  <si>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</si>
  <si>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</si>
  <si>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</si>
  <si>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</si>
  <si>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</si>
  <si>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</si>
  <si>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</si>
  <si>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</si>
  <si>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</si>
  <si>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</si>
  <si>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</si>
  <si>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</si>
  <si>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</si>
  <si>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</si>
  <si>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</si>
  <si>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</si>
  <si>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</si>
  <si>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</si>
  <si>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</si>
  <si>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</si>
  <si>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</si>
  <si>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</si>
  <si>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</si>
  <si>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</si>
  <si>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</si>
  <si>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</si>
  <si>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</si>
  <si>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</si>
  <si>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</si>
  <si>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</si>
  <si>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</si>
  <si>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</si>
  <si>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</si>
  <si>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</si>
  <si>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</si>
  <si>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</si>
  <si>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</si>
  <si>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</si>
  <si>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</si>
  <si>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</si>
  <si>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</si>
  <si>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</si>
  <si>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</si>
  <si>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</si>
  <si>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</si>
  <si>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</si>
  <si>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</si>
  <si>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</si>
  <si>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</si>
  <si>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</si>
  <si>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</si>
  <si>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</si>
  <si>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</si>
  <si>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</si>
  <si>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</si>
  <si>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</si>
  <si>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</si>
  <si>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</si>
  <si>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</si>
  <si>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</si>
  <si>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</si>
  <si>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</si>
  <si>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</si>
  <si>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</si>
  <si>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</si>
  <si>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</si>
  <si>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</si>
  <si>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</si>
  <si>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</si>
  <si>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</si>
  <si>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</si>
  <si>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</si>
  <si>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</si>
  <si>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</si>
  <si>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</si>
  <si>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</si>
  <si>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</si>
  <si>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</si>
  <si>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</si>
  <si>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</si>
  <si>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</si>
  <si>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</si>
  <si>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</si>
  <si>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</si>
  <si>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</si>
  <si>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</si>
  <si>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</si>
  <si>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</si>
  <si>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</si>
  <si>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</si>
  <si>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</si>
  <si>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</si>
  <si>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</si>
  <si>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</si>
  <si>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</si>
  <si>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</si>
  <si>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</si>
  <si>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</si>
  <si>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</si>
  <si>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</si>
  <si>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</si>
  <si>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</si>
  <si>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</si>
  <si>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</si>
  <si>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</si>
  <si>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</si>
  <si>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</si>
  <si>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</si>
  <si>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</si>
  <si>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</si>
  <si>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</si>
  <si>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</si>
  <si>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</si>
  <si>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</si>
  <si>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</si>
  <si>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</si>
  <si>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</si>
  <si>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</si>
  <si>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</si>
  <si>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</si>
  <si>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</si>
  <si>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</si>
  <si>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</si>
  <si>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</si>
  <si>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</si>
  <si>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</si>
  <si>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</si>
  <si>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</si>
  <si>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</si>
  <si>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</si>
  <si>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</si>
  <si>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</si>
  <si>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</si>
  <si>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</si>
  <si>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</si>
  <si>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</si>
  <si>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</si>
  <si>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</si>
  <si>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</si>
  <si>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</si>
  <si>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</si>
  <si>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</si>
  <si>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</si>
  <si>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</si>
  <si>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</si>
  <si>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</si>
  <si>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</si>
  <si>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</si>
  <si>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</si>
  <si>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</si>
  <si>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</si>
  <si>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</si>
  <si>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</si>
  <si>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</si>
  <si>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</si>
  <si>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</si>
  <si>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</si>
  <si>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</si>
  <si>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</si>
  <si>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</si>
  <si>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</si>
  <si>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</si>
  <si>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</si>
  <si>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</si>
  <si>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</si>
  <si>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</si>
  <si>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</si>
  <si>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</si>
  <si>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</si>
  <si>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</si>
  <si>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</si>
  <si>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</si>
  <si>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</si>
  <si>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</si>
  <si>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</si>
  <si>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</si>
  <si>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</si>
  <si>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</si>
  <si>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</si>
  <si>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</si>
  <si>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</si>
  <si>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</si>
  <si>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</si>
  <si>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</si>
  <si>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</si>
  <si>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</si>
  <si>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</si>
  <si>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</si>
  <si>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</si>
  <si>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</si>
  <si>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</si>
  <si>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</si>
  <si>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</si>
  <si>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</si>
  <si>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</si>
  <si>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</si>
  <si>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</si>
  <si>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</si>
  <si>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</si>
  <si>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</si>
  <si>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</si>
  <si>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</si>
  <si>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</si>
  <si>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</si>
  <si>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</si>
  <si>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</si>
  <si>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</si>
  <si>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</si>
  <si>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</si>
  <si>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</si>
  <si>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</si>
  <si>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</si>
  <si>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</si>
  <si>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</si>
  <si>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</si>
  <si>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</si>
  <si>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</si>
  <si>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</si>
  <si>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</si>
  <si>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</si>
  <si>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</si>
  <si>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</si>
  <si>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</si>
  <si>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</si>
  <si>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</si>
  <si>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</si>
  <si>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</si>
  <si>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</si>
  <si>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</si>
  <si>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</si>
  <si>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</si>
  <si>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</si>
  <si>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</si>
  <si>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</si>
  <si>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</si>
  <si>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</si>
  <si>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</si>
  <si>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</si>
  <si>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</si>
  <si>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</si>
  <si>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</si>
  <si>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</si>
  <si>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</si>
  <si>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</si>
  <si>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</si>
  <si>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</si>
  <si>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</si>
  <si>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</si>
  <si>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</si>
  <si>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</si>
  <si>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</si>
  <si>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</si>
  <si>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</si>
  <si>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</si>
  <si>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</si>
  <si>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</si>
  <si>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</si>
  <si>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</si>
  <si>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</si>
  <si>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</si>
  <si>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</si>
  <si>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</si>
  <si>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</si>
  <si>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</si>
  <si>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</si>
  <si>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</si>
  <si>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</si>
  <si>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</si>
  <si>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</si>
  <si>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</si>
  <si>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</si>
  <si>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</si>
  <si>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</si>
  <si>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</si>
  <si>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</si>
  <si>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</si>
  <si>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</si>
  <si>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</si>
  <si>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</si>
  <si>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</si>
  <si>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</si>
  <si>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</si>
  <si>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</si>
  <si>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</si>
  <si>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</si>
  <si>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</si>
  <si>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</si>
  <si>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</si>
  <si>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</si>
  <si>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</si>
  <si>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</si>
  <si>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</si>
  <si>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</si>
  <si>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</si>
  <si>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</si>
  <si>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</si>
  <si>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</si>
  <si>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</si>
  <si>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</si>
  <si>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</si>
  <si>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</si>
  <si>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</si>
  <si>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</si>
  <si>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</si>
  <si>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</si>
  <si>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</si>
  <si>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</si>
  <si>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</si>
  <si>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</si>
  <si>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</si>
  <si>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</si>
  <si>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</si>
  <si>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</si>
  <si>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</si>
  <si>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</si>
  <si>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</si>
  <si>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</si>
  <si>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</si>
  <si>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</si>
  <si>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</si>
  <si>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</si>
  <si>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</si>
  <si>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</si>
  <si>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</si>
  <si>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</si>
  <si>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</si>
  <si>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</si>
  <si>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</si>
  <si>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</si>
  <si>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</si>
  <si>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</si>
  <si>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</si>
  <si>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</si>
  <si>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</si>
  <si>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</si>
  <si>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</si>
  <si>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</si>
  <si>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</si>
  <si>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</si>
  <si>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</si>
  <si>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</si>
  <si>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</si>
  <si>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</si>
  <si>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</si>
  <si>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</si>
  <si>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</si>
  <si>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</si>
  <si>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</si>
  <si>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</si>
  <si>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</si>
  <si>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</si>
  <si>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</si>
  <si>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</si>
  <si>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</si>
  <si>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</si>
  <si>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</si>
  <si>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</si>
  <si>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</si>
  <si>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</si>
  <si>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</si>
  <si>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</si>
  <si>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</si>
  <si>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</si>
  <si>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</si>
  <si>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</si>
  <si>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</si>
  <si>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</si>
  <si>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</si>
  <si>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</si>
  <si>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</si>
  <si>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</si>
  <si>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</si>
  <si>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</si>
  <si>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</si>
  <si>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</si>
  <si>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</si>
  <si>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</si>
  <si>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</si>
  <si>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</si>
  <si>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</si>
  <si>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</si>
  <si>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</si>
  <si>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</si>
  <si>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</si>
  <si>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</si>
  <si>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</si>
  <si>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</si>
  <si>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</si>
  <si>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</si>
  <si>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</si>
  <si>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</si>
  <si>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</si>
  <si>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</si>
  <si>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</si>
  <si>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</si>
  <si>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</si>
  <si>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</si>
  <si>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</si>
  <si>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</si>
  <si>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</si>
  <si>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</si>
  <si>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</si>
  <si>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</si>
  <si>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</si>
  <si>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</si>
  <si>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</si>
  <si>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</si>
  <si>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</si>
  <si>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</si>
  <si>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</si>
  <si>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</si>
  <si>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</si>
  <si>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</si>
  <si>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</si>
  <si>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</si>
  <si>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</si>
  <si>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</si>
  <si>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</si>
  <si>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</si>
  <si>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</si>
  <si>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</si>
  <si>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</si>
  <si>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</si>
  <si>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</si>
  <si>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</si>
  <si>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</si>
  <si>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</si>
  <si>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</si>
  <si>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</si>
  <si>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</si>
  <si>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</si>
  <si>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</si>
  <si>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</si>
  <si>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</si>
  <si>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</si>
  <si>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</si>
  <si>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</si>
  <si>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</si>
  <si>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</si>
  <si>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</si>
  <si>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</si>
  <si>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</si>
  <si>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</si>
  <si>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</si>
  <si>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</si>
  <si>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</si>
  <si>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</si>
  <si>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</si>
  <si>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</si>
  <si>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</si>
  <si>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</si>
  <si>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</si>
  <si>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</si>
  <si>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</si>
  <si>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</si>
  <si>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</si>
  <si>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</si>
  <si>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</si>
  <si>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</si>
  <si>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</si>
  <si>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</si>
  <si>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</si>
  <si>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</si>
  <si>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</si>
  <si>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</si>
  <si>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</si>
  <si>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</si>
  <si>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</si>
  <si>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</si>
  <si>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</si>
  <si>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</si>
  <si>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</si>
  <si>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</si>
  <si>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</si>
  <si>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</si>
  <si>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</si>
  <si>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</si>
  <si>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</si>
  <si>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</si>
  <si>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</si>
  <si>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</si>
  <si>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</si>
  <si>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</si>
  <si>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</si>
  <si>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</si>
  <si>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</si>
  <si>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</si>
  <si>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</si>
  <si>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</si>
  <si>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</si>
  <si>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</si>
  <si>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</si>
  <si>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</si>
  <si>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</si>
  <si>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</si>
  <si>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</si>
  <si>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</si>
  <si>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</si>
  <si>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</si>
  <si>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</si>
  <si>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</si>
  <si>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</si>
  <si>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</si>
  <si>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</si>
  <si>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</si>
  <si>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</si>
  <si>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</si>
  <si>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</si>
  <si>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</si>
  <si>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</si>
  <si>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</si>
  <si>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</si>
  <si>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</si>
  <si>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</si>
  <si>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</si>
  <si>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</si>
  <si>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</si>
  <si>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</si>
  <si>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</si>
  <si>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</si>
  <si>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</si>
  <si>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</si>
  <si>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</si>
  <si>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</si>
  <si>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</si>
  <si>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</si>
  <si>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</si>
  <si>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</si>
  <si>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</si>
  <si>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</si>
  <si>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</si>
  <si>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</si>
  <si>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</si>
  <si>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</si>
  <si>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</si>
  <si>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</si>
  <si>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</si>
  <si>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</si>
  <si>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</si>
  <si>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</si>
  <si>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</si>
  <si>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</si>
  <si>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</si>
  <si>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</si>
  <si>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</si>
  <si>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</si>
  <si>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</si>
  <si>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</si>
  <si>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</si>
  <si>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</si>
  <si>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</si>
  <si>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</si>
  <si>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</si>
  <si>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</si>
  <si>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</si>
  <si>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</si>
  <si>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</si>
  <si>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</si>
  <si>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</si>
  <si>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</si>
  <si>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</si>
  <si>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</si>
  <si>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</si>
  <si>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</si>
  <si>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</si>
  <si>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</si>
  <si>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</si>
  <si>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</si>
  <si>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</si>
  <si>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</si>
  <si>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</si>
  <si>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</si>
  <si>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</si>
  <si>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</si>
  <si>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</si>
  <si>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</si>
  <si>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</si>
  <si>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</si>
  <si>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</si>
  <si>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</si>
  <si>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</si>
  <si>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</si>
  <si>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</si>
  <si>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</si>
  <si>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</si>
  <si>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</si>
  <si>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</si>
  <si>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</si>
  <si>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</si>
  <si>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</si>
  <si>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</si>
  <si>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</si>
  <si>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</si>
  <si>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</si>
  <si>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</si>
  <si>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</si>
  <si>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</si>
  <si>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</si>
  <si>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</si>
  <si>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</si>
  <si>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</si>
  <si>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</si>
  <si>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</si>
  <si>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</si>
  <si>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</si>
  <si>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</si>
  <si>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</si>
  <si>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</si>
  <si>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</si>
  <si>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</si>
  <si>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</si>
  <si>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</si>
  <si>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</si>
  <si>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</si>
  <si>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</si>
  <si>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</si>
  <si>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</si>
  <si>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</si>
  <si>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</si>
  <si>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</si>
  <si>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</si>
  <si>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</si>
  <si>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</si>
  <si>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</si>
  <si>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</si>
  <si>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</si>
  <si>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</si>
  <si>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</si>
  <si>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</si>
  <si>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</si>
  <si>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</si>
  <si>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</si>
  <si>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</si>
  <si>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</si>
  <si>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</si>
  <si>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</si>
  <si>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</si>
  <si>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</si>
  <si>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</si>
  <si>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</si>
  <si>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</si>
  <si>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</si>
  <si>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</si>
  <si>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</si>
  <si>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</si>
  <si>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</si>
  <si>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</si>
  <si>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</si>
  <si>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</si>
  <si>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</si>
  <si>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</si>
  <si>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</si>
  <si>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</si>
  <si>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</si>
  <si>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</si>
  <si>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</si>
  <si>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</si>
  <si>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</si>
  <si>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</si>
  <si>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</si>
  <si>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</si>
  <si>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</si>
  <si>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</si>
  <si>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</si>
  <si>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</si>
  <si>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</si>
  <si>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</si>
  <si>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</si>
  <si>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</si>
  <si>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</si>
  <si>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</si>
  <si>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</si>
  <si>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</si>
  <si>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</si>
  <si>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</si>
  <si>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</si>
  <si>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</si>
  <si>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</si>
  <si>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</si>
  <si>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</si>
  <si>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</si>
  <si>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</si>
  <si>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</si>
  <si>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</si>
  <si>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</si>
  <si>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</si>
  <si>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</si>
  <si>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</si>
  <si>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</si>
  <si>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</si>
  <si>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</si>
  <si>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</si>
  <si>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</si>
  <si>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</si>
  <si>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</si>
  <si>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</si>
  <si>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</si>
  <si>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</si>
  <si>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</si>
  <si>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</si>
  <si>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</si>
  <si>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</si>
  <si>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</si>
  <si>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</si>
  <si>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</si>
  <si>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</si>
  <si>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</si>
  <si>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</si>
  <si>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</si>
  <si>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</si>
  <si>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</si>
  <si>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</si>
  <si>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</si>
  <si>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</si>
  <si>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</si>
  <si>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</si>
  <si>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</si>
  <si>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</si>
  <si>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</si>
  <si>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</si>
  <si>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</si>
  <si>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</si>
  <si>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</si>
  <si>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</si>
  <si>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</si>
  <si>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</si>
  <si>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</si>
  <si>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</si>
  <si>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</si>
  <si>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</si>
  <si>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</si>
  <si>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</si>
  <si>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</si>
  <si>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</si>
  <si>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</si>
  <si>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Households listed by IPs</t>
  </si>
  <si>
    <t>HHCs listed by IPs</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</si>
  <si>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</si>
  <si>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</si>
  <si>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</si>
  <si>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</si>
  <si>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</si>
  <si>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</si>
  <si>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</si>
  <si>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</si>
  <si>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</si>
  <si>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</si>
  <si>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</si>
  <si>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</si>
  <si>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</si>
  <si>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</si>
  <si>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</si>
  <si>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</si>
  <si>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</si>
  <si>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</si>
  <si>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</si>
  <si>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</si>
  <si>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</si>
  <si>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</si>
  <si>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</si>
  <si>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</si>
  <si>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</si>
  <si>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</si>
  <si>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</si>
  <si>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</si>
  <si>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</si>
  <si>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</si>
  <si>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</si>
  <si>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</si>
  <si>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</si>
  <si>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</si>
  <si>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</si>
  <si>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</si>
  <si>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</si>
  <si>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</si>
  <si>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</si>
  <si>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</si>
  <si>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</si>
  <si>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</si>
  <si>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</si>
  <si>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</si>
  <si>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</si>
  <si>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</si>
  <si>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</si>
  <si>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</si>
  <si>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</si>
  <si>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</si>
  <si>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 xml:space="preserve">Outcomes </t>
  </si>
  <si>
    <t>Households with enrolled HHCs</t>
  </si>
  <si>
    <t>1.2833333333333334</t>
  </si>
  <si>
    <t>1.6666666666666667</t>
  </si>
  <si>
    <t>2.066666666666667</t>
  </si>
  <si>
    <t>2.0166666666666666</t>
  </si>
  <si>
    <t>1.95</t>
  </si>
  <si>
    <t>1.3833333333333333</t>
  </si>
  <si>
    <t>1.1666666666666667</t>
  </si>
  <si>
    <t>0.9166666666666666</t>
  </si>
  <si>
    <t>1.9166666666666667</t>
  </si>
  <si>
    <t>0.95</t>
  </si>
  <si>
    <t>2.183333333333333</t>
  </si>
  <si>
    <t>1.2</t>
  </si>
  <si>
    <t>TOTAL Index Patients Screened</t>
  </si>
  <si>
    <t>Not-eligible</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</si>
  <si>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</si>
  <si>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</si>
  <si>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</si>
  <si>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</si>
  <si>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</si>
  <si>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</si>
  <si>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</si>
  <si>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</si>
  <si>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</si>
  <si>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</si>
  <si>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</si>
  <si>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</si>
  <si>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</si>
  <si>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</si>
  <si>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</si>
  <si>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</si>
  <si>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</si>
  <si>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</si>
  <si>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Total households visited</t>
  </si>
  <si>
    <t xml:space="preserve">     Households visited once</t>
  </si>
  <si>
    <t xml:space="preserve">     Households visited twice</t>
  </si>
  <si>
    <t xml:space="preserve">     Households visited thrice</t>
  </si>
  <si>
    <t>1st HHCI</t>
  </si>
  <si>
    <t>2nd HHCI</t>
  </si>
  <si>
    <t>3rd HHCI</t>
  </si>
  <si>
    <t>HHCs Screened</t>
  </si>
  <si>
    <t>HHCs Listed</t>
  </si>
  <si>
    <t>Count of Event Name</t>
  </si>
  <si>
    <t>Column Labels</t>
  </si>
  <si>
    <t>μ Days to HHCI</t>
  </si>
  <si>
    <t xml:space="preserve">     Provided sputum</t>
  </si>
  <si>
    <t>HHC Visit</t>
  </si>
  <si>
    <t xml:space="preserve">     &lt;18 years old</t>
  </si>
  <si>
    <t xml:space="preserve">     Lives outside study communities</t>
  </si>
  <si>
    <t xml:space="preserve">     Not fluent in Xhosa or English</t>
  </si>
  <si>
    <t>Caregiver permission</t>
  </si>
  <si>
    <t xml:space="preserve">     Not Pulmonary TB Positive</t>
  </si>
  <si>
    <t xml:space="preserve">     No household contacts</t>
  </si>
  <si>
    <t xml:space="preserve">     Enrolled on other Cohort / HHC</t>
  </si>
  <si>
    <t>Caregiver not present</t>
  </si>
  <si>
    <t>Enrolment</t>
  </si>
  <si>
    <t>Agreed to participate</t>
  </si>
  <si>
    <t>Refused to participate</t>
  </si>
  <si>
    <t xml:space="preserve">     Not interested</t>
  </si>
  <si>
    <t xml:space="preserve">     Tired</t>
  </si>
  <si>
    <t xml:space="preserve">   </t>
  </si>
  <si>
    <t xml:space="preserve">     Other</t>
  </si>
  <si>
    <t xml:space="preserve">     Do not have time</t>
  </si>
  <si>
    <t xml:space="preserve">     Enrolled in another study</t>
  </si>
  <si>
    <t>Baseline Completed</t>
  </si>
  <si>
    <t>HHCs Screened for study eligibility</t>
  </si>
  <si>
    <t>Caregiver present</t>
  </si>
  <si>
    <t xml:space="preserve">      Caregiver provided permission for HHCI</t>
  </si>
  <si>
    <t xml:space="preserve">      Caregiver did not provide permission for HHCI</t>
  </si>
  <si>
    <t>Self-reported</t>
  </si>
  <si>
    <t>NA</t>
  </si>
  <si>
    <t xml:space="preserve">     No outcome recorded yet</t>
  </si>
  <si>
    <t xml:space="preserve">          Within 30 days</t>
  </si>
  <si>
    <t xml:space="preserve">          After 30 days</t>
  </si>
  <si>
    <t xml:space="preserve">     Did not present</t>
  </si>
  <si>
    <t>Clinic data extraction</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</si>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</sst>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rgb="FFD9D9D9"/>
        <bgColor rgb="FF000000"/>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7" fillId="0" borderId="0" applyFont="0" applyFill="0" applyBorder="0" applyAlignment="0" applyProtection="0"/>
  </cellStyleXfs>
  <cellXfs count="194">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0" fontId="1" fillId="3" borderId="0" xfId="0" applyFont="1" applyFill="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3" fillId="0" borderId="7" xfId="0" applyFont="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6" fillId="10" borderId="7" xfId="0" applyFont="1" applyFill="1" applyBorder="1" applyAlignment="1">
      <alignment horizontal="center"/>
    </xf>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0" fontId="15" fillId="10" borderId="0" xfId="0" quotePrefix="1" applyFont="1" applyFill="1" applyAlignment="1">
      <alignment horizontal="center"/>
    </xf>
    <xf numFmtId="9" fontId="15" fillId="10" borderId="5" xfId="1" applyFont="1" applyFill="1" applyBorder="1" applyAlignment="1">
      <alignment horizontal="center"/>
    </xf>
    <xf numFmtId="9" fontId="15" fillId="10" borderId="5" xfId="1" quotePrefix="1" applyFont="1" applyFill="1" applyBorder="1" applyAlignment="1">
      <alignment horizontal="center"/>
    </xf>
    <xf numFmtId="9" fontId="15" fillId="10" borderId="8" xfId="1" applyFont="1" applyFill="1" applyBorder="1" applyAlignment="1">
      <alignment horizontal="center"/>
    </xf>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6" fillId="4" borderId="0" xfId="0" applyFont="1" applyFill="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3" borderId="0" xfId="0" applyFont="1" applyFill="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4" xfId="0" applyFont="1" applyFill="1" applyBorder="1" applyAlignment="1">
      <alignment horizontal="center" vertical="center"/>
    </xf>
    <xf numFmtId="0" fontId="0" fillId="3" borderId="4" xfId="0" applyFill="1" applyBorder="1"/>
    <xf numFmtId="0" fontId="0" fillId="3" borderId="0" xfId="0" applyFill="1"/>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164" fontId="2" fillId="3" borderId="10"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11" borderId="5" xfId="0" applyFont="1" applyFill="1" applyBorder="1" applyAlignment="1">
      <alignment horizontal="center"/>
    </xf>
    <xf numFmtId="0" fontId="14" fillId="11" borderId="0" xfId="0" applyFont="1" applyFill="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8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8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8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8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8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8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8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155" t="s">
        <v>716</v>
      </c>
      <c r="B2" s="155"/>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6"/>
  <sheetViews>
    <sheetView topLeftCell="A33" zoomScaleNormal="100" workbookViewId="0">
      <selection activeCell="E43" sqref="E43"/>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56" t="s">
        <v>783</v>
      </c>
      <c r="C2" s="157"/>
      <c r="D2" s="158"/>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752</v>
      </c>
      <c r="C4" s="5">
        <v>0</v>
      </c>
      <c r="D4" s="6" t="str">
        <f>IF(C4=0, "-", C4/C12)</f>
        <v>-</v>
      </c>
      <c r="E4" s="1"/>
      <c r="F4" s="1"/>
      <c r="G4" s="5"/>
      <c r="H4" s="1"/>
      <c r="I4" s="1"/>
      <c r="J4" s="1"/>
      <c r="K4" s="1"/>
      <c r="L4" s="1"/>
      <c r="M4" s="1"/>
      <c r="N4" s="1"/>
      <c r="O4" s="1"/>
      <c r="P4" s="1"/>
    </row>
    <row r="5" spans="2:16" x14ac:dyDescent="0.3">
      <c r="B5" s="4" t="s">
        <v>846</v>
      </c>
      <c r="C5" s="5">
        <v>0</v>
      </c>
      <c r="D5" s="6" t="str">
        <f>IF(C5=0, "-", C5/C12)</f>
        <v>-</v>
      </c>
      <c r="E5" s="1"/>
      <c r="F5" s="1"/>
      <c r="G5" s="1"/>
      <c r="H5" s="1"/>
      <c r="I5" s="1"/>
      <c r="J5" s="1"/>
      <c r="K5" s="1"/>
      <c r="L5" s="1"/>
      <c r="M5" s="1"/>
      <c r="N5" s="1"/>
      <c r="O5" s="1"/>
      <c r="P5" s="1"/>
    </row>
    <row r="6" spans="2:16" x14ac:dyDescent="0.3">
      <c r="B6" s="72" t="s">
        <v>879</v>
      </c>
      <c r="C6" s="70">
        <v>0</v>
      </c>
      <c r="D6" s="6" t="str">
        <f>IF(C6=0, "-", C6/C5)</f>
        <v>-</v>
      </c>
      <c r="E6" s="5"/>
      <c r="F6" s="59"/>
      <c r="G6" s="5"/>
      <c r="H6" s="5"/>
      <c r="I6" s="5"/>
      <c r="J6" s="5"/>
      <c r="K6" s="5"/>
      <c r="L6" s="5"/>
      <c r="M6" s="5"/>
      <c r="N6" s="5"/>
      <c r="O6" s="5"/>
      <c r="P6" s="5"/>
    </row>
    <row r="7" spans="2:16" x14ac:dyDescent="0.3">
      <c r="B7" s="72" t="s">
        <v>880</v>
      </c>
      <c r="C7" s="70">
        <v>0</v>
      </c>
      <c r="D7" s="6" t="str">
        <f>IF(C7=0, "-", C7/C5)</f>
        <v>-</v>
      </c>
      <c r="E7" s="5"/>
      <c r="F7" s="59"/>
      <c r="G7" s="5"/>
      <c r="H7" s="5"/>
      <c r="I7" s="5"/>
      <c r="J7" s="5"/>
      <c r="K7" s="5"/>
      <c r="L7" s="5"/>
      <c r="M7" s="5"/>
      <c r="N7" s="5"/>
      <c r="O7" s="5"/>
      <c r="P7" s="5"/>
    </row>
    <row r="8" spans="2:16" x14ac:dyDescent="0.3">
      <c r="B8" s="72" t="s">
        <v>883</v>
      </c>
      <c r="C8" s="70">
        <v>0</v>
      </c>
      <c r="D8" s="6" t="str">
        <f>IF(C8=0, "-", C8/C5)</f>
        <v>-</v>
      </c>
      <c r="E8" s="5"/>
      <c r="F8" s="59"/>
      <c r="G8" s="5"/>
      <c r="H8" s="5"/>
      <c r="I8" s="5"/>
      <c r="J8" s="5"/>
      <c r="K8" s="5"/>
      <c r="L8" s="5"/>
      <c r="M8" s="5"/>
      <c r="N8" s="5"/>
      <c r="O8" s="5"/>
      <c r="P8" s="5"/>
    </row>
    <row r="9" spans="2:16" x14ac:dyDescent="0.3">
      <c r="B9" s="72" t="s">
        <v>881</v>
      </c>
      <c r="C9" s="70">
        <v>0</v>
      </c>
      <c r="D9" s="6" t="str">
        <f t="shared" ref="D9:D11" si="0">IF(C9=0, "-", C9/C6)</f>
        <v>-</v>
      </c>
      <c r="E9" s="5"/>
      <c r="F9" s="59"/>
      <c r="G9" s="5"/>
      <c r="H9" s="5"/>
      <c r="I9" s="5"/>
      <c r="J9" s="5"/>
      <c r="K9" s="5"/>
      <c r="L9" s="5"/>
      <c r="M9" s="5"/>
      <c r="N9" s="5"/>
      <c r="O9" s="5"/>
      <c r="P9" s="5"/>
    </row>
    <row r="10" spans="2:16" x14ac:dyDescent="0.3">
      <c r="B10" s="72" t="s">
        <v>884</v>
      </c>
      <c r="C10" s="70">
        <v>0</v>
      </c>
      <c r="D10" s="6" t="str">
        <f t="shared" si="0"/>
        <v>-</v>
      </c>
      <c r="E10" s="5"/>
      <c r="F10" s="59"/>
      <c r="G10" s="5"/>
      <c r="H10" s="5"/>
      <c r="I10" s="5"/>
      <c r="J10" s="5"/>
      <c r="K10" s="5"/>
      <c r="L10" s="5"/>
      <c r="M10" s="5"/>
      <c r="N10" s="5"/>
      <c r="O10" s="5"/>
      <c r="P10" s="5"/>
    </row>
    <row r="11" spans="2:16" x14ac:dyDescent="0.3">
      <c r="B11" s="72" t="s">
        <v>885</v>
      </c>
      <c r="C11" s="70">
        <v>0</v>
      </c>
      <c r="D11" s="6" t="str">
        <f t="shared" si="0"/>
        <v>-</v>
      </c>
      <c r="E11" s="5"/>
      <c r="F11" s="59"/>
      <c r="G11" s="5"/>
      <c r="H11" s="5"/>
      <c r="I11" s="5"/>
      <c r="J11" s="5"/>
      <c r="K11" s="5"/>
      <c r="L11" s="5"/>
      <c r="M11" s="5"/>
      <c r="N11" s="5"/>
      <c r="O11" s="5"/>
      <c r="P11" s="5"/>
    </row>
    <row r="12" spans="2:16" ht="15" thickBot="1" x14ac:dyDescent="0.35">
      <c r="B12" s="13" t="s">
        <v>845</v>
      </c>
      <c r="C12" s="102">
        <v>0</v>
      </c>
      <c r="D12" s="21"/>
      <c r="E12" s="5"/>
      <c r="F12" s="5"/>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56" t="s">
        <v>887</v>
      </c>
      <c r="C15" s="157"/>
      <c r="D15" s="158"/>
      <c r="E15" s="5"/>
      <c r="F15" s="5"/>
      <c r="G15" s="5"/>
      <c r="H15" s="5"/>
      <c r="I15" s="5"/>
      <c r="J15" s="5"/>
      <c r="K15" s="5"/>
      <c r="L15" s="5"/>
      <c r="M15" s="5"/>
      <c r="N15" s="5"/>
      <c r="O15" s="5"/>
      <c r="P15" s="5"/>
    </row>
    <row r="16" spans="2:16" x14ac:dyDescent="0.3">
      <c r="B16" s="30"/>
      <c r="C16" s="16" t="s">
        <v>28</v>
      </c>
      <c r="D16" s="109" t="s">
        <v>29</v>
      </c>
      <c r="E16" s="5"/>
      <c r="F16" s="5"/>
      <c r="G16" s="5"/>
      <c r="H16" s="5"/>
      <c r="I16" s="5"/>
      <c r="J16" s="5"/>
      <c r="K16" s="5"/>
      <c r="L16" s="5"/>
      <c r="M16" s="5"/>
      <c r="N16" s="5"/>
      <c r="O16" s="5"/>
      <c r="P16" s="5"/>
    </row>
    <row r="17" spans="1:16" x14ac:dyDescent="0.3">
      <c r="B17" s="4" t="s">
        <v>888</v>
      </c>
      <c r="C17" s="59">
        <v>0</v>
      </c>
      <c r="D17" s="6" t="str">
        <f>IF(OR($C$4=0,C17=0),"-",C17/$C$4)</f>
        <v>-</v>
      </c>
      <c r="E17" s="5"/>
      <c r="F17" s="5"/>
      <c r="G17" s="5"/>
      <c r="H17" s="5"/>
      <c r="I17" s="5"/>
      <c r="J17" s="5"/>
      <c r="K17" s="5"/>
      <c r="L17" s="5"/>
      <c r="M17" s="5"/>
      <c r="N17" s="5"/>
      <c r="O17" s="5"/>
      <c r="P17" s="5"/>
    </row>
    <row r="18" spans="1:16" x14ac:dyDescent="0.3">
      <c r="B18" s="4" t="s">
        <v>889</v>
      </c>
      <c r="C18" s="59">
        <v>0</v>
      </c>
      <c r="D18" s="6" t="str">
        <f>IF(OR($C$4=0,C18=0),"-",C18/$C$4)</f>
        <v>-</v>
      </c>
      <c r="E18" s="5"/>
      <c r="F18" s="5"/>
      <c r="G18" s="5"/>
      <c r="H18" s="5"/>
      <c r="I18" s="5"/>
      <c r="J18" s="5"/>
      <c r="K18" s="5"/>
      <c r="L18" s="5"/>
      <c r="M18" s="5"/>
      <c r="N18" s="5"/>
      <c r="O18" s="5"/>
      <c r="P18" s="5"/>
    </row>
    <row r="19" spans="1:16" x14ac:dyDescent="0.3">
      <c r="B19" s="72" t="s">
        <v>890</v>
      </c>
      <c r="C19" s="100">
        <v>0</v>
      </c>
      <c r="D19" s="6" t="str">
        <f>IF(OR($C$18=0,C19=0),"-",C19/$C$18)</f>
        <v>-</v>
      </c>
      <c r="E19" s="5"/>
      <c r="F19" s="5"/>
      <c r="G19" s="5"/>
      <c r="H19" s="5"/>
      <c r="I19" s="5"/>
      <c r="J19" s="5"/>
      <c r="K19" s="5"/>
      <c r="L19" s="5"/>
      <c r="M19" s="5"/>
      <c r="N19" s="5"/>
      <c r="O19" s="5"/>
      <c r="P19" s="5"/>
    </row>
    <row r="20" spans="1:16" x14ac:dyDescent="0.3">
      <c r="B20" s="72" t="s">
        <v>895</v>
      </c>
      <c r="C20" s="100">
        <v>0</v>
      </c>
      <c r="D20" s="6" t="str">
        <f t="shared" ref="D20:D23" si="1">IF(OR($C$18=0,C20=0),"-",C20/$C$18)</f>
        <v>-</v>
      </c>
      <c r="E20" s="5"/>
      <c r="F20" s="5"/>
      <c r="G20" s="5"/>
      <c r="H20" s="5"/>
      <c r="I20" s="5"/>
      <c r="J20" s="5"/>
      <c r="K20" s="5"/>
      <c r="L20" s="5"/>
      <c r="M20" s="5"/>
      <c r="N20" s="5"/>
      <c r="O20" s="5"/>
      <c r="P20" s="5"/>
    </row>
    <row r="21" spans="1:16" x14ac:dyDescent="0.3">
      <c r="B21" s="72" t="s">
        <v>894</v>
      </c>
      <c r="C21" s="100">
        <v>0</v>
      </c>
      <c r="D21" s="6" t="str">
        <f t="shared" si="1"/>
        <v>-</v>
      </c>
      <c r="E21" s="5"/>
      <c r="F21" s="5"/>
      <c r="G21" s="5"/>
      <c r="H21" s="5"/>
      <c r="I21" s="5"/>
      <c r="J21" s="5"/>
      <c r="K21" s="5"/>
      <c r="L21" s="5"/>
      <c r="M21" s="5"/>
      <c r="N21" s="5"/>
      <c r="O21" s="5"/>
      <c r="P21" s="5"/>
    </row>
    <row r="22" spans="1:16" x14ac:dyDescent="0.3">
      <c r="B22" s="72" t="s">
        <v>891</v>
      </c>
      <c r="C22" s="100">
        <v>0</v>
      </c>
      <c r="D22" s="6" t="str">
        <f t="shared" si="1"/>
        <v>-</v>
      </c>
      <c r="E22" s="5"/>
      <c r="F22" s="5"/>
      <c r="G22" s="5"/>
      <c r="H22" s="5"/>
      <c r="I22" s="5"/>
      <c r="J22" s="5"/>
      <c r="K22" s="5"/>
      <c r="L22" s="5"/>
      <c r="M22" s="5"/>
      <c r="N22" s="5"/>
      <c r="O22" s="5"/>
      <c r="P22" s="5"/>
    </row>
    <row r="23" spans="1:16" ht="15" thickBot="1" x14ac:dyDescent="0.35">
      <c r="A23" s="1" t="s">
        <v>892</v>
      </c>
      <c r="B23" s="73" t="s">
        <v>893</v>
      </c>
      <c r="C23" s="101">
        <v>0</v>
      </c>
      <c r="D23" s="21" t="str">
        <f t="shared" si="1"/>
        <v>-</v>
      </c>
      <c r="E23" s="5"/>
      <c r="F23" s="5"/>
      <c r="G23" s="5"/>
      <c r="H23" s="5"/>
      <c r="I23" s="5"/>
      <c r="J23" s="5"/>
      <c r="K23" s="5"/>
      <c r="L23" s="5"/>
      <c r="M23" s="5"/>
      <c r="N23" s="5"/>
      <c r="O23" s="5"/>
      <c r="P23" s="5"/>
    </row>
    <row r="24" spans="1:16" x14ac:dyDescent="0.3">
      <c r="C24" s="59"/>
      <c r="E24" s="5"/>
      <c r="F24" s="5"/>
      <c r="G24" s="5"/>
      <c r="H24" s="5"/>
      <c r="I24" s="5"/>
      <c r="J24" s="5"/>
      <c r="K24" s="5"/>
      <c r="L24" s="5"/>
      <c r="M24" s="5"/>
      <c r="N24" s="5"/>
      <c r="O24" s="5"/>
      <c r="P24" s="5"/>
    </row>
    <row r="25" spans="1:16" ht="15" thickBot="1" x14ac:dyDescent="0.35">
      <c r="C25" s="8"/>
      <c r="D25" s="5"/>
      <c r="E25" s="5"/>
      <c r="F25" s="5"/>
      <c r="G25" s="5"/>
      <c r="H25" s="5"/>
      <c r="I25" s="5"/>
      <c r="J25" s="5"/>
      <c r="K25" s="5"/>
      <c r="L25" s="5"/>
      <c r="M25" s="5"/>
      <c r="N25" s="5"/>
      <c r="O25" s="5"/>
      <c r="P25" s="5"/>
    </row>
    <row r="26" spans="1:16" ht="15" thickBot="1" x14ac:dyDescent="0.35">
      <c r="B26" s="163" t="s">
        <v>882</v>
      </c>
      <c r="C26" s="164"/>
      <c r="D26" s="164"/>
      <c r="E26" s="165"/>
      <c r="F26" s="24"/>
      <c r="G26" s="24"/>
      <c r="H26" s="24"/>
      <c r="I26" s="24"/>
      <c r="J26" s="24"/>
      <c r="K26" s="24"/>
      <c r="L26" s="24"/>
      <c r="M26" s="24"/>
      <c r="N26" s="24"/>
      <c r="O26" s="24"/>
      <c r="P26" s="24"/>
    </row>
    <row r="27" spans="1:16" x14ac:dyDescent="0.3">
      <c r="B27" s="33"/>
      <c r="C27" s="2"/>
      <c r="D27" s="2" t="s">
        <v>28</v>
      </c>
      <c r="E27" s="74" t="s">
        <v>29</v>
      </c>
      <c r="F27" s="24"/>
      <c r="G27" s="24"/>
      <c r="H27" s="24"/>
      <c r="I27" s="24"/>
      <c r="J27" s="24"/>
      <c r="K27" s="24"/>
      <c r="L27" s="24"/>
      <c r="M27" s="24"/>
      <c r="N27" s="24"/>
      <c r="O27" s="24"/>
      <c r="P27" s="24"/>
    </row>
    <row r="28" spans="1:16" x14ac:dyDescent="0.3">
      <c r="B28" s="98" t="s">
        <v>886</v>
      </c>
      <c r="C28" s="2"/>
      <c r="D28" s="99">
        <v>0</v>
      </c>
      <c r="E28" s="137" t="str">
        <f>IF(OR(C28=0,$C$32=0),"-",C28/$C$32)</f>
        <v>-</v>
      </c>
      <c r="F28" s="24"/>
      <c r="G28" s="24"/>
      <c r="H28" s="24"/>
      <c r="I28" s="24"/>
      <c r="J28" s="24"/>
      <c r="K28" s="24"/>
      <c r="L28" s="24"/>
      <c r="M28" s="24"/>
      <c r="N28" s="24"/>
      <c r="O28" s="24"/>
      <c r="P28" s="24"/>
    </row>
    <row r="29" spans="1:16" x14ac:dyDescent="0.3">
      <c r="B29" s="98" t="s">
        <v>898</v>
      </c>
      <c r="C29" s="2"/>
      <c r="D29" s="99"/>
      <c r="E29" s="137" t="str">
        <f>IF(OR(C29=0,$C$32=0),"-",C29/$C$32)</f>
        <v>-</v>
      </c>
      <c r="F29" s="24"/>
      <c r="G29" s="24"/>
      <c r="H29" s="24"/>
      <c r="I29" s="24"/>
      <c r="J29" s="24"/>
      <c r="K29" s="24"/>
      <c r="L29" s="24"/>
      <c r="M29" s="24"/>
      <c r="N29" s="24"/>
      <c r="O29" s="24"/>
      <c r="P29" s="24"/>
    </row>
    <row r="30" spans="1:16" x14ac:dyDescent="0.3">
      <c r="B30" s="4" t="s">
        <v>899</v>
      </c>
      <c r="C30" s="8"/>
      <c r="D30" s="5">
        <v>0</v>
      </c>
      <c r="E30" s="137" t="str">
        <f>IF(OR($C$29=0,C30=0),"-",C30/C29)</f>
        <v>-</v>
      </c>
      <c r="F30" s="5"/>
      <c r="G30" s="5"/>
      <c r="H30" s="5"/>
      <c r="I30" s="5"/>
      <c r="J30" s="5"/>
      <c r="K30" s="5"/>
      <c r="L30" s="5"/>
      <c r="M30" s="5"/>
      <c r="N30" s="5"/>
      <c r="O30" s="5"/>
      <c r="P30" s="5"/>
    </row>
    <row r="31" spans="1:16" x14ac:dyDescent="0.3">
      <c r="B31" s="4" t="s">
        <v>900</v>
      </c>
      <c r="C31" s="8"/>
      <c r="D31" s="5">
        <v>0</v>
      </c>
      <c r="E31" s="137" t="str">
        <f>IF(OR($C$29=0,C31=0),"-",C31/C30)</f>
        <v>-</v>
      </c>
      <c r="F31" s="5"/>
      <c r="G31" s="59"/>
      <c r="H31" s="5"/>
      <c r="I31" s="5"/>
      <c r="J31" s="5"/>
      <c r="K31" s="5"/>
      <c r="L31" s="5"/>
      <c r="M31" s="5"/>
      <c r="N31" s="5"/>
      <c r="O31" s="5"/>
      <c r="P31" s="5"/>
    </row>
    <row r="32" spans="1:16" ht="15" thickBot="1" x14ac:dyDescent="0.35">
      <c r="B32" s="13" t="s">
        <v>754</v>
      </c>
      <c r="C32" s="68"/>
      <c r="D32" s="17">
        <v>0</v>
      </c>
      <c r="E32" s="138"/>
      <c r="F32" s="5"/>
      <c r="G32" s="5"/>
      <c r="H32" s="5"/>
      <c r="I32" s="5"/>
      <c r="J32" s="5"/>
      <c r="K32" s="5"/>
      <c r="L32" s="5"/>
      <c r="M32" s="5"/>
      <c r="N32" s="5"/>
      <c r="O32" s="5"/>
      <c r="P32" s="5"/>
    </row>
    <row r="33" spans="2:22" x14ac:dyDescent="0.3">
      <c r="C33" s="8"/>
      <c r="D33" s="5"/>
      <c r="E33" s="5"/>
      <c r="F33" s="5"/>
      <c r="G33" s="5"/>
      <c r="H33" s="5"/>
      <c r="I33" s="5"/>
      <c r="J33" s="5"/>
      <c r="K33" s="5"/>
      <c r="L33" s="5"/>
      <c r="M33" s="5"/>
      <c r="N33" s="5"/>
      <c r="O33" s="5"/>
      <c r="P33" s="5"/>
    </row>
    <row r="34" spans="2:22" ht="15" thickBot="1" x14ac:dyDescent="0.35"/>
    <row r="35" spans="2:22" ht="15" thickBot="1" x14ac:dyDescent="0.35">
      <c r="B35" s="163" t="s">
        <v>777</v>
      </c>
      <c r="C35" s="164"/>
      <c r="D35" s="164"/>
      <c r="E35" s="164"/>
      <c r="F35" s="165"/>
      <c r="G35" s="1"/>
      <c r="H35" s="1"/>
      <c r="I35" s="1"/>
      <c r="J35" s="1"/>
      <c r="K35" s="1"/>
      <c r="L35" s="1"/>
      <c r="M35" s="37"/>
      <c r="N35" s="1"/>
      <c r="O35" s="1"/>
      <c r="P35" s="1"/>
      <c r="V35" s="1"/>
    </row>
    <row r="36" spans="2:22" ht="15" customHeight="1" x14ac:dyDescent="0.3">
      <c r="B36" s="30"/>
      <c r="C36" s="161" t="s">
        <v>752</v>
      </c>
      <c r="D36" s="159" t="s">
        <v>753</v>
      </c>
      <c r="E36" s="159"/>
      <c r="F36" s="169" t="s">
        <v>758</v>
      </c>
      <c r="G36" s="1"/>
      <c r="H36" s="1"/>
      <c r="I36" s="1"/>
      <c r="J36" s="1"/>
      <c r="K36" s="1"/>
      <c r="L36" s="1"/>
      <c r="M36" s="37"/>
      <c r="N36" s="1"/>
      <c r="O36" s="1"/>
      <c r="P36" s="1"/>
      <c r="V36" s="1"/>
    </row>
    <row r="37" spans="2:22" x14ac:dyDescent="0.3">
      <c r="B37" s="3"/>
      <c r="C37" s="162"/>
      <c r="D37" s="160"/>
      <c r="E37" s="160"/>
      <c r="F37" s="170"/>
      <c r="G37" s="1"/>
      <c r="H37" s="1"/>
      <c r="I37" s="1"/>
      <c r="J37" s="1"/>
      <c r="K37" s="1"/>
      <c r="L37" s="1"/>
      <c r="M37" s="37"/>
      <c r="N37" s="1"/>
      <c r="O37" s="1"/>
      <c r="P37" s="1"/>
      <c r="V37" s="1"/>
    </row>
    <row r="38" spans="2:22" x14ac:dyDescent="0.3">
      <c r="B38" s="3"/>
      <c r="C38" s="78" t="s">
        <v>28</v>
      </c>
      <c r="D38" s="65" t="s">
        <v>28</v>
      </c>
      <c r="E38" s="65" t="s">
        <v>29</v>
      </c>
      <c r="F38" s="79" t="s">
        <v>28</v>
      </c>
      <c r="G38" s="1"/>
      <c r="H38" s="1"/>
      <c r="I38" s="1"/>
      <c r="J38" s="1"/>
      <c r="K38" s="1"/>
      <c r="L38" s="1"/>
      <c r="M38" s="37"/>
      <c r="N38" s="1"/>
      <c r="O38" s="1"/>
      <c r="P38" s="1"/>
      <c r="V38" s="1"/>
    </row>
    <row r="39" spans="2:22" x14ac:dyDescent="0.3">
      <c r="B39" s="4" t="s">
        <v>755</v>
      </c>
      <c r="C39" s="69">
        <v>0</v>
      </c>
      <c r="D39" s="5">
        <v>0</v>
      </c>
      <c r="E39" s="15" t="str">
        <f>IF(OR($C$39=0,D39=0),"-",D39/C39)</f>
        <v>-</v>
      </c>
      <c r="F39" s="76">
        <v>0</v>
      </c>
      <c r="G39" s="1"/>
      <c r="H39" s="1"/>
      <c r="I39" s="1"/>
      <c r="J39" s="1"/>
      <c r="K39" s="1"/>
      <c r="L39" s="1"/>
      <c r="M39" s="37"/>
      <c r="N39" s="1"/>
      <c r="O39" s="1"/>
      <c r="P39" s="1"/>
      <c r="V39" s="1"/>
    </row>
    <row r="40" spans="2:22" x14ac:dyDescent="0.3">
      <c r="B40" s="4" t="s">
        <v>756</v>
      </c>
      <c r="C40" s="69">
        <v>0</v>
      </c>
      <c r="D40" s="5">
        <v>0</v>
      </c>
      <c r="E40" s="15" t="str">
        <f>IF(OR($C$39=0,D40=0),"-",D40/C40)</f>
        <v>-</v>
      </c>
      <c r="F40" s="76">
        <v>0</v>
      </c>
      <c r="G40" s="1"/>
      <c r="H40" s="1"/>
      <c r="I40" s="1"/>
      <c r="J40" s="1"/>
      <c r="K40" s="1"/>
      <c r="L40" s="1"/>
      <c r="M40" s="37"/>
      <c r="N40" s="1"/>
      <c r="O40" s="1"/>
      <c r="P40" s="1"/>
      <c r="V40" s="1"/>
    </row>
    <row r="41" spans="2:22" x14ac:dyDescent="0.3">
      <c r="B41" s="4" t="s">
        <v>919</v>
      </c>
      <c r="C41" s="153" t="s">
        <v>902</v>
      </c>
      <c r="D41" s="5" t="s">
        <v>902</v>
      </c>
      <c r="E41" s="15" t="s">
        <v>902</v>
      </c>
      <c r="F41" s="76">
        <v>0</v>
      </c>
      <c r="G41" s="1"/>
      <c r="H41" s="1"/>
      <c r="I41" s="1"/>
      <c r="J41" s="1"/>
      <c r="K41" s="1"/>
      <c r="L41" s="1"/>
      <c r="M41" s="37"/>
      <c r="N41" s="1"/>
      <c r="O41" s="1"/>
      <c r="P41" s="1"/>
      <c r="V41" s="1"/>
    </row>
    <row r="42" spans="2:22" ht="15" thickBot="1" x14ac:dyDescent="0.35">
      <c r="B42" s="13" t="s">
        <v>754</v>
      </c>
      <c r="C42" s="75">
        <v>0</v>
      </c>
      <c r="D42" s="17">
        <f>SUM(D39:D40)</f>
        <v>0</v>
      </c>
      <c r="E42" s="50" t="str">
        <f>IF(OR($C$39=0,D42=0),"-",D42/D42)</f>
        <v>-</v>
      </c>
      <c r="F42" s="77">
        <v>0</v>
      </c>
      <c r="G42" s="1"/>
      <c r="H42" s="1"/>
      <c r="I42" s="1"/>
      <c r="J42" s="1"/>
      <c r="K42" s="1"/>
      <c r="L42" s="1"/>
      <c r="M42" s="37"/>
      <c r="N42" s="1"/>
      <c r="O42" s="1"/>
      <c r="P42" s="1"/>
      <c r="V42" s="1"/>
    </row>
    <row r="44" spans="2:22" ht="15" thickBot="1" x14ac:dyDescent="0.35"/>
    <row r="45" spans="2:22" ht="15" thickBot="1" x14ac:dyDescent="0.35">
      <c r="B45" s="163" t="s">
        <v>794</v>
      </c>
      <c r="C45" s="164"/>
      <c r="D45" s="164"/>
      <c r="E45" s="164"/>
      <c r="F45" s="165"/>
      <c r="G45" s="24"/>
    </row>
    <row r="46" spans="2:22" ht="28.8" x14ac:dyDescent="0.3">
      <c r="B46" s="166" t="s">
        <v>784</v>
      </c>
      <c r="C46" s="160"/>
      <c r="D46" s="78" t="s">
        <v>759</v>
      </c>
      <c r="E46" s="65" t="s">
        <v>752</v>
      </c>
      <c r="F46" s="79" t="s">
        <v>785</v>
      </c>
      <c r="G46" s="66"/>
    </row>
    <row r="47" spans="2:22" x14ac:dyDescent="0.3">
      <c r="B47" s="167" t="s">
        <v>786</v>
      </c>
      <c r="C47" s="168"/>
      <c r="D47" s="69">
        <v>0</v>
      </c>
      <c r="E47" s="5">
        <v>0</v>
      </c>
      <c r="F47" s="76">
        <v>0</v>
      </c>
      <c r="G47" s="5"/>
    </row>
    <row r="48" spans="2:22" x14ac:dyDescent="0.3">
      <c r="B48" s="167" t="s">
        <v>765</v>
      </c>
      <c r="C48" s="168"/>
      <c r="D48" s="69">
        <v>0</v>
      </c>
      <c r="E48" s="5">
        <v>0</v>
      </c>
      <c r="F48" s="76">
        <v>0</v>
      </c>
      <c r="G48" s="5"/>
    </row>
    <row r="49" spans="2:22" x14ac:dyDescent="0.3">
      <c r="B49" s="167" t="s">
        <v>787</v>
      </c>
      <c r="C49" s="168"/>
      <c r="D49" s="69">
        <v>0</v>
      </c>
      <c r="E49" s="5">
        <v>0</v>
      </c>
      <c r="F49" s="76">
        <v>0</v>
      </c>
      <c r="G49" s="5"/>
    </row>
    <row r="50" spans="2:22" x14ac:dyDescent="0.3">
      <c r="B50" s="167" t="s">
        <v>766</v>
      </c>
      <c r="C50" s="168"/>
      <c r="D50" s="69">
        <v>0</v>
      </c>
      <c r="E50" s="5">
        <v>0</v>
      </c>
      <c r="F50" s="76">
        <v>0</v>
      </c>
      <c r="G50" s="5"/>
    </row>
    <row r="51" spans="2:22" x14ac:dyDescent="0.3">
      <c r="B51" s="167" t="s">
        <v>772</v>
      </c>
      <c r="C51" s="168"/>
      <c r="D51" s="69">
        <v>0</v>
      </c>
      <c r="E51" s="5">
        <v>0</v>
      </c>
      <c r="F51" s="76">
        <v>0</v>
      </c>
      <c r="G51" s="5"/>
    </row>
    <row r="52" spans="2:22" x14ac:dyDescent="0.3">
      <c r="B52" s="167" t="s">
        <v>770</v>
      </c>
      <c r="C52" s="168"/>
      <c r="D52" s="69">
        <v>0</v>
      </c>
      <c r="E52" s="5">
        <v>0</v>
      </c>
      <c r="F52" s="76">
        <v>0</v>
      </c>
      <c r="G52" s="5"/>
    </row>
    <row r="53" spans="2:22" x14ac:dyDescent="0.3">
      <c r="B53" s="167" t="s">
        <v>764</v>
      </c>
      <c r="C53" s="168"/>
      <c r="D53" s="69">
        <v>0</v>
      </c>
      <c r="E53" s="5">
        <v>0</v>
      </c>
      <c r="F53" s="76">
        <v>0</v>
      </c>
      <c r="G53" s="5"/>
    </row>
    <row r="54" spans="2:22" x14ac:dyDescent="0.3">
      <c r="B54" s="167" t="s">
        <v>768</v>
      </c>
      <c r="C54" s="168"/>
      <c r="D54" s="69">
        <v>0</v>
      </c>
      <c r="E54" s="5">
        <v>0</v>
      </c>
      <c r="F54" s="76">
        <v>0</v>
      </c>
      <c r="G54" s="5"/>
    </row>
    <row r="55" spans="2:22" x14ac:dyDescent="0.3">
      <c r="B55" s="167" t="s">
        <v>788</v>
      </c>
      <c r="C55" s="168"/>
      <c r="D55" s="69">
        <v>0</v>
      </c>
      <c r="E55" s="5">
        <v>0</v>
      </c>
      <c r="F55" s="76">
        <v>0</v>
      </c>
      <c r="G55" s="5"/>
    </row>
    <row r="56" spans="2:22" x14ac:dyDescent="0.3">
      <c r="B56" s="167" t="s">
        <v>789</v>
      </c>
      <c r="C56" s="168"/>
      <c r="D56" s="69">
        <v>0</v>
      </c>
      <c r="E56" s="5">
        <v>0</v>
      </c>
      <c r="F56" s="76">
        <v>0</v>
      </c>
      <c r="G56" s="5"/>
    </row>
    <row r="57" spans="2:22" x14ac:dyDescent="0.3">
      <c r="B57" s="167" t="s">
        <v>771</v>
      </c>
      <c r="C57" s="168"/>
      <c r="D57" s="69">
        <v>0</v>
      </c>
      <c r="E57" s="5">
        <v>0</v>
      </c>
      <c r="F57" s="76">
        <v>0</v>
      </c>
      <c r="G57" s="5"/>
    </row>
    <row r="58" spans="2:22" x14ac:dyDescent="0.3">
      <c r="B58" s="167" t="s">
        <v>790</v>
      </c>
      <c r="C58" s="168"/>
      <c r="D58" s="69">
        <v>0</v>
      </c>
      <c r="E58" s="5">
        <v>0</v>
      </c>
      <c r="F58" s="76">
        <v>0</v>
      </c>
      <c r="G58" s="5"/>
    </row>
    <row r="59" spans="2:22" x14ac:dyDescent="0.3">
      <c r="B59" s="167" t="s">
        <v>791</v>
      </c>
      <c r="C59" s="168"/>
      <c r="D59" s="69">
        <v>0</v>
      </c>
      <c r="E59" s="5">
        <v>0</v>
      </c>
      <c r="F59" s="76">
        <v>0</v>
      </c>
      <c r="G59" s="5"/>
    </row>
    <row r="60" spans="2:22" x14ac:dyDescent="0.3">
      <c r="B60" s="167" t="s">
        <v>763</v>
      </c>
      <c r="C60" s="168"/>
      <c r="D60" s="69">
        <v>0</v>
      </c>
      <c r="E60" s="5">
        <v>0</v>
      </c>
      <c r="F60" s="76">
        <v>0</v>
      </c>
      <c r="G60" s="5"/>
    </row>
    <row r="61" spans="2:22" x14ac:dyDescent="0.3">
      <c r="B61" s="167" t="s">
        <v>767</v>
      </c>
      <c r="C61" s="168"/>
      <c r="D61" s="69">
        <v>0</v>
      </c>
      <c r="E61" s="5">
        <v>0</v>
      </c>
      <c r="F61" s="76">
        <v>0</v>
      </c>
      <c r="G61" s="5"/>
    </row>
    <row r="62" spans="2:22" x14ac:dyDescent="0.3">
      <c r="B62" s="167" t="s">
        <v>792</v>
      </c>
      <c r="C62" s="168"/>
      <c r="D62" s="69">
        <v>0</v>
      </c>
      <c r="E62" s="5">
        <v>0</v>
      </c>
      <c r="F62" s="76">
        <v>0</v>
      </c>
      <c r="G62" s="5"/>
      <c r="V62" s="1"/>
    </row>
    <row r="63" spans="2:22" x14ac:dyDescent="0.3">
      <c r="B63" s="167" t="s">
        <v>793</v>
      </c>
      <c r="C63" s="168"/>
      <c r="D63" s="69">
        <v>0</v>
      </c>
      <c r="E63" s="5">
        <v>0</v>
      </c>
      <c r="F63" s="76">
        <v>0</v>
      </c>
      <c r="G63" s="5"/>
      <c r="V63" s="1"/>
    </row>
    <row r="64" spans="2:22" ht="15" thickBot="1" x14ac:dyDescent="0.35">
      <c r="B64" s="173" t="s">
        <v>769</v>
      </c>
      <c r="C64" s="174"/>
      <c r="D64" s="75">
        <v>0</v>
      </c>
      <c r="E64" s="17">
        <v>0</v>
      </c>
      <c r="F64" s="77">
        <v>0</v>
      </c>
      <c r="G64" s="5"/>
      <c r="V64" s="1"/>
    </row>
    <row r="65" spans="2:22" x14ac:dyDescent="0.3">
      <c r="V65" s="1"/>
    </row>
    <row r="66" spans="2:22" ht="15" thickBot="1" x14ac:dyDescent="0.35">
      <c r="C66" s="1"/>
      <c r="D66" s="1"/>
      <c r="E66" s="1"/>
      <c r="F66" s="1"/>
      <c r="G66" s="1"/>
      <c r="H66" s="1"/>
      <c r="I66" s="1"/>
      <c r="J66" s="1"/>
      <c r="K66" s="1"/>
      <c r="L66" s="1"/>
      <c r="M66" s="1"/>
      <c r="N66" s="1"/>
      <c r="O66" s="1"/>
      <c r="P66" s="1"/>
    </row>
    <row r="67" spans="2:22" ht="15" thickBot="1" x14ac:dyDescent="0.35">
      <c r="B67" s="171" t="s">
        <v>825</v>
      </c>
      <c r="C67" s="172"/>
    </row>
    <row r="68" spans="2:22" x14ac:dyDescent="0.3">
      <c r="B68" s="81"/>
      <c r="C68" s="82" t="s">
        <v>829</v>
      </c>
    </row>
    <row r="69" spans="2:22" x14ac:dyDescent="0.3">
      <c r="B69" s="4" t="s">
        <v>826</v>
      </c>
      <c r="C69" s="132">
        <v>0</v>
      </c>
    </row>
    <row r="70" spans="2:22" x14ac:dyDescent="0.3">
      <c r="B70" s="4" t="s">
        <v>827</v>
      </c>
      <c r="C70" s="132">
        <v>0</v>
      </c>
    </row>
    <row r="71" spans="2:22" ht="15" thickBot="1" x14ac:dyDescent="0.35">
      <c r="B71" s="13" t="s">
        <v>828</v>
      </c>
      <c r="C71" s="133">
        <v>0</v>
      </c>
    </row>
    <row r="83" spans="3:16" x14ac:dyDescent="0.3">
      <c r="C83" s="2"/>
    </row>
    <row r="84" spans="3:16" x14ac:dyDescent="0.3">
      <c r="C84" s="10"/>
      <c r="D84" s="27"/>
      <c r="E84" s="27"/>
      <c r="F84" s="27"/>
      <c r="G84" s="27"/>
      <c r="H84" s="27"/>
      <c r="I84" s="27"/>
      <c r="J84" s="27"/>
      <c r="K84" s="27"/>
      <c r="L84" s="27"/>
      <c r="M84" s="27"/>
      <c r="N84" s="27"/>
      <c r="O84" s="27"/>
      <c r="P84" s="27"/>
    </row>
    <row r="85" spans="3:16" x14ac:dyDescent="0.3">
      <c r="C85" s="12"/>
    </row>
    <row r="86" spans="3:16" x14ac:dyDescent="0.3">
      <c r="C86" s="12"/>
      <c r="D86" s="12"/>
      <c r="E86" s="12"/>
      <c r="F86" s="12"/>
      <c r="G86" s="12"/>
      <c r="H86" s="12"/>
      <c r="I86" s="12"/>
      <c r="J86" s="12"/>
      <c r="K86" s="12"/>
      <c r="L86" s="12"/>
      <c r="M86" s="12"/>
      <c r="N86" s="12"/>
      <c r="O86" s="12"/>
      <c r="P86" s="12"/>
    </row>
    <row r="87" spans="3:16" x14ac:dyDescent="0.3">
      <c r="C87" s="1"/>
      <c r="D87" s="1"/>
      <c r="E87" s="1"/>
      <c r="F87" s="1"/>
      <c r="G87" s="1"/>
      <c r="H87" s="1"/>
      <c r="I87" s="1"/>
      <c r="J87" s="1"/>
      <c r="K87" s="1"/>
      <c r="L87" s="1"/>
      <c r="M87" s="1"/>
      <c r="N87" s="1"/>
      <c r="O87" s="1"/>
      <c r="P87" s="1"/>
    </row>
    <row r="88" spans="3:16" x14ac:dyDescent="0.3">
      <c r="C88" s="1"/>
      <c r="D88" s="1"/>
      <c r="E88" s="1"/>
      <c r="F88" s="1"/>
      <c r="G88" s="1"/>
      <c r="H88" s="1"/>
      <c r="I88" s="1"/>
      <c r="J88" s="1"/>
      <c r="K88" s="1"/>
      <c r="L88" s="1"/>
      <c r="M88" s="1"/>
      <c r="N88" s="1"/>
      <c r="O88" s="1"/>
      <c r="P88" s="1"/>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6" spans="2:16" x14ac:dyDescent="0.3">
      <c r="B106" s="14"/>
    </row>
  </sheetData>
  <mergeCells count="28">
    <mergeCell ref="B56:C56"/>
    <mergeCell ref="B58:C58"/>
    <mergeCell ref="B67:C67"/>
    <mergeCell ref="B57:C57"/>
    <mergeCell ref="B59:C59"/>
    <mergeCell ref="B60:C60"/>
    <mergeCell ref="B64:C64"/>
    <mergeCell ref="B61:C61"/>
    <mergeCell ref="B62:C62"/>
    <mergeCell ref="B63:C63"/>
    <mergeCell ref="B46:C46"/>
    <mergeCell ref="B47:C47"/>
    <mergeCell ref="B45:F45"/>
    <mergeCell ref="F36:F37"/>
    <mergeCell ref="B55:C55"/>
    <mergeCell ref="B48:C48"/>
    <mergeCell ref="B49:C49"/>
    <mergeCell ref="B51:C51"/>
    <mergeCell ref="B53:C53"/>
    <mergeCell ref="B54:C54"/>
    <mergeCell ref="B50:C50"/>
    <mergeCell ref="B52:C52"/>
    <mergeCell ref="B2:D2"/>
    <mergeCell ref="D36:E37"/>
    <mergeCell ref="C36:C37"/>
    <mergeCell ref="B26:E26"/>
    <mergeCell ref="B15:D15"/>
    <mergeCell ref="B35:F3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2"/>
  <sheetViews>
    <sheetView topLeftCell="A18" zoomScaleNormal="100" workbookViewId="0">
      <selection activeCell="C11" sqref="C11"/>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56" t="s">
        <v>783</v>
      </c>
      <c r="C2" s="157"/>
      <c r="D2" s="158"/>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752</v>
      </c>
      <c r="C4" s="5">
        <v>0</v>
      </c>
      <c r="D4" s="6" t="str">
        <f>IF(C4=0, "-", C4/C11)</f>
        <v>-</v>
      </c>
      <c r="E4" s="1"/>
      <c r="F4" s="1"/>
      <c r="G4" s="5"/>
      <c r="H4" s="1"/>
      <c r="I4" s="1"/>
      <c r="J4" s="1"/>
      <c r="K4" s="1"/>
      <c r="L4" s="1"/>
      <c r="M4" s="1"/>
      <c r="N4" s="1"/>
      <c r="O4" s="1"/>
      <c r="P4" s="1"/>
    </row>
    <row r="5" spans="2:16" x14ac:dyDescent="0.3">
      <c r="B5" s="4" t="s">
        <v>846</v>
      </c>
      <c r="C5" s="5">
        <v>0</v>
      </c>
      <c r="D5" s="6" t="str">
        <f>IF(C5=0, "-", C5/C11)</f>
        <v>-</v>
      </c>
      <c r="E5" s="1"/>
      <c r="F5" s="1"/>
      <c r="G5" s="1"/>
      <c r="H5" s="1"/>
      <c r="I5" s="1"/>
      <c r="J5" s="1"/>
      <c r="K5" s="1"/>
      <c r="L5" s="1"/>
      <c r="M5" s="1"/>
      <c r="N5" s="1"/>
      <c r="O5" s="1"/>
      <c r="P5" s="1"/>
    </row>
    <row r="6" spans="2:16" x14ac:dyDescent="0.3">
      <c r="B6" s="72" t="s">
        <v>879</v>
      </c>
      <c r="C6" s="70">
        <v>0</v>
      </c>
      <c r="D6" s="6" t="str">
        <f>IF(C6=0, "-", C6/C5)</f>
        <v>-</v>
      </c>
      <c r="E6" s="5"/>
      <c r="F6" s="59"/>
      <c r="G6" s="5"/>
      <c r="H6" s="5"/>
      <c r="I6" s="5"/>
      <c r="J6" s="5"/>
      <c r="K6" s="5"/>
      <c r="L6" s="5"/>
      <c r="M6" s="5"/>
      <c r="N6" s="5"/>
      <c r="O6" s="5"/>
      <c r="P6" s="5"/>
    </row>
    <row r="7" spans="2:16" x14ac:dyDescent="0.3">
      <c r="B7" s="72" t="s">
        <v>880</v>
      </c>
      <c r="C7" s="70">
        <v>0</v>
      </c>
      <c r="D7" s="6" t="str">
        <f>IF(C7=0, "-", C7/C5)</f>
        <v>-</v>
      </c>
      <c r="E7" s="5"/>
      <c r="F7" s="59"/>
      <c r="G7" s="5"/>
      <c r="H7" s="5"/>
      <c r="I7" s="5"/>
      <c r="J7" s="5"/>
      <c r="K7" s="5"/>
      <c r="L7" s="5"/>
      <c r="M7" s="5"/>
      <c r="N7" s="5"/>
      <c r="O7" s="5"/>
      <c r="P7" s="5"/>
    </row>
    <row r="8" spans="2:16" x14ac:dyDescent="0.3">
      <c r="B8" s="72" t="s">
        <v>881</v>
      </c>
      <c r="C8" s="70">
        <v>0</v>
      </c>
      <c r="D8" s="6" t="str">
        <f>IF(C8=0, "-", C8/C5)</f>
        <v>-</v>
      </c>
      <c r="E8" s="5"/>
      <c r="F8" s="59"/>
      <c r="G8" s="5"/>
      <c r="H8" s="5"/>
      <c r="I8" s="5"/>
      <c r="J8" s="5"/>
      <c r="K8" s="5"/>
      <c r="L8" s="5"/>
      <c r="M8" s="5"/>
      <c r="N8" s="5"/>
      <c r="O8" s="5"/>
      <c r="P8" s="5"/>
    </row>
    <row r="9" spans="2:16" x14ac:dyDescent="0.3">
      <c r="B9" s="72" t="s">
        <v>884</v>
      </c>
      <c r="C9" s="70">
        <v>0</v>
      </c>
      <c r="D9" s="6" t="str">
        <f>IF(C9=0, "-", C9/C5)</f>
        <v>-</v>
      </c>
      <c r="E9" s="5"/>
      <c r="F9" s="59"/>
      <c r="G9" s="5"/>
      <c r="H9" s="5"/>
      <c r="I9" s="5"/>
      <c r="J9" s="5"/>
      <c r="K9" s="5"/>
      <c r="L9" s="5"/>
      <c r="M9" s="5"/>
      <c r="N9" s="5"/>
      <c r="O9" s="5"/>
      <c r="P9" s="5"/>
    </row>
    <row r="10" spans="2:16" x14ac:dyDescent="0.3">
      <c r="B10" s="72" t="s">
        <v>885</v>
      </c>
      <c r="C10" s="70">
        <v>0</v>
      </c>
      <c r="D10" s="6" t="str">
        <f>IF(C10=0, "-", C10/C5)</f>
        <v>-</v>
      </c>
      <c r="E10" s="5"/>
      <c r="F10" s="59"/>
      <c r="G10" s="5"/>
      <c r="H10" s="5"/>
      <c r="I10" s="5"/>
      <c r="J10" s="5"/>
      <c r="K10" s="5"/>
      <c r="L10" s="5"/>
      <c r="M10" s="5"/>
      <c r="N10" s="5"/>
      <c r="O10" s="5"/>
      <c r="P10" s="5"/>
    </row>
    <row r="11" spans="2:16" ht="15" thickBot="1" x14ac:dyDescent="0.35">
      <c r="B11" s="13" t="s">
        <v>845</v>
      </c>
      <c r="C11" s="102">
        <v>0</v>
      </c>
      <c r="D11" s="21"/>
      <c r="E11" s="5"/>
      <c r="F11" s="5"/>
      <c r="G11" s="5"/>
      <c r="H11" s="5"/>
      <c r="I11" s="5"/>
      <c r="J11" s="5"/>
      <c r="K11" s="5"/>
      <c r="L11" s="5"/>
      <c r="M11" s="5"/>
      <c r="N11" s="5"/>
      <c r="O11" s="5"/>
      <c r="P11" s="5"/>
    </row>
    <row r="12" spans="2:16" x14ac:dyDescent="0.3">
      <c r="C12" s="59"/>
      <c r="E12" s="5"/>
      <c r="F12" s="5"/>
      <c r="G12" s="5"/>
      <c r="H12" s="5"/>
      <c r="I12" s="5"/>
      <c r="J12" s="5"/>
      <c r="K12" s="5"/>
      <c r="L12" s="5"/>
      <c r="M12" s="5"/>
      <c r="N12" s="5"/>
      <c r="O12" s="5"/>
      <c r="P12" s="5"/>
    </row>
    <row r="13" spans="2:16" ht="15" thickBot="1" x14ac:dyDescent="0.35">
      <c r="C13" s="59"/>
      <c r="E13" s="5"/>
      <c r="F13" s="5"/>
      <c r="G13" s="5"/>
      <c r="H13" s="5"/>
      <c r="I13" s="5"/>
      <c r="J13" s="5"/>
      <c r="K13" s="5"/>
      <c r="L13" s="5"/>
      <c r="M13" s="5"/>
      <c r="N13" s="5"/>
      <c r="O13" s="5"/>
      <c r="P13" s="5"/>
    </row>
    <row r="14" spans="2:16" ht="15" thickBot="1" x14ac:dyDescent="0.35">
      <c r="B14" s="156" t="s">
        <v>887</v>
      </c>
      <c r="C14" s="157"/>
      <c r="D14" s="158"/>
      <c r="E14" s="5"/>
      <c r="F14" s="5"/>
      <c r="G14" s="5"/>
      <c r="H14" s="5"/>
      <c r="I14" s="5"/>
      <c r="J14" s="5"/>
      <c r="K14" s="5"/>
      <c r="L14" s="5"/>
      <c r="M14" s="5"/>
      <c r="N14" s="5"/>
      <c r="O14" s="5"/>
      <c r="P14" s="5"/>
    </row>
    <row r="15" spans="2:16" x14ac:dyDescent="0.3">
      <c r="B15" s="30"/>
      <c r="C15" s="16" t="s">
        <v>28</v>
      </c>
      <c r="D15" s="109" t="s">
        <v>29</v>
      </c>
      <c r="E15" s="5"/>
      <c r="F15" s="5"/>
      <c r="G15" s="5"/>
      <c r="H15" s="5"/>
      <c r="I15" s="5"/>
      <c r="J15" s="5"/>
      <c r="K15" s="5"/>
      <c r="L15" s="5"/>
      <c r="M15" s="5"/>
      <c r="N15" s="5"/>
      <c r="O15" s="5"/>
      <c r="P15" s="5"/>
    </row>
    <row r="16" spans="2:16" x14ac:dyDescent="0.3">
      <c r="B16" s="4" t="s">
        <v>888</v>
      </c>
      <c r="C16" s="59">
        <v>0</v>
      </c>
      <c r="D16" s="6" t="str">
        <f>IF(OR($C$4=0,C16=0),"-",C16/$C$4)</f>
        <v>-</v>
      </c>
      <c r="E16" s="5"/>
      <c r="F16" s="5"/>
      <c r="G16" s="5"/>
      <c r="H16" s="5"/>
      <c r="I16" s="5"/>
      <c r="J16" s="5"/>
      <c r="K16" s="5"/>
      <c r="L16" s="5"/>
      <c r="M16" s="5"/>
      <c r="N16" s="5"/>
      <c r="O16" s="5"/>
      <c r="P16" s="5"/>
    </row>
    <row r="17" spans="1:22" x14ac:dyDescent="0.3">
      <c r="B17" s="4" t="s">
        <v>889</v>
      </c>
      <c r="C17" s="59">
        <v>0</v>
      </c>
      <c r="D17" s="6" t="str">
        <f>IF(OR($C$4=0,C17=0),"-",C17/$C$4)</f>
        <v>-</v>
      </c>
      <c r="E17" s="5"/>
      <c r="F17" s="5"/>
      <c r="G17" s="5"/>
      <c r="H17" s="5"/>
      <c r="I17" s="5"/>
      <c r="J17" s="5"/>
      <c r="K17" s="5"/>
      <c r="L17" s="5"/>
      <c r="M17" s="5"/>
      <c r="N17" s="5"/>
      <c r="O17" s="5"/>
      <c r="P17" s="5"/>
    </row>
    <row r="18" spans="1:22" x14ac:dyDescent="0.3">
      <c r="B18" s="72" t="s">
        <v>890</v>
      </c>
      <c r="C18" s="100">
        <v>0</v>
      </c>
      <c r="D18" s="6" t="str">
        <f>IF(OR($C$17=0,C18=0),"-",C18/$C$17)</f>
        <v>-</v>
      </c>
      <c r="E18" s="5"/>
      <c r="F18" s="5"/>
      <c r="G18" s="5"/>
      <c r="H18" s="5"/>
      <c r="I18" s="5"/>
      <c r="J18" s="5"/>
      <c r="K18" s="5"/>
      <c r="L18" s="5"/>
      <c r="M18" s="5"/>
      <c r="N18" s="5"/>
      <c r="O18" s="5"/>
      <c r="P18" s="5"/>
    </row>
    <row r="19" spans="1:22" x14ac:dyDescent="0.3">
      <c r="B19" s="72" t="s">
        <v>895</v>
      </c>
      <c r="C19" s="100">
        <v>0</v>
      </c>
      <c r="D19" s="6" t="str">
        <f t="shared" ref="D19:D22" si="0">IF(OR($C$17=0,C19=0),"-",C19/$C$17)</f>
        <v>-</v>
      </c>
      <c r="E19" s="5"/>
      <c r="F19" s="5"/>
      <c r="G19" s="5"/>
      <c r="H19" s="5"/>
      <c r="I19" s="5"/>
      <c r="J19" s="5"/>
      <c r="K19" s="5"/>
      <c r="L19" s="5"/>
      <c r="M19" s="5"/>
      <c r="N19" s="5"/>
      <c r="O19" s="5"/>
      <c r="P19" s="5"/>
    </row>
    <row r="20" spans="1:22" x14ac:dyDescent="0.3">
      <c r="B20" s="72" t="s">
        <v>894</v>
      </c>
      <c r="C20" s="100">
        <v>0</v>
      </c>
      <c r="D20" s="6" t="str">
        <f t="shared" si="0"/>
        <v>-</v>
      </c>
      <c r="E20" s="5"/>
      <c r="F20" s="5"/>
      <c r="G20" s="5"/>
      <c r="H20" s="5"/>
      <c r="I20" s="5"/>
      <c r="J20" s="5"/>
      <c r="K20" s="5"/>
      <c r="L20" s="5"/>
      <c r="M20" s="5"/>
      <c r="N20" s="5"/>
      <c r="O20" s="5"/>
      <c r="P20" s="5"/>
    </row>
    <row r="21" spans="1:22" x14ac:dyDescent="0.3">
      <c r="B21" s="72" t="s">
        <v>891</v>
      </c>
      <c r="C21" s="100">
        <v>0</v>
      </c>
      <c r="D21" s="6" t="str">
        <f t="shared" si="0"/>
        <v>-</v>
      </c>
      <c r="E21" s="5"/>
      <c r="F21" s="5"/>
      <c r="G21" s="5"/>
      <c r="H21" s="5"/>
      <c r="I21" s="5"/>
      <c r="J21" s="5"/>
      <c r="K21" s="5"/>
      <c r="L21" s="5"/>
      <c r="M21" s="5"/>
      <c r="N21" s="5"/>
      <c r="O21" s="5"/>
      <c r="P21" s="5"/>
    </row>
    <row r="22" spans="1:22" ht="15" thickBot="1" x14ac:dyDescent="0.35">
      <c r="A22" s="1" t="s">
        <v>892</v>
      </c>
      <c r="B22" s="73" t="s">
        <v>893</v>
      </c>
      <c r="C22" s="101">
        <v>0</v>
      </c>
      <c r="D22" s="21" t="str">
        <f t="shared" si="0"/>
        <v>-</v>
      </c>
      <c r="E22" s="5"/>
      <c r="F22" s="5"/>
      <c r="G22" s="5"/>
      <c r="H22" s="5"/>
      <c r="I22" s="5"/>
      <c r="J22" s="5"/>
      <c r="K22" s="5"/>
      <c r="L22" s="5"/>
      <c r="M22" s="5"/>
      <c r="N22" s="5"/>
      <c r="O22" s="5"/>
      <c r="P22" s="5"/>
    </row>
    <row r="23" spans="1:22" ht="15" thickBot="1" x14ac:dyDescent="0.35">
      <c r="C23" s="59"/>
      <c r="E23" s="5"/>
      <c r="F23" s="5"/>
      <c r="G23" s="5"/>
      <c r="H23" s="5"/>
      <c r="I23" s="5"/>
      <c r="J23" s="5"/>
      <c r="K23" s="5"/>
      <c r="L23" s="5"/>
      <c r="M23" s="5"/>
      <c r="N23" s="5"/>
      <c r="O23" s="5"/>
      <c r="P23" s="5"/>
    </row>
    <row r="24" spans="1:22" ht="15" thickBot="1" x14ac:dyDescent="0.35">
      <c r="B24" s="151" t="s">
        <v>777</v>
      </c>
      <c r="C24" s="152"/>
      <c r="D24" s="152"/>
      <c r="E24" s="152"/>
      <c r="F24" s="163" t="s">
        <v>778</v>
      </c>
      <c r="G24" s="164"/>
      <c r="H24" s="164"/>
      <c r="I24" s="164"/>
      <c r="J24" s="164"/>
      <c r="K24" s="164"/>
      <c r="L24" s="165"/>
      <c r="M24" s="1"/>
      <c r="N24" s="1"/>
      <c r="O24" s="1"/>
      <c r="P24" s="1"/>
      <c r="T24" s="37"/>
      <c r="V24" s="1"/>
    </row>
    <row r="25" spans="1:22" ht="15" customHeight="1" x14ac:dyDescent="0.3">
      <c r="B25" s="30"/>
      <c r="C25" s="161" t="s">
        <v>752</v>
      </c>
      <c r="D25" s="159" t="s">
        <v>753</v>
      </c>
      <c r="E25" s="159"/>
      <c r="F25" s="183" t="s">
        <v>896</v>
      </c>
      <c r="G25" s="175" t="s">
        <v>774</v>
      </c>
      <c r="H25" s="177" t="s">
        <v>773</v>
      </c>
      <c r="I25" s="177"/>
      <c r="J25" s="179" t="s">
        <v>775</v>
      </c>
      <c r="K25" s="179" t="s">
        <v>776</v>
      </c>
      <c r="L25" s="181"/>
      <c r="M25" s="1"/>
      <c r="N25" s="1"/>
      <c r="O25" s="1"/>
      <c r="P25" s="1"/>
      <c r="T25" s="37"/>
      <c r="V25" s="1"/>
    </row>
    <row r="26" spans="1:22" x14ac:dyDescent="0.3">
      <c r="B26" s="3"/>
      <c r="C26" s="162"/>
      <c r="D26" s="160"/>
      <c r="E26" s="160"/>
      <c r="F26" s="184"/>
      <c r="G26" s="176"/>
      <c r="H26" s="178"/>
      <c r="I26" s="178"/>
      <c r="J26" s="180"/>
      <c r="K26" s="180"/>
      <c r="L26" s="182"/>
      <c r="M26" s="1"/>
      <c r="N26" s="1"/>
      <c r="O26" s="1"/>
      <c r="P26" s="1"/>
      <c r="T26" s="37"/>
      <c r="V26" s="1"/>
    </row>
    <row r="27" spans="1:22" x14ac:dyDescent="0.3">
      <c r="B27" s="3"/>
      <c r="C27" s="78" t="s">
        <v>28</v>
      </c>
      <c r="D27" s="65" t="s">
        <v>28</v>
      </c>
      <c r="E27" s="65" t="s">
        <v>29</v>
      </c>
      <c r="F27" s="80" t="s">
        <v>28</v>
      </c>
      <c r="G27" s="140" t="s">
        <v>28</v>
      </c>
      <c r="H27" s="141" t="s">
        <v>28</v>
      </c>
      <c r="I27" s="141" t="s">
        <v>29</v>
      </c>
      <c r="J27" s="139" t="s">
        <v>28</v>
      </c>
      <c r="K27" s="139" t="s">
        <v>28</v>
      </c>
      <c r="L27" s="67" t="s">
        <v>29</v>
      </c>
      <c r="M27" s="1"/>
      <c r="N27" s="1"/>
      <c r="O27" s="1"/>
      <c r="P27" s="1"/>
      <c r="T27" s="37"/>
      <c r="V27" s="1"/>
    </row>
    <row r="28" spans="1:22" ht="15" thickBot="1" x14ac:dyDescent="0.35">
      <c r="B28" s="13" t="s">
        <v>755</v>
      </c>
      <c r="C28" s="75">
        <v>0</v>
      </c>
      <c r="D28" s="17">
        <v>0</v>
      </c>
      <c r="E28" s="50" t="str">
        <f>IF(D28=0,"-",D28/C28)</f>
        <v>-</v>
      </c>
      <c r="F28" s="147">
        <v>0</v>
      </c>
      <c r="G28" s="75">
        <v>0</v>
      </c>
      <c r="H28" s="148">
        <v>0</v>
      </c>
      <c r="I28" s="148" t="str">
        <f>IF(OR($G$28=0,H28=0),"-",G28/H28)</f>
        <v>-</v>
      </c>
      <c r="J28" s="149">
        <v>0</v>
      </c>
      <c r="K28" s="149">
        <v>0</v>
      </c>
      <c r="L28" s="150" t="str">
        <f>IF(OR($J$28=0,K28=0),"-",J28/H28)</f>
        <v>-</v>
      </c>
      <c r="M28" s="1"/>
      <c r="N28" s="1"/>
      <c r="O28" s="1"/>
      <c r="P28" s="1"/>
      <c r="T28" s="37"/>
      <c r="V28" s="1"/>
    </row>
    <row r="30" spans="1:22" ht="15" thickBot="1" x14ac:dyDescent="0.35"/>
    <row r="31" spans="1:22" ht="15" thickBot="1" x14ac:dyDescent="0.35">
      <c r="B31" s="163" t="s">
        <v>794</v>
      </c>
      <c r="C31" s="164"/>
      <c r="D31" s="164"/>
      <c r="E31" s="165"/>
      <c r="F31" s="24"/>
      <c r="P31" s="1"/>
      <c r="U31" s="37"/>
      <c r="V31" s="1"/>
    </row>
    <row r="32" spans="1:22" ht="28.8" x14ac:dyDescent="0.3">
      <c r="B32" s="154" t="s">
        <v>784</v>
      </c>
      <c r="C32" s="78" t="s">
        <v>759</v>
      </c>
      <c r="D32" s="65" t="s">
        <v>752</v>
      </c>
      <c r="E32" s="79" t="s">
        <v>785</v>
      </c>
      <c r="F32" s="66"/>
      <c r="P32" s="1"/>
      <c r="U32" s="37"/>
      <c r="V32" s="1"/>
    </row>
    <row r="33" spans="2:22" x14ac:dyDescent="0.3">
      <c r="B33" s="4" t="s">
        <v>786</v>
      </c>
      <c r="C33" s="69">
        <v>0</v>
      </c>
      <c r="D33" s="5">
        <v>0</v>
      </c>
      <c r="E33" s="76">
        <v>0</v>
      </c>
      <c r="F33" s="5"/>
      <c r="P33" s="1"/>
      <c r="U33" s="37"/>
      <c r="V33" s="1"/>
    </row>
    <row r="34" spans="2:22" x14ac:dyDescent="0.3">
      <c r="B34" s="4" t="s">
        <v>765</v>
      </c>
      <c r="C34" s="69">
        <v>0</v>
      </c>
      <c r="D34" s="5">
        <v>0</v>
      </c>
      <c r="E34" s="76">
        <v>0</v>
      </c>
      <c r="F34" s="5"/>
      <c r="P34" s="1"/>
      <c r="U34" s="37"/>
      <c r="V34" s="1"/>
    </row>
    <row r="35" spans="2:22" x14ac:dyDescent="0.3">
      <c r="B35" s="4" t="s">
        <v>787</v>
      </c>
      <c r="C35" s="69">
        <v>0</v>
      </c>
      <c r="D35" s="5">
        <v>0</v>
      </c>
      <c r="E35" s="76">
        <v>0</v>
      </c>
      <c r="F35" s="5"/>
      <c r="P35" s="1"/>
      <c r="U35" s="37"/>
      <c r="V35" s="1"/>
    </row>
    <row r="36" spans="2:22" x14ac:dyDescent="0.3">
      <c r="B36" s="4" t="s">
        <v>766</v>
      </c>
      <c r="C36" s="69">
        <v>0</v>
      </c>
      <c r="D36" s="5">
        <v>0</v>
      </c>
      <c r="E36" s="76">
        <v>0</v>
      </c>
      <c r="F36" s="5"/>
      <c r="P36" s="1"/>
      <c r="U36" s="37"/>
      <c r="V36" s="1"/>
    </row>
    <row r="37" spans="2:22" x14ac:dyDescent="0.3">
      <c r="B37" s="4" t="s">
        <v>772</v>
      </c>
      <c r="C37" s="69">
        <v>0</v>
      </c>
      <c r="D37" s="5">
        <v>0</v>
      </c>
      <c r="E37" s="76">
        <v>0</v>
      </c>
      <c r="F37" s="5"/>
      <c r="P37" s="1"/>
      <c r="U37" s="37"/>
      <c r="V37" s="1"/>
    </row>
    <row r="38" spans="2:22" x14ac:dyDescent="0.3">
      <c r="B38" s="4" t="s">
        <v>770</v>
      </c>
      <c r="C38" s="69">
        <v>0</v>
      </c>
      <c r="D38" s="5">
        <v>0</v>
      </c>
      <c r="E38" s="76">
        <v>0</v>
      </c>
      <c r="F38" s="5"/>
      <c r="P38" s="1"/>
      <c r="U38" s="37"/>
      <c r="V38" s="1"/>
    </row>
    <row r="39" spans="2:22" x14ac:dyDescent="0.3">
      <c r="B39" s="4" t="s">
        <v>764</v>
      </c>
      <c r="C39" s="69">
        <v>0</v>
      </c>
      <c r="D39" s="5">
        <v>0</v>
      </c>
      <c r="E39" s="76">
        <v>0</v>
      </c>
      <c r="F39" s="5"/>
      <c r="P39" s="1"/>
      <c r="U39" s="37"/>
      <c r="V39" s="1"/>
    </row>
    <row r="40" spans="2:22" x14ac:dyDescent="0.3">
      <c r="B40" s="4" t="s">
        <v>768</v>
      </c>
      <c r="C40" s="69">
        <v>0</v>
      </c>
      <c r="D40" s="5">
        <v>0</v>
      </c>
      <c r="E40" s="76">
        <v>0</v>
      </c>
      <c r="F40" s="5"/>
      <c r="P40" s="1"/>
      <c r="U40" s="37"/>
      <c r="V40" s="1"/>
    </row>
    <row r="41" spans="2:22" x14ac:dyDescent="0.3">
      <c r="B41" s="4" t="s">
        <v>788</v>
      </c>
      <c r="C41" s="69">
        <v>0</v>
      </c>
      <c r="D41" s="5">
        <v>0</v>
      </c>
      <c r="E41" s="76">
        <v>0</v>
      </c>
      <c r="F41" s="5"/>
      <c r="P41" s="1"/>
      <c r="U41" s="37"/>
      <c r="V41" s="1"/>
    </row>
    <row r="42" spans="2:22" x14ac:dyDescent="0.3">
      <c r="B42" s="4" t="s">
        <v>789</v>
      </c>
      <c r="C42" s="69">
        <v>0</v>
      </c>
      <c r="D42" s="5">
        <v>0</v>
      </c>
      <c r="E42" s="76">
        <v>0</v>
      </c>
      <c r="F42" s="5"/>
      <c r="P42" s="1"/>
      <c r="U42" s="37"/>
      <c r="V42" s="1"/>
    </row>
    <row r="43" spans="2:22" x14ac:dyDescent="0.3">
      <c r="B43" s="4" t="s">
        <v>771</v>
      </c>
      <c r="C43" s="69">
        <v>0</v>
      </c>
      <c r="D43" s="5">
        <v>0</v>
      </c>
      <c r="E43" s="76">
        <v>0</v>
      </c>
      <c r="F43" s="5"/>
      <c r="P43" s="1"/>
      <c r="U43" s="37"/>
      <c r="V43" s="1"/>
    </row>
    <row r="44" spans="2:22" x14ac:dyDescent="0.3">
      <c r="B44" s="4" t="s">
        <v>790</v>
      </c>
      <c r="C44" s="69">
        <v>0</v>
      </c>
      <c r="D44" s="5">
        <v>0</v>
      </c>
      <c r="E44" s="76">
        <v>0</v>
      </c>
      <c r="F44" s="5"/>
      <c r="P44" s="1"/>
      <c r="U44" s="37"/>
      <c r="V44" s="1"/>
    </row>
    <row r="45" spans="2:22" x14ac:dyDescent="0.3">
      <c r="B45" s="4" t="s">
        <v>791</v>
      </c>
      <c r="C45" s="69">
        <v>0</v>
      </c>
      <c r="D45" s="5">
        <v>0</v>
      </c>
      <c r="E45" s="76">
        <v>0</v>
      </c>
      <c r="F45" s="5"/>
      <c r="P45" s="1"/>
      <c r="U45" s="37"/>
      <c r="V45" s="1"/>
    </row>
    <row r="46" spans="2:22" x14ac:dyDescent="0.3">
      <c r="B46" s="4" t="s">
        <v>763</v>
      </c>
      <c r="C46" s="69">
        <v>0</v>
      </c>
      <c r="D46" s="5">
        <v>0</v>
      </c>
      <c r="E46" s="76">
        <v>0</v>
      </c>
      <c r="F46" s="5"/>
      <c r="P46" s="1"/>
      <c r="U46" s="37"/>
      <c r="V46" s="1"/>
    </row>
    <row r="47" spans="2:22" x14ac:dyDescent="0.3">
      <c r="B47" s="4" t="s">
        <v>767</v>
      </c>
      <c r="C47" s="69">
        <v>0</v>
      </c>
      <c r="D47" s="5">
        <v>0</v>
      </c>
      <c r="E47" s="76">
        <v>0</v>
      </c>
      <c r="F47" s="5"/>
      <c r="P47" s="1"/>
      <c r="U47" s="37"/>
      <c r="V47" s="1"/>
    </row>
    <row r="48" spans="2:22" x14ac:dyDescent="0.3">
      <c r="B48" s="4" t="s">
        <v>792</v>
      </c>
      <c r="C48" s="69">
        <v>0</v>
      </c>
      <c r="D48" s="5">
        <v>0</v>
      </c>
      <c r="E48" s="76">
        <v>0</v>
      </c>
      <c r="F48" s="5"/>
      <c r="P48" s="1"/>
      <c r="V48" s="1"/>
    </row>
    <row r="49" spans="2:22" x14ac:dyDescent="0.3">
      <c r="B49" s="4" t="s">
        <v>793</v>
      </c>
      <c r="C49" s="69">
        <v>0</v>
      </c>
      <c r="D49" s="5">
        <v>0</v>
      </c>
      <c r="E49" s="76">
        <v>0</v>
      </c>
      <c r="F49" s="5"/>
      <c r="P49" s="1"/>
      <c r="V49" s="1"/>
    </row>
    <row r="50" spans="2:22" ht="15" thickBot="1" x14ac:dyDescent="0.35">
      <c r="B50" s="13" t="s">
        <v>769</v>
      </c>
      <c r="C50" s="75">
        <v>0</v>
      </c>
      <c r="D50" s="17">
        <v>0</v>
      </c>
      <c r="E50" s="77">
        <v>0</v>
      </c>
      <c r="F50" s="5"/>
      <c r="P50" s="1"/>
      <c r="V50" s="1"/>
    </row>
    <row r="51" spans="2:22" x14ac:dyDescent="0.3">
      <c r="V51" s="1"/>
    </row>
    <row r="52" spans="2:22" ht="15" thickBot="1" x14ac:dyDescent="0.35">
      <c r="C52" s="1"/>
      <c r="D52" s="1"/>
      <c r="E52" s="1"/>
      <c r="F52" s="1"/>
      <c r="G52" s="1"/>
      <c r="H52" s="1"/>
      <c r="I52" s="1"/>
      <c r="J52" s="1"/>
      <c r="K52" s="1"/>
      <c r="L52" s="1"/>
      <c r="M52" s="1"/>
      <c r="N52" s="1"/>
      <c r="O52" s="1"/>
      <c r="P52" s="1"/>
    </row>
    <row r="53" spans="2:22" ht="15" thickBot="1" x14ac:dyDescent="0.35">
      <c r="B53" s="171" t="s">
        <v>825</v>
      </c>
      <c r="C53" s="172"/>
    </row>
    <row r="54" spans="2:22" x14ac:dyDescent="0.3">
      <c r="B54" s="81"/>
      <c r="C54" s="82" t="s">
        <v>829</v>
      </c>
    </row>
    <row r="55" spans="2:22" x14ac:dyDescent="0.3">
      <c r="B55" s="4" t="s">
        <v>826</v>
      </c>
      <c r="C55" s="132">
        <v>0</v>
      </c>
    </row>
    <row r="56" spans="2:22" x14ac:dyDescent="0.3">
      <c r="B56" s="4" t="s">
        <v>827</v>
      </c>
      <c r="C56" s="132">
        <v>0</v>
      </c>
    </row>
    <row r="57" spans="2:22" ht="15" thickBot="1" x14ac:dyDescent="0.35">
      <c r="B57" s="13" t="s">
        <v>828</v>
      </c>
      <c r="C57" s="133">
        <v>0</v>
      </c>
    </row>
    <row r="69" spans="3:16" x14ac:dyDescent="0.3">
      <c r="C69" s="2"/>
    </row>
    <row r="70" spans="3:16" x14ac:dyDescent="0.3">
      <c r="C70" s="10"/>
      <c r="D70" s="27"/>
      <c r="E70" s="27"/>
      <c r="F70" s="27"/>
      <c r="G70" s="27"/>
      <c r="H70" s="27"/>
      <c r="I70" s="27"/>
      <c r="J70" s="27"/>
      <c r="K70" s="27"/>
      <c r="L70" s="27"/>
      <c r="M70" s="27"/>
      <c r="N70" s="27"/>
      <c r="O70" s="27"/>
      <c r="P70" s="27"/>
    </row>
    <row r="71" spans="3:16" x14ac:dyDescent="0.3">
      <c r="C71" s="12"/>
    </row>
    <row r="72" spans="3:16" x14ac:dyDescent="0.3">
      <c r="C72" s="12"/>
      <c r="D72" s="12"/>
      <c r="E72" s="12"/>
      <c r="F72" s="12"/>
      <c r="G72" s="12"/>
      <c r="H72" s="12"/>
      <c r="I72" s="12"/>
      <c r="J72" s="12"/>
      <c r="K72" s="12"/>
      <c r="L72" s="12"/>
      <c r="M72" s="12"/>
      <c r="N72" s="12"/>
      <c r="O72" s="12"/>
      <c r="P72" s="12"/>
    </row>
    <row r="73" spans="3:16" x14ac:dyDescent="0.3">
      <c r="C73" s="1"/>
      <c r="D73" s="1"/>
      <c r="E73" s="1"/>
      <c r="F73" s="1"/>
      <c r="G73" s="1"/>
      <c r="H73" s="1"/>
      <c r="I73" s="1"/>
      <c r="J73" s="1"/>
      <c r="K73" s="1"/>
      <c r="L73" s="1"/>
      <c r="M73" s="1"/>
      <c r="N73" s="1"/>
      <c r="O73" s="1"/>
      <c r="P73" s="1"/>
    </row>
    <row r="74" spans="3:16" x14ac:dyDescent="0.3">
      <c r="C74" s="1"/>
      <c r="D74" s="1"/>
      <c r="E74" s="1"/>
      <c r="F74" s="1"/>
      <c r="G74" s="1"/>
      <c r="H74" s="1"/>
      <c r="I74" s="1"/>
      <c r="J74" s="1"/>
      <c r="K74" s="1"/>
      <c r="L74" s="1"/>
      <c r="M74" s="1"/>
      <c r="N74" s="1"/>
      <c r="O74" s="1"/>
      <c r="P74" s="1"/>
    </row>
    <row r="75" spans="3:16" x14ac:dyDescent="0.3">
      <c r="C75" s="1"/>
      <c r="D75" s="1"/>
      <c r="E75" s="1"/>
      <c r="F75" s="1"/>
      <c r="G75" s="1"/>
      <c r="H75" s="1"/>
      <c r="I75" s="1"/>
      <c r="J75" s="1"/>
      <c r="K75" s="1"/>
      <c r="L75" s="1"/>
      <c r="M75" s="1"/>
      <c r="N75" s="1"/>
      <c r="O75" s="1"/>
      <c r="P75" s="1"/>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92" spans="2:16" x14ac:dyDescent="0.3">
      <c r="B92" s="14"/>
    </row>
  </sheetData>
  <mergeCells count="12">
    <mergeCell ref="K25:L26"/>
    <mergeCell ref="B2:D2"/>
    <mergeCell ref="B14:D14"/>
    <mergeCell ref="F24:L24"/>
    <mergeCell ref="C25:C26"/>
    <mergeCell ref="D25:E26"/>
    <mergeCell ref="F25:F26"/>
    <mergeCell ref="B53:C53"/>
    <mergeCell ref="B31:E31"/>
    <mergeCell ref="G25:G26"/>
    <mergeCell ref="H25:I26"/>
    <mergeCell ref="J25:J2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795</v>
      </c>
      <c r="G1" t="s">
        <v>796</v>
      </c>
      <c r="H1" t="s">
        <v>797</v>
      </c>
    </row>
    <row r="2" spans="1:8" x14ac:dyDescent="0.3">
      <c r="A2">
        <v>1</v>
      </c>
      <c r="B2" s="46" t="s">
        <v>757</v>
      </c>
      <c r="C2" s="46"/>
      <c r="E2" t="s">
        <v>763</v>
      </c>
      <c r="F2" s="46">
        <v>0.3833333333333333</v>
      </c>
      <c r="G2" s="46">
        <v>0.51111111111111118</v>
      </c>
      <c r="H2" t="s">
        <v>798</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799</v>
      </c>
    </row>
    <row r="5" spans="1:8" x14ac:dyDescent="0.3">
      <c r="A5">
        <v>4</v>
      </c>
      <c r="B5" s="46" t="s">
        <v>757</v>
      </c>
      <c r="C5" s="46"/>
      <c r="E5" t="s">
        <v>765</v>
      </c>
      <c r="F5" s="46">
        <v>0.45277777777777778</v>
      </c>
      <c r="G5" s="46">
        <v>0.5395833333333333</v>
      </c>
      <c r="H5" t="s">
        <v>800</v>
      </c>
    </row>
    <row r="6" spans="1:8" x14ac:dyDescent="0.3">
      <c r="A6">
        <v>5</v>
      </c>
      <c r="B6" s="46" t="s">
        <v>757</v>
      </c>
      <c r="C6" s="46"/>
      <c r="E6" t="s">
        <v>766</v>
      </c>
      <c r="F6" s="46">
        <v>0.45347222222222222</v>
      </c>
      <c r="G6" s="46">
        <v>0.54861111111111105</v>
      </c>
      <c r="H6" t="s">
        <v>801</v>
      </c>
    </row>
    <row r="7" spans="1:8" x14ac:dyDescent="0.3">
      <c r="A7">
        <v>6</v>
      </c>
      <c r="B7" s="46" t="s">
        <v>757</v>
      </c>
      <c r="C7" s="46"/>
      <c r="E7" t="s">
        <v>767</v>
      </c>
      <c r="F7" s="46">
        <v>0.46458333333333335</v>
      </c>
      <c r="G7" s="46">
        <v>0.5541666666666667</v>
      </c>
      <c r="H7" t="s">
        <v>802</v>
      </c>
    </row>
    <row r="8" spans="1:8" x14ac:dyDescent="0.3">
      <c r="A8">
        <v>7</v>
      </c>
      <c r="B8" s="46" t="s">
        <v>757</v>
      </c>
      <c r="C8" s="46"/>
      <c r="E8" t="s">
        <v>764</v>
      </c>
      <c r="F8" s="46">
        <v>0.54652777777777783</v>
      </c>
      <c r="G8" s="46">
        <v>0.59305555555555556</v>
      </c>
      <c r="H8" t="s">
        <v>803</v>
      </c>
    </row>
    <row r="9" spans="1:8" x14ac:dyDescent="0.3">
      <c r="A9">
        <v>8</v>
      </c>
      <c r="B9" s="46" t="s">
        <v>757</v>
      </c>
      <c r="C9" s="46"/>
      <c r="E9" t="s">
        <v>767</v>
      </c>
      <c r="F9" s="46">
        <v>0.54652777777777783</v>
      </c>
      <c r="G9" s="46">
        <v>0.61805555555555558</v>
      </c>
      <c r="H9" t="s">
        <v>804</v>
      </c>
    </row>
    <row r="10" spans="1:8" x14ac:dyDescent="0.3">
      <c r="A10">
        <v>9</v>
      </c>
      <c r="B10" s="46" t="s">
        <v>757</v>
      </c>
      <c r="C10" s="46"/>
      <c r="E10" t="s">
        <v>764</v>
      </c>
      <c r="F10" s="46">
        <v>0.5083333333333333</v>
      </c>
      <c r="G10" s="46">
        <v>0.5854166666666667</v>
      </c>
      <c r="H10" t="s">
        <v>805</v>
      </c>
    </row>
    <row r="11" spans="1:8" x14ac:dyDescent="0.3">
      <c r="A11">
        <v>10</v>
      </c>
      <c r="B11" s="46" t="s">
        <v>757</v>
      </c>
      <c r="C11" s="46"/>
      <c r="E11" t="s">
        <v>763</v>
      </c>
      <c r="F11" s="46">
        <v>0.52708333333333335</v>
      </c>
      <c r="G11" s="46">
        <v>0.6</v>
      </c>
      <c r="H11" t="s">
        <v>806</v>
      </c>
    </row>
    <row r="12" spans="1:8" x14ac:dyDescent="0.3">
      <c r="A12">
        <v>11</v>
      </c>
      <c r="B12" s="46" t="s">
        <v>757</v>
      </c>
      <c r="C12" s="46"/>
      <c r="E12" t="s">
        <v>766</v>
      </c>
      <c r="F12" s="46">
        <v>0.37708333333333338</v>
      </c>
      <c r="G12" s="46">
        <v>0.48055555555555557</v>
      </c>
      <c r="H12" t="s">
        <v>807</v>
      </c>
    </row>
    <row r="13" spans="1:8" x14ac:dyDescent="0.3">
      <c r="A13">
        <v>12</v>
      </c>
      <c r="B13" s="46" t="s">
        <v>757</v>
      </c>
      <c r="C13" s="46"/>
      <c r="E13" t="s">
        <v>767</v>
      </c>
      <c r="F13" s="46">
        <v>0.40416666666666662</v>
      </c>
      <c r="G13" s="46">
        <v>0.50138888888888888</v>
      </c>
      <c r="H13" t="s">
        <v>808</v>
      </c>
    </row>
    <row r="14" spans="1:8" x14ac:dyDescent="0.3">
      <c r="A14">
        <v>13</v>
      </c>
      <c r="B14" s="46" t="s">
        <v>757</v>
      </c>
      <c r="C14" s="46"/>
      <c r="E14" t="s">
        <v>767</v>
      </c>
      <c r="F14" s="46">
        <v>0.43402777777777773</v>
      </c>
      <c r="G14" s="46">
        <v>0.53541666666666665</v>
      </c>
      <c r="H14" t="s">
        <v>809</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810</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850</v>
      </c>
    </row>
    <row r="22" spans="1:8" x14ac:dyDescent="0.3">
      <c r="A22">
        <v>21</v>
      </c>
      <c r="B22" s="46" t="s">
        <v>757</v>
      </c>
      <c r="C22" s="46"/>
      <c r="E22" t="s">
        <v>770</v>
      </c>
      <c r="F22" s="46">
        <v>0.36874999999999997</v>
      </c>
      <c r="G22" s="46">
        <v>0.43402777777777773</v>
      </c>
      <c r="H22" t="s">
        <v>811</v>
      </c>
    </row>
    <row r="23" spans="1:8" x14ac:dyDescent="0.3">
      <c r="A23">
        <v>22</v>
      </c>
      <c r="B23" s="46" t="s">
        <v>757</v>
      </c>
      <c r="C23" s="46"/>
      <c r="E23" t="s">
        <v>766</v>
      </c>
      <c r="F23" s="46">
        <v>0.3888888888888889</v>
      </c>
      <c r="G23" s="46">
        <v>0.47361111111111115</v>
      </c>
      <c r="H23" t="s">
        <v>812</v>
      </c>
    </row>
    <row r="24" spans="1:8" x14ac:dyDescent="0.3">
      <c r="A24">
        <v>23</v>
      </c>
      <c r="B24" s="46" t="s">
        <v>757</v>
      </c>
      <c r="C24" s="46"/>
      <c r="E24" t="s">
        <v>771</v>
      </c>
      <c r="F24" s="46">
        <v>0.3972222222222222</v>
      </c>
      <c r="G24" s="46">
        <v>0.47083333333333338</v>
      </c>
      <c r="H24" t="s">
        <v>813</v>
      </c>
    </row>
    <row r="25" spans="1:8" x14ac:dyDescent="0.3">
      <c r="A25">
        <v>24</v>
      </c>
      <c r="B25" s="46" t="s">
        <v>757</v>
      </c>
      <c r="C25" s="46"/>
      <c r="E25" t="s">
        <v>772</v>
      </c>
      <c r="F25" s="46">
        <v>0.40625</v>
      </c>
      <c r="G25" s="46">
        <v>0.5083333333333333</v>
      </c>
      <c r="H25" t="s">
        <v>814</v>
      </c>
    </row>
    <row r="26" spans="1:8" x14ac:dyDescent="0.3">
      <c r="A26">
        <v>25</v>
      </c>
      <c r="B26" s="46" t="s">
        <v>757</v>
      </c>
      <c r="C26" s="46"/>
      <c r="E26" t="s">
        <v>765</v>
      </c>
      <c r="F26" s="46">
        <v>0.43958333333333338</v>
      </c>
      <c r="G26" s="46">
        <v>0.54999999999999993</v>
      </c>
      <c r="H26" t="s">
        <v>815</v>
      </c>
    </row>
    <row r="27" spans="1:8" x14ac:dyDescent="0.3">
      <c r="A27">
        <v>26</v>
      </c>
      <c r="B27" s="46" t="s">
        <v>757</v>
      </c>
      <c r="C27" s="46"/>
      <c r="E27" t="s">
        <v>763</v>
      </c>
      <c r="F27" s="46">
        <v>0.47916666666666669</v>
      </c>
      <c r="G27" s="46">
        <v>0.56944444444444442</v>
      </c>
      <c r="H27" t="s">
        <v>816</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817</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818</v>
      </c>
    </row>
    <row r="33" spans="1:8" x14ac:dyDescent="0.3">
      <c r="A33">
        <v>32</v>
      </c>
      <c r="B33" s="46" t="s">
        <v>757</v>
      </c>
      <c r="C33" s="46"/>
      <c r="E33" t="s">
        <v>765</v>
      </c>
      <c r="F33" s="46">
        <v>0.43055555555555558</v>
      </c>
      <c r="G33" s="46">
        <v>0.49652777777777773</v>
      </c>
      <c r="H33" t="s">
        <v>819</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820</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821</v>
      </c>
    </row>
    <row r="40" spans="1:8" x14ac:dyDescent="0.3">
      <c r="A40">
        <v>39</v>
      </c>
      <c r="B40" s="46" t="s">
        <v>757</v>
      </c>
      <c r="C40" s="46"/>
      <c r="E40" t="s">
        <v>765</v>
      </c>
      <c r="F40" s="46">
        <v>0.58680555555555558</v>
      </c>
      <c r="G40" s="46">
        <v>0.64583333333333337</v>
      </c>
      <c r="H40" t="s">
        <v>799</v>
      </c>
    </row>
    <row r="41" spans="1:8" x14ac:dyDescent="0.3">
      <c r="A41">
        <v>40</v>
      </c>
      <c r="B41" s="46" t="s">
        <v>757</v>
      </c>
      <c r="C41" s="46"/>
      <c r="E41" t="s">
        <v>769</v>
      </c>
      <c r="F41" s="46">
        <v>0.37777777777777777</v>
      </c>
      <c r="G41" s="46">
        <v>0.45</v>
      </c>
      <c r="H41" t="s">
        <v>822</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805</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823</v>
      </c>
    </row>
    <row r="46" spans="1:8" x14ac:dyDescent="0.3">
      <c r="A46">
        <v>45</v>
      </c>
      <c r="B46" s="46" t="s">
        <v>757</v>
      </c>
      <c r="C46" s="46"/>
      <c r="E46" t="s">
        <v>766</v>
      </c>
      <c r="F46" s="46">
        <v>0.4861111111111111</v>
      </c>
      <c r="G46" s="46">
        <v>0.53680555555555554</v>
      </c>
      <c r="H46" t="s">
        <v>824</v>
      </c>
    </row>
    <row r="47" spans="1:8" x14ac:dyDescent="0.3">
      <c r="A47">
        <v>46</v>
      </c>
      <c r="B47" s="46" t="s">
        <v>757</v>
      </c>
      <c r="E47" t="s">
        <v>765</v>
      </c>
      <c r="F47" s="46">
        <v>0.50555555555555554</v>
      </c>
      <c r="G47" s="46">
        <v>0.59305555555555556</v>
      </c>
      <c r="H47" t="s">
        <v>821</v>
      </c>
    </row>
    <row r="48" spans="1:8" x14ac:dyDescent="0.3">
      <c r="A48">
        <v>47</v>
      </c>
      <c r="B48" s="46" t="s">
        <v>757</v>
      </c>
      <c r="E48" t="s">
        <v>764</v>
      </c>
      <c r="F48" s="46">
        <v>0.53055555555555556</v>
      </c>
      <c r="G48" s="46">
        <v>0.61111111111111105</v>
      </c>
      <c r="H48" t="s">
        <v>823</v>
      </c>
    </row>
    <row r="49" spans="1:8" x14ac:dyDescent="0.3">
      <c r="A49">
        <v>48</v>
      </c>
      <c r="B49" s="46" t="s">
        <v>757</v>
      </c>
      <c r="E49" t="s">
        <v>765</v>
      </c>
      <c r="F49" s="46">
        <v>0.53333333333333333</v>
      </c>
      <c r="G49" s="46">
        <v>0.60138888888888886</v>
      </c>
      <c r="H49" t="s">
        <v>817</v>
      </c>
    </row>
    <row r="50" spans="1:8" x14ac:dyDescent="0.3">
      <c r="A50">
        <v>49</v>
      </c>
      <c r="B50" t="s">
        <v>757</v>
      </c>
      <c r="E50" t="s">
        <v>764</v>
      </c>
      <c r="F50" s="46">
        <v>0.56805555555555554</v>
      </c>
      <c r="G50" s="46">
        <v>0.65277777777777779</v>
      </c>
      <c r="H50" t="s">
        <v>812</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833</v>
      </c>
    </row>
    <row r="53" spans="1:8" x14ac:dyDescent="0.3">
      <c r="A53">
        <v>52</v>
      </c>
      <c r="B53" t="s">
        <v>757</v>
      </c>
      <c r="E53" t="s">
        <v>769</v>
      </c>
      <c r="F53" s="46">
        <v>0.38611111111111113</v>
      </c>
      <c r="G53" s="46">
        <v>0.45555555555555555</v>
      </c>
      <c r="H53" t="s">
        <v>834</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799</v>
      </c>
    </row>
    <row r="59" spans="1:8" x14ac:dyDescent="0.3">
      <c r="A59">
        <v>58</v>
      </c>
      <c r="B59" t="s">
        <v>757</v>
      </c>
      <c r="E59" t="s">
        <v>771</v>
      </c>
      <c r="F59" s="46">
        <v>0.47847222222222219</v>
      </c>
      <c r="G59" s="46">
        <v>0.56458333333333333</v>
      </c>
      <c r="H59" t="s">
        <v>835</v>
      </c>
    </row>
    <row r="60" spans="1:8" x14ac:dyDescent="0.3">
      <c r="A60">
        <v>59</v>
      </c>
      <c r="B60" t="s">
        <v>757</v>
      </c>
      <c r="E60" t="s">
        <v>763</v>
      </c>
      <c r="F60" s="46">
        <v>0.47569444444444442</v>
      </c>
      <c r="G60" s="46">
        <v>0.54097222222222219</v>
      </c>
      <c r="H60" t="s">
        <v>811</v>
      </c>
    </row>
    <row r="61" spans="1:8" x14ac:dyDescent="0.3">
      <c r="A61">
        <v>60</v>
      </c>
      <c r="B61" t="s">
        <v>757</v>
      </c>
      <c r="E61" t="s">
        <v>764</v>
      </c>
      <c r="F61" s="46">
        <v>0.49583333333333335</v>
      </c>
      <c r="G61" s="46">
        <v>0.56111111111111112</v>
      </c>
      <c r="H61" t="s">
        <v>811</v>
      </c>
    </row>
    <row r="62" spans="1:8" x14ac:dyDescent="0.3">
      <c r="A62">
        <v>61</v>
      </c>
      <c r="B62" t="s">
        <v>757</v>
      </c>
      <c r="E62" t="s">
        <v>770</v>
      </c>
      <c r="F62" s="46">
        <v>0.48819444444444443</v>
      </c>
      <c r="G62" s="46">
        <v>0.57222222222222219</v>
      </c>
      <c r="H62" t="s">
        <v>836</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802</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835</v>
      </c>
    </row>
    <row r="70" spans="1:8" x14ac:dyDescent="0.3">
      <c r="A70">
        <v>69</v>
      </c>
      <c r="B70" t="s">
        <v>757</v>
      </c>
      <c r="E70" t="s">
        <v>769</v>
      </c>
      <c r="F70" s="46">
        <v>0.44444444444444442</v>
      </c>
      <c r="G70" s="46">
        <v>0.52569444444444446</v>
      </c>
      <c r="H70" t="s">
        <v>837</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838</v>
      </c>
    </row>
    <row r="73" spans="1:8" x14ac:dyDescent="0.3">
      <c r="A73">
        <v>72</v>
      </c>
      <c r="B73" t="s">
        <v>757</v>
      </c>
      <c r="E73" t="s">
        <v>771</v>
      </c>
      <c r="F73" s="46">
        <v>0.55208333333333337</v>
      </c>
      <c r="G73" s="46">
        <v>0.6333333333333333</v>
      </c>
      <c r="H73" t="s">
        <v>837</v>
      </c>
    </row>
    <row r="74" spans="1:8" x14ac:dyDescent="0.3">
      <c r="A74">
        <v>73</v>
      </c>
      <c r="B74" t="s">
        <v>757</v>
      </c>
      <c r="E74" t="s">
        <v>767</v>
      </c>
      <c r="F74" s="46">
        <v>0.54236111111111118</v>
      </c>
      <c r="G74" s="46">
        <v>0.63750000000000007</v>
      </c>
      <c r="H74" t="s">
        <v>801</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839</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840</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806</v>
      </c>
    </row>
    <row r="82" spans="1:8" x14ac:dyDescent="0.3">
      <c r="A82">
        <v>81</v>
      </c>
      <c r="B82" t="s">
        <v>757</v>
      </c>
      <c r="E82" t="s">
        <v>770</v>
      </c>
      <c r="F82" s="46">
        <v>0.4465277777777778</v>
      </c>
      <c r="G82" s="46">
        <v>0.52708333333333335</v>
      </c>
      <c r="H82" t="s">
        <v>823</v>
      </c>
    </row>
    <row r="83" spans="1:8" x14ac:dyDescent="0.3">
      <c r="A83">
        <v>82</v>
      </c>
      <c r="B83" t="s">
        <v>757</v>
      </c>
      <c r="E83" t="s">
        <v>764</v>
      </c>
      <c r="F83" s="46">
        <v>0.4548611111111111</v>
      </c>
      <c r="G83" s="46">
        <v>0.53472222222222221</v>
      </c>
      <c r="H83" t="s">
        <v>841</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842</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835</v>
      </c>
    </row>
    <row r="88" spans="1:8" x14ac:dyDescent="0.3">
      <c r="A88">
        <v>87</v>
      </c>
      <c r="B88" t="s">
        <v>757</v>
      </c>
      <c r="E88" t="s">
        <v>771</v>
      </c>
      <c r="F88" s="46">
        <v>0.39097222222222222</v>
      </c>
      <c r="G88" s="46">
        <v>0.48194444444444445</v>
      </c>
      <c r="H88" t="s">
        <v>843</v>
      </c>
    </row>
    <row r="89" spans="1:8" x14ac:dyDescent="0.3">
      <c r="A89">
        <v>88</v>
      </c>
      <c r="B89" t="s">
        <v>757</v>
      </c>
      <c r="E89" t="s">
        <v>772</v>
      </c>
      <c r="F89" s="46">
        <v>0.39513888888888887</v>
      </c>
      <c r="G89" s="46">
        <v>0.47222222222222227</v>
      </c>
      <c r="H89" t="s">
        <v>805</v>
      </c>
    </row>
    <row r="90" spans="1:8" x14ac:dyDescent="0.3">
      <c r="A90">
        <v>89</v>
      </c>
      <c r="B90" t="s">
        <v>757</v>
      </c>
      <c r="E90" t="s">
        <v>770</v>
      </c>
      <c r="F90" s="46">
        <v>0.40347222222222223</v>
      </c>
      <c r="G90" s="46">
        <v>0.47569444444444442</v>
      </c>
      <c r="H90" t="s">
        <v>822</v>
      </c>
    </row>
    <row r="91" spans="1:8" x14ac:dyDescent="0.3">
      <c r="A91">
        <v>90</v>
      </c>
      <c r="B91" t="s">
        <v>757</v>
      </c>
      <c r="E91" t="s">
        <v>766</v>
      </c>
      <c r="F91" s="46">
        <v>0.43958333333333338</v>
      </c>
      <c r="G91" s="46">
        <v>0.48958333333333331</v>
      </c>
      <c r="H91" t="s">
        <v>844</v>
      </c>
    </row>
    <row r="92" spans="1:8" x14ac:dyDescent="0.3">
      <c r="A92">
        <v>91</v>
      </c>
      <c r="B92" t="s">
        <v>757</v>
      </c>
      <c r="E92" t="s">
        <v>768</v>
      </c>
      <c r="F92" s="46">
        <v>0.40347222222222223</v>
      </c>
      <c r="G92" s="46">
        <v>0.46736111111111112</v>
      </c>
      <c r="H92" t="s">
        <v>851</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852</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853</v>
      </c>
    </row>
    <row r="97" spans="1:8" x14ac:dyDescent="0.3">
      <c r="A97">
        <v>96</v>
      </c>
      <c r="B97" t="s">
        <v>757</v>
      </c>
      <c r="E97" t="s">
        <v>764</v>
      </c>
      <c r="F97" s="46">
        <v>0.38611111111111113</v>
      </c>
      <c r="G97" s="46">
        <v>0.45624999999999999</v>
      </c>
      <c r="H97" t="s">
        <v>854</v>
      </c>
    </row>
    <row r="98" spans="1:8" x14ac:dyDescent="0.3">
      <c r="A98">
        <v>97</v>
      </c>
      <c r="B98" t="s">
        <v>757</v>
      </c>
      <c r="E98" t="s">
        <v>763</v>
      </c>
      <c r="F98" s="46">
        <v>0.37708333333333338</v>
      </c>
      <c r="G98" s="46">
        <v>0.46736111111111112</v>
      </c>
      <c r="H98" t="s">
        <v>816</v>
      </c>
    </row>
    <row r="99" spans="1:8" x14ac:dyDescent="0.3">
      <c r="A99">
        <v>98</v>
      </c>
      <c r="B99" t="s">
        <v>757</v>
      </c>
      <c r="E99" t="s">
        <v>766</v>
      </c>
      <c r="F99" s="46">
        <v>0.39583333333333331</v>
      </c>
      <c r="G99" s="46">
        <v>0.45416666666666666</v>
      </c>
      <c r="H99" t="s">
        <v>855</v>
      </c>
    </row>
    <row r="100" spans="1:8" x14ac:dyDescent="0.3">
      <c r="A100">
        <v>99</v>
      </c>
      <c r="B100" t="s">
        <v>757</v>
      </c>
      <c r="E100" t="s">
        <v>772</v>
      </c>
      <c r="F100" s="46">
        <v>0.42638888888888887</v>
      </c>
      <c r="G100" s="46">
        <v>0.49861111111111112</v>
      </c>
      <c r="H100" t="s">
        <v>822</v>
      </c>
    </row>
    <row r="101" spans="1:8" x14ac:dyDescent="0.3">
      <c r="A101">
        <v>100</v>
      </c>
      <c r="B101" t="s">
        <v>757</v>
      </c>
      <c r="E101" t="s">
        <v>768</v>
      </c>
      <c r="F101" s="46">
        <v>0.4368055555555555</v>
      </c>
      <c r="G101" s="46">
        <v>0.4826388888888889</v>
      </c>
      <c r="H101" t="s">
        <v>856</v>
      </c>
    </row>
    <row r="102" spans="1:8" x14ac:dyDescent="0.3">
      <c r="A102">
        <v>101</v>
      </c>
      <c r="B102" t="s">
        <v>757</v>
      </c>
      <c r="E102" t="s">
        <v>771</v>
      </c>
      <c r="F102" s="46">
        <v>0.48125000000000001</v>
      </c>
      <c r="G102" s="46">
        <v>0.53194444444444444</v>
      </c>
      <c r="H102" t="s">
        <v>824</v>
      </c>
    </row>
    <row r="103" spans="1:8" x14ac:dyDescent="0.3">
      <c r="A103">
        <v>102</v>
      </c>
      <c r="B103" t="s">
        <v>757</v>
      </c>
      <c r="E103" t="s">
        <v>770</v>
      </c>
      <c r="F103" s="46">
        <v>0.4916666666666667</v>
      </c>
      <c r="G103" s="46">
        <v>0.58888888888888891</v>
      </c>
      <c r="H103" t="s">
        <v>808</v>
      </c>
    </row>
    <row r="104" spans="1:8" x14ac:dyDescent="0.3">
      <c r="A104">
        <v>103</v>
      </c>
      <c r="B104" t="s">
        <v>757</v>
      </c>
      <c r="E104" t="s">
        <v>767</v>
      </c>
      <c r="F104" s="46">
        <v>0.52361111111111114</v>
      </c>
      <c r="G104" s="46">
        <v>0.625</v>
      </c>
      <c r="H104" t="s">
        <v>809</v>
      </c>
    </row>
    <row r="105" spans="1:8" x14ac:dyDescent="0.3">
      <c r="A105">
        <v>104</v>
      </c>
      <c r="B105" t="s">
        <v>757</v>
      </c>
      <c r="E105" t="s">
        <v>770</v>
      </c>
      <c r="F105" s="46">
        <v>0.37152777777777773</v>
      </c>
      <c r="G105" s="46">
        <v>0.46319444444444446</v>
      </c>
      <c r="H105" t="s">
        <v>857</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858</v>
      </c>
    </row>
    <row r="108" spans="1:8" x14ac:dyDescent="0.3">
      <c r="A108">
        <v>107</v>
      </c>
      <c r="B108" t="s">
        <v>757</v>
      </c>
      <c r="E108" t="s">
        <v>771</v>
      </c>
      <c r="F108" s="46">
        <v>0.43194444444444446</v>
      </c>
      <c r="G108" s="46">
        <v>0.48194444444444445</v>
      </c>
      <c r="H108" t="s">
        <v>844</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859</v>
      </c>
    </row>
    <row r="111" spans="1:8" x14ac:dyDescent="0.3">
      <c r="A111">
        <v>110</v>
      </c>
      <c r="B111" t="s">
        <v>757</v>
      </c>
      <c r="E111" t="s">
        <v>770</v>
      </c>
      <c r="F111" s="46">
        <v>0.37083333333333335</v>
      </c>
      <c r="G111" s="46">
        <v>0.45833333333333331</v>
      </c>
      <c r="H111" t="s">
        <v>821</v>
      </c>
    </row>
    <row r="112" spans="1:8" x14ac:dyDescent="0.3">
      <c r="A112">
        <v>111</v>
      </c>
      <c r="B112" t="s">
        <v>757</v>
      </c>
      <c r="E112" t="s">
        <v>768</v>
      </c>
      <c r="F112" s="46">
        <v>0.39583333333333331</v>
      </c>
      <c r="G112" s="46">
        <v>0.44791666666666669</v>
      </c>
      <c r="H112" t="s">
        <v>860</v>
      </c>
    </row>
    <row r="113" spans="1:8" x14ac:dyDescent="0.3">
      <c r="A113">
        <v>112</v>
      </c>
      <c r="B113" t="s">
        <v>757</v>
      </c>
      <c r="E113" t="s">
        <v>764</v>
      </c>
      <c r="F113" s="46">
        <v>0.4055555555555555</v>
      </c>
      <c r="G113" s="46">
        <v>0.49027777777777781</v>
      </c>
      <c r="H113" t="s">
        <v>812</v>
      </c>
    </row>
    <row r="114" spans="1:8" x14ac:dyDescent="0.3">
      <c r="A114">
        <v>113</v>
      </c>
      <c r="B114" t="s">
        <v>757</v>
      </c>
      <c r="E114" t="s">
        <v>768</v>
      </c>
      <c r="F114" s="46">
        <v>0.5</v>
      </c>
      <c r="G114" s="46">
        <v>0.56319444444444444</v>
      </c>
      <c r="H114" t="s">
        <v>861</v>
      </c>
    </row>
    <row r="115" spans="1:8" x14ac:dyDescent="0.3">
      <c r="A115">
        <v>114</v>
      </c>
      <c r="B115" t="s">
        <v>757</v>
      </c>
      <c r="E115" t="s">
        <v>770</v>
      </c>
      <c r="F115" s="46">
        <v>0.49583333333333335</v>
      </c>
      <c r="G115" s="46">
        <v>0.61388888888888882</v>
      </c>
      <c r="H115" t="s">
        <v>862</v>
      </c>
    </row>
    <row r="116" spans="1:8" x14ac:dyDescent="0.3">
      <c r="A116">
        <v>115</v>
      </c>
      <c r="B116" t="s">
        <v>757</v>
      </c>
      <c r="E116" t="s">
        <v>767</v>
      </c>
      <c r="F116" s="46">
        <v>0.52569444444444446</v>
      </c>
      <c r="G116" s="46">
        <v>0.62430555555555556</v>
      </c>
      <c r="H116" t="s">
        <v>863</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864</v>
      </c>
    </row>
    <row r="119" spans="1:8" x14ac:dyDescent="0.3">
      <c r="A119">
        <v>118</v>
      </c>
      <c r="B119" t="s">
        <v>757</v>
      </c>
      <c r="E119" t="s">
        <v>772</v>
      </c>
      <c r="F119" s="46">
        <v>0.38055555555555554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874</v>
      </c>
      <c r="B3" s="48" t="s">
        <v>875</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2"/>
  <sheetViews>
    <sheetView tabSelected="1" zoomScaleNormal="100" workbookViewId="0">
      <selection activeCell="F49" sqref="F49"/>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12.88671875" style="84" customWidth="1"/>
    <col min="6" max="6" width="12.88671875" style="1" customWidth="1"/>
    <col min="7" max="10" width="12.88671875" style="5" customWidth="1"/>
    <col min="11" max="11" width="10.33203125" style="1" customWidth="1"/>
    <col min="12" max="16384" width="9.109375" style="1"/>
  </cols>
  <sheetData>
    <row r="1" spans="2:10" ht="15" thickBot="1" x14ac:dyDescent="0.35"/>
    <row r="2" spans="2:10" ht="15" thickBot="1" x14ac:dyDescent="0.35">
      <c r="B2" s="185" t="s">
        <v>830</v>
      </c>
      <c r="C2" s="186"/>
      <c r="D2" s="187"/>
    </row>
    <row r="3" spans="2:10" ht="15" thickBot="1" x14ac:dyDescent="0.35">
      <c r="B3" s="33"/>
      <c r="C3" s="71"/>
      <c r="D3" s="142"/>
      <c r="F3" s="94" t="s">
        <v>878</v>
      </c>
      <c r="G3" s="94" t="s">
        <v>873</v>
      </c>
      <c r="H3" s="110" t="s">
        <v>872</v>
      </c>
      <c r="I3" s="111"/>
      <c r="J3" s="95" t="s">
        <v>876</v>
      </c>
    </row>
    <row r="4" spans="2:10" x14ac:dyDescent="0.3">
      <c r="B4" s="144" t="s">
        <v>910</v>
      </c>
      <c r="D4" s="6"/>
      <c r="F4" s="18" t="s">
        <v>869</v>
      </c>
      <c r="G4" s="103">
        <v>215</v>
      </c>
      <c r="H4" s="103">
        <v>129</v>
      </c>
      <c r="I4" s="97">
        <f>H4/G4</f>
        <v>0.6</v>
      </c>
      <c r="J4" s="106"/>
    </row>
    <row r="5" spans="2:10" x14ac:dyDescent="0.3">
      <c r="B5" s="33"/>
      <c r="C5" s="2" t="s">
        <v>28</v>
      </c>
      <c r="D5" s="34" t="s">
        <v>29</v>
      </c>
      <c r="F5" s="4" t="s">
        <v>870</v>
      </c>
      <c r="G5" s="104">
        <v>83</v>
      </c>
      <c r="H5" s="104">
        <v>52</v>
      </c>
      <c r="I5" s="15">
        <f>H5/G5</f>
        <v>0.62650602409638556</v>
      </c>
      <c r="J5" s="107"/>
    </row>
    <row r="6" spans="2:10" ht="15" thickBot="1" x14ac:dyDescent="0.35">
      <c r="B6" s="3" t="s">
        <v>779</v>
      </c>
      <c r="C6" s="2">
        <v>1</v>
      </c>
      <c r="D6" s="34"/>
      <c r="F6" s="13" t="s">
        <v>871</v>
      </c>
      <c r="G6" s="105">
        <v>19</v>
      </c>
      <c r="H6" s="105">
        <v>10</v>
      </c>
      <c r="I6" s="50">
        <f>H6/G6</f>
        <v>0.52631578947368418</v>
      </c>
      <c r="J6" s="108"/>
    </row>
    <row r="7" spans="2:10" x14ac:dyDescent="0.3">
      <c r="B7" s="4"/>
      <c r="D7" s="6"/>
    </row>
    <row r="8" spans="2:10" x14ac:dyDescent="0.3">
      <c r="B8" s="3" t="s">
        <v>865</v>
      </c>
      <c r="C8" s="2">
        <v>0</v>
      </c>
      <c r="D8" s="34" t="str">
        <f>IF(OR($C$6=0,C8=0),"-",C8/C6)</f>
        <v>-</v>
      </c>
      <c r="E8" s="127"/>
    </row>
    <row r="9" spans="2:10" x14ac:dyDescent="0.3">
      <c r="B9" s="4" t="s">
        <v>866</v>
      </c>
      <c r="C9" s="70">
        <v>0</v>
      </c>
      <c r="D9" s="87" t="str">
        <f>IF(OR($C$8=0,C9=0),"-",C9/$C$8)</f>
        <v>-</v>
      </c>
      <c r="E9" s="127"/>
    </row>
    <row r="10" spans="2:10" x14ac:dyDescent="0.3">
      <c r="B10" s="4" t="s">
        <v>867</v>
      </c>
      <c r="C10" s="70">
        <v>0</v>
      </c>
      <c r="D10" s="87" t="str">
        <f t="shared" ref="D10:D11" si="0">IF(OR($C$8=0,C10=0),"-",C10/$C$8)</f>
        <v>-</v>
      </c>
    </row>
    <row r="11" spans="2:10" x14ac:dyDescent="0.3">
      <c r="B11" s="4" t="s">
        <v>868</v>
      </c>
      <c r="C11" s="70">
        <v>0</v>
      </c>
      <c r="D11" s="87" t="str">
        <f t="shared" si="0"/>
        <v>-</v>
      </c>
    </row>
    <row r="12" spans="2:10" x14ac:dyDescent="0.3">
      <c r="B12" s="4"/>
      <c r="C12" s="70"/>
      <c r="D12" s="87"/>
    </row>
    <row r="13" spans="2:10" x14ac:dyDescent="0.3">
      <c r="B13" s="3" t="s">
        <v>832</v>
      </c>
      <c r="C13" s="70">
        <v>0</v>
      </c>
      <c r="D13" s="87" t="str">
        <f>IF(OR($C$8=0,C13=0),"-",C13/$C$8)</f>
        <v>-</v>
      </c>
    </row>
    <row r="14" spans="2:10" x14ac:dyDescent="0.3">
      <c r="B14" s="4"/>
      <c r="C14" s="70"/>
      <c r="D14" s="87"/>
    </row>
    <row r="15" spans="2:10" x14ac:dyDescent="0.3">
      <c r="B15" s="143" t="s">
        <v>909</v>
      </c>
      <c r="D15" s="6"/>
    </row>
    <row r="16" spans="2:10" x14ac:dyDescent="0.3">
      <c r="B16" s="3" t="s">
        <v>780</v>
      </c>
      <c r="C16" s="2">
        <v>0</v>
      </c>
      <c r="D16" s="90"/>
    </row>
    <row r="17" spans="1:4" x14ac:dyDescent="0.3">
      <c r="B17" s="72" t="s">
        <v>782</v>
      </c>
      <c r="C17" s="70">
        <v>0</v>
      </c>
      <c r="D17" s="83" t="str">
        <f>IF(OR($C$16=0,C17=0),"-",C17/$C$16)</f>
        <v>-</v>
      </c>
    </row>
    <row r="18" spans="1:4" x14ac:dyDescent="0.3">
      <c r="B18" s="72" t="s">
        <v>781</v>
      </c>
      <c r="C18" s="70">
        <v>0</v>
      </c>
      <c r="D18" s="83" t="str">
        <f>IF(OR($C$16=0,C18=0),"-",C18/$C$16)</f>
        <v>-</v>
      </c>
    </row>
    <row r="19" spans="1:4" x14ac:dyDescent="0.3">
      <c r="B19" s="72"/>
      <c r="D19" s="6"/>
    </row>
    <row r="20" spans="1:4" x14ac:dyDescent="0.3">
      <c r="B20" s="3" t="s">
        <v>897</v>
      </c>
      <c r="C20" s="2">
        <v>0</v>
      </c>
      <c r="D20" s="34" t="str">
        <f>IF(OR($C$16=0,C20=0),"-",C20/$C$16)</f>
        <v>-</v>
      </c>
    </row>
    <row r="21" spans="1:4" x14ac:dyDescent="0.3">
      <c r="B21" s="4" t="s">
        <v>911</v>
      </c>
      <c r="C21" s="5">
        <v>0</v>
      </c>
      <c r="D21" s="6" t="str">
        <f>IF(OR($C$20=0,C21=0),"-",C21/$C$20)</f>
        <v>-</v>
      </c>
    </row>
    <row r="22" spans="1:4" x14ac:dyDescent="0.3">
      <c r="B22" s="72" t="s">
        <v>920</v>
      </c>
      <c r="C22" s="5">
        <v>0</v>
      </c>
      <c r="D22" s="87" t="str">
        <f>IF(OR($C21=0,C22=0),"-",C22/$C21)</f>
        <v>-</v>
      </c>
    </row>
    <row r="23" spans="1:4" x14ac:dyDescent="0.3">
      <c r="B23" s="72" t="s">
        <v>913</v>
      </c>
      <c r="C23" s="70">
        <v>0</v>
      </c>
      <c r="D23" s="87" t="str">
        <f>IF(OR($C21=0,C23=0),"-",C23/$C21)</f>
        <v>-</v>
      </c>
    </row>
    <row r="24" spans="1:4" x14ac:dyDescent="0.3">
      <c r="B24" s="72" t="s">
        <v>914</v>
      </c>
      <c r="C24" s="70">
        <v>0</v>
      </c>
      <c r="D24" s="87" t="str">
        <f>IF(OR($C21=0,C24=0),"-",C24/$C21)</f>
        <v>-</v>
      </c>
    </row>
    <row r="25" spans="1:4" x14ac:dyDescent="0.3">
      <c r="B25" s="72" t="s">
        <v>921</v>
      </c>
      <c r="C25" s="70">
        <v>0</v>
      </c>
      <c r="D25" s="87" t="str">
        <f>IF(OR($C21=0,C25=0),"-",C25/$C21)</f>
        <v>-</v>
      </c>
    </row>
    <row r="26" spans="1:4" x14ac:dyDescent="0.3">
      <c r="B26" s="72" t="s">
        <v>922</v>
      </c>
      <c r="C26" s="70">
        <v>0</v>
      </c>
      <c r="D26" s="87" t="str">
        <f>IF(OR($C21=0,C26=0),"-",C26/$C21)</f>
        <v>-</v>
      </c>
    </row>
    <row r="27" spans="1:4" x14ac:dyDescent="0.3">
      <c r="B27" s="72" t="s">
        <v>915</v>
      </c>
      <c r="C27" s="5">
        <v>0</v>
      </c>
      <c r="D27" s="87" t="str">
        <f>IF(OR($C21=0,C27=0),"-",C27/$C21)</f>
        <v>-</v>
      </c>
    </row>
    <row r="28" spans="1:4" x14ac:dyDescent="0.3">
      <c r="B28" s="4" t="s">
        <v>912</v>
      </c>
      <c r="C28" s="5">
        <v>0</v>
      </c>
      <c r="D28" s="34" t="str">
        <f>IF(OR($C$20=0,C28=0),"-",C28/$C$20)</f>
        <v>-</v>
      </c>
    </row>
    <row r="29" spans="1:4" x14ac:dyDescent="0.3">
      <c r="A29" s="127"/>
      <c r="B29" s="72" t="s">
        <v>916</v>
      </c>
      <c r="C29" s="70">
        <v>0</v>
      </c>
      <c r="D29" s="87" t="str">
        <f>IF(OR($C$28=0,C29=0),"-",C29/$C$28)</f>
        <v>-</v>
      </c>
    </row>
    <row r="30" spans="1:4" x14ac:dyDescent="0.3">
      <c r="A30" s="127"/>
      <c r="B30" s="72" t="s">
        <v>917</v>
      </c>
      <c r="C30" s="70">
        <v>0</v>
      </c>
      <c r="D30" s="87" t="str">
        <f t="shared" ref="D30:D31" si="1">IF(OR($C$28=0,C30=0),"-",C30/$C$28)</f>
        <v>-</v>
      </c>
    </row>
    <row r="31" spans="1:4" x14ac:dyDescent="0.3">
      <c r="A31" s="127"/>
      <c r="B31" s="72" t="s">
        <v>918</v>
      </c>
      <c r="C31" s="70">
        <v>0</v>
      </c>
      <c r="D31" s="87" t="str">
        <f t="shared" si="1"/>
        <v>-</v>
      </c>
    </row>
    <row r="32" spans="1:4" ht="15" thickBot="1" x14ac:dyDescent="0.35">
      <c r="A32" s="127"/>
      <c r="B32" s="91"/>
      <c r="C32" s="93"/>
      <c r="D32" s="92"/>
    </row>
    <row r="33" spans="1:8" x14ac:dyDescent="0.3">
      <c r="A33" s="127"/>
    </row>
    <row r="34" spans="1:8" ht="15" thickBot="1" x14ac:dyDescent="0.35">
      <c r="A34" s="127"/>
      <c r="B34" s="127"/>
      <c r="C34" s="127"/>
      <c r="D34" s="127"/>
      <c r="E34" s="116"/>
      <c r="F34" s="127"/>
      <c r="G34" s="116"/>
      <c r="H34" s="116"/>
    </row>
    <row r="35" spans="1:8" ht="15" thickBot="1" x14ac:dyDescent="0.35">
      <c r="A35" s="127"/>
      <c r="B35" s="134" t="s">
        <v>831</v>
      </c>
      <c r="C35" s="135"/>
      <c r="D35" s="135"/>
      <c r="E35" s="135"/>
      <c r="F35" s="135"/>
      <c r="G35" s="136"/>
      <c r="H35" s="116"/>
    </row>
    <row r="36" spans="1:8" x14ac:dyDescent="0.3">
      <c r="A36" s="127"/>
      <c r="B36" s="112"/>
      <c r="C36" s="113"/>
      <c r="D36" s="113"/>
      <c r="E36" s="121"/>
      <c r="F36" s="122"/>
      <c r="G36" s="123"/>
      <c r="H36" s="116"/>
    </row>
    <row r="37" spans="1:8" x14ac:dyDescent="0.3">
      <c r="A37" s="127"/>
      <c r="B37" s="114"/>
      <c r="C37" s="189" t="s">
        <v>901</v>
      </c>
      <c r="D37" s="189"/>
      <c r="E37" s="116"/>
      <c r="F37" s="189" t="s">
        <v>907</v>
      </c>
      <c r="G37" s="188"/>
      <c r="H37" s="116"/>
    </row>
    <row r="38" spans="1:8" x14ac:dyDescent="0.3">
      <c r="A38" s="127"/>
      <c r="B38" s="115" t="s">
        <v>847</v>
      </c>
      <c r="C38" s="116"/>
      <c r="D38" s="116"/>
      <c r="E38" s="116"/>
      <c r="F38" s="116">
        <v>28</v>
      </c>
      <c r="G38" s="129"/>
      <c r="H38" s="116"/>
    </row>
    <row r="39" spans="1:8" x14ac:dyDescent="0.3">
      <c r="A39" s="127"/>
      <c r="B39" s="117" t="s">
        <v>848</v>
      </c>
      <c r="C39" s="118" t="s">
        <v>902</v>
      </c>
      <c r="D39" s="118" t="s">
        <v>902</v>
      </c>
      <c r="E39" s="116"/>
      <c r="F39" s="116">
        <v>4</v>
      </c>
      <c r="G39" s="129">
        <f>IF(OR($F$38=0,F39=0),"-",F39/$F$38)</f>
        <v>0.14285714285714285</v>
      </c>
      <c r="H39" s="116"/>
    </row>
    <row r="40" spans="1:8" x14ac:dyDescent="0.3">
      <c r="A40" s="127"/>
      <c r="B40" s="117" t="s">
        <v>877</v>
      </c>
      <c r="C40" s="118" t="s">
        <v>902</v>
      </c>
      <c r="D40" s="118" t="s">
        <v>902</v>
      </c>
      <c r="E40" s="116"/>
      <c r="F40" s="116">
        <v>4</v>
      </c>
      <c r="G40" s="129">
        <f t="shared" ref="G40:G41" si="2">IF(OR($F$38=0,F40=0),"-",F40/$F$38)</f>
        <v>0.14285714285714285</v>
      </c>
      <c r="H40" s="116"/>
    </row>
    <row r="41" spans="1:8" x14ac:dyDescent="0.3">
      <c r="A41" s="127"/>
      <c r="B41" s="117" t="s">
        <v>903</v>
      </c>
      <c r="C41" s="118" t="s">
        <v>902</v>
      </c>
      <c r="D41" s="118" t="s">
        <v>902</v>
      </c>
      <c r="E41" s="116"/>
      <c r="F41" s="116">
        <v>24</v>
      </c>
      <c r="G41" s="129">
        <f t="shared" si="2"/>
        <v>0.8571428571428571</v>
      </c>
      <c r="H41" s="116"/>
    </row>
    <row r="42" spans="1:8" x14ac:dyDescent="0.3">
      <c r="A42" s="127"/>
      <c r="B42" s="115"/>
      <c r="C42" s="116"/>
      <c r="D42" s="116"/>
      <c r="E42" s="116"/>
      <c r="F42" s="116"/>
      <c r="G42" s="124"/>
      <c r="H42" s="116"/>
    </row>
    <row r="43" spans="1:8" x14ac:dyDescent="0.3">
      <c r="A43" s="127"/>
      <c r="B43" s="115" t="s">
        <v>849</v>
      </c>
      <c r="C43" s="116">
        <v>5</v>
      </c>
      <c r="D43" s="116"/>
      <c r="E43" s="125"/>
      <c r="F43" s="116">
        <v>4</v>
      </c>
      <c r="G43" s="124"/>
      <c r="H43" s="116"/>
    </row>
    <row r="44" spans="1:8" x14ac:dyDescent="0.3">
      <c r="A44" s="127"/>
      <c r="B44" s="117" t="s">
        <v>848</v>
      </c>
      <c r="C44" s="118">
        <v>3</v>
      </c>
      <c r="D44" s="145">
        <f>IF(OR($C$43=0,C44=0),"-",C44/$C$43)</f>
        <v>0.6</v>
      </c>
      <c r="E44" s="125"/>
      <c r="F44" s="116">
        <v>4</v>
      </c>
      <c r="G44" s="129">
        <f>IF(OR($F$43=0,F44=0),"-",F43/$F$43)</f>
        <v>1</v>
      </c>
      <c r="H44" s="116"/>
    </row>
    <row r="45" spans="1:8" x14ac:dyDescent="0.3">
      <c r="A45" s="84"/>
      <c r="B45" s="117" t="s">
        <v>904</v>
      </c>
      <c r="C45" s="118">
        <v>1</v>
      </c>
      <c r="D45" s="145">
        <f>IF(OR($C$44=0,C45=0),"-",C45/$C$44)</f>
        <v>0.33333333333333331</v>
      </c>
      <c r="E45" s="125"/>
      <c r="F45" s="116">
        <v>1</v>
      </c>
      <c r="G45" s="129">
        <f>IF(OR($F$44=0,F45=0),"-",F45/$F$44)</f>
        <v>0.25</v>
      </c>
      <c r="H45" s="116"/>
    </row>
    <row r="46" spans="1:8" x14ac:dyDescent="0.3">
      <c r="A46" s="84"/>
      <c r="B46" s="117" t="s">
        <v>905</v>
      </c>
      <c r="C46" s="118">
        <v>2</v>
      </c>
      <c r="D46" s="145">
        <f t="shared" ref="D46:D47" si="3">IF(OR($C$44=0,C46=0),"-",C46/$C$44)</f>
        <v>0.66666666666666663</v>
      </c>
      <c r="E46" s="125"/>
      <c r="F46" s="116">
        <v>3</v>
      </c>
      <c r="G46" s="129">
        <f>IF(OR($F$44=0,F46=0),"-",F46/$F$44)</f>
        <v>0.75</v>
      </c>
      <c r="H46" s="116"/>
    </row>
    <row r="47" spans="1:8" x14ac:dyDescent="0.3">
      <c r="B47" s="117" t="s">
        <v>908</v>
      </c>
      <c r="C47" s="118">
        <v>2</v>
      </c>
      <c r="D47" s="145">
        <f t="shared" si="3"/>
        <v>0.66666666666666663</v>
      </c>
      <c r="E47" s="125"/>
      <c r="F47" s="128" t="s">
        <v>79</v>
      </c>
      <c r="G47" s="130" t="s">
        <v>79</v>
      </c>
      <c r="H47" s="116"/>
    </row>
    <row r="48" spans="1:8" x14ac:dyDescent="0.3">
      <c r="B48" s="117" t="s">
        <v>877</v>
      </c>
      <c r="C48" s="118">
        <v>3</v>
      </c>
      <c r="D48" s="145">
        <f>IF(OR($C$43=0,C48=0),"-",C48/$C$43)</f>
        <v>0.6</v>
      </c>
      <c r="E48" s="116"/>
      <c r="F48" s="116">
        <v>4</v>
      </c>
      <c r="G48" s="129">
        <f>IF(OR($F$43=0,F48=0),"-",F48/$F$43)</f>
        <v>1</v>
      </c>
      <c r="H48" s="116"/>
    </row>
    <row r="49" spans="2:11" x14ac:dyDescent="0.3">
      <c r="B49" s="117" t="s">
        <v>906</v>
      </c>
      <c r="C49" s="118">
        <v>2</v>
      </c>
      <c r="D49" s="145">
        <f t="shared" ref="D49:D50" si="4">IF(OR($C$43=0,C49=0),"-",C49/$C$43)</f>
        <v>0.4</v>
      </c>
      <c r="E49" s="116"/>
      <c r="F49" s="116"/>
      <c r="G49" s="129"/>
      <c r="H49" s="116"/>
    </row>
    <row r="50" spans="2:11" ht="15" thickBot="1" x14ac:dyDescent="0.35">
      <c r="B50" s="119" t="s">
        <v>903</v>
      </c>
      <c r="C50" s="120">
        <v>2</v>
      </c>
      <c r="D50" s="146">
        <f t="shared" si="4"/>
        <v>0.4</v>
      </c>
      <c r="E50" s="126"/>
      <c r="F50" s="126">
        <v>1</v>
      </c>
      <c r="G50" s="131">
        <f>IF(OR($F$43=0,F50=0),"-",F50/$F$43)</f>
        <v>0.25</v>
      </c>
      <c r="H50" s="1"/>
    </row>
    <row r="51" spans="2:11" x14ac:dyDescent="0.3">
      <c r="D51" s="5"/>
      <c r="E51" s="5"/>
      <c r="F51" s="5"/>
      <c r="G51" s="1"/>
      <c r="H51" s="1"/>
    </row>
    <row r="52" spans="2:11" x14ac:dyDescent="0.3">
      <c r="D52" s="26"/>
      <c r="E52" s="86"/>
      <c r="F52" s="8"/>
      <c r="G52" s="96"/>
      <c r="H52" s="96"/>
      <c r="I52" s="96"/>
      <c r="J52" s="96"/>
      <c r="K52" s="8"/>
    </row>
    <row r="53" spans="2:11" x14ac:dyDescent="0.3">
      <c r="F53" s="8"/>
      <c r="G53" s="96"/>
      <c r="H53" s="96"/>
      <c r="I53" s="96"/>
      <c r="J53" s="96"/>
      <c r="K53" s="8"/>
    </row>
    <row r="54" spans="2:11" x14ac:dyDescent="0.3">
      <c r="F54" s="8"/>
      <c r="G54" s="96"/>
      <c r="H54" s="96"/>
      <c r="I54" s="96"/>
      <c r="J54" s="96"/>
      <c r="K54" s="8"/>
    </row>
    <row r="55" spans="2:11" x14ac:dyDescent="0.3">
      <c r="C55" s="2"/>
    </row>
    <row r="79" spans="3:5" x14ac:dyDescent="0.3">
      <c r="C79" s="2"/>
    </row>
    <row r="80" spans="3:5" x14ac:dyDescent="0.3">
      <c r="C80" s="10"/>
      <c r="D80" s="27"/>
      <c r="E80" s="85"/>
    </row>
    <row r="81" spans="3:5" x14ac:dyDescent="0.3">
      <c r="C81" s="12"/>
    </row>
    <row r="82" spans="3:5" x14ac:dyDescent="0.3">
      <c r="C82" s="12"/>
      <c r="D82" s="12"/>
    </row>
    <row r="83" spans="3:5" x14ac:dyDescent="0.3">
      <c r="C83" s="1"/>
      <c r="D83" s="1"/>
      <c r="E83" s="86"/>
    </row>
    <row r="84" spans="3:5" x14ac:dyDescent="0.3">
      <c r="C84" s="1"/>
      <c r="D84" s="1"/>
      <c r="E84" s="86"/>
    </row>
    <row r="85" spans="3:5" x14ac:dyDescent="0.3">
      <c r="C85" s="1"/>
      <c r="D85" s="1"/>
      <c r="E85" s="86"/>
    </row>
    <row r="86" spans="3:5" x14ac:dyDescent="0.3">
      <c r="C86" s="1"/>
      <c r="D86" s="1"/>
      <c r="E86" s="86"/>
    </row>
    <row r="87" spans="3:5" x14ac:dyDescent="0.3">
      <c r="C87" s="1"/>
      <c r="D87" s="1"/>
      <c r="E87" s="86"/>
    </row>
    <row r="88" spans="3:5" x14ac:dyDescent="0.3">
      <c r="C88" s="1"/>
      <c r="D88" s="1"/>
      <c r="E88" s="86"/>
    </row>
    <row r="89" spans="3:5" x14ac:dyDescent="0.3">
      <c r="C89" s="1"/>
      <c r="D89" s="1"/>
      <c r="E89" s="86"/>
    </row>
    <row r="90" spans="3:5" x14ac:dyDescent="0.3">
      <c r="C90" s="1"/>
      <c r="D90" s="1"/>
      <c r="E90" s="86"/>
    </row>
    <row r="91" spans="3:5" x14ac:dyDescent="0.3">
      <c r="C91" s="1"/>
      <c r="D91" s="1"/>
      <c r="E91" s="86"/>
    </row>
    <row r="92" spans="3:5" x14ac:dyDescent="0.3">
      <c r="C92" s="1"/>
      <c r="D92" s="1"/>
      <c r="E92" s="86"/>
    </row>
    <row r="93" spans="3:5" x14ac:dyDescent="0.3">
      <c r="C93" s="1"/>
      <c r="D93" s="1"/>
      <c r="E93" s="86"/>
    </row>
    <row r="94" spans="3:5" x14ac:dyDescent="0.3">
      <c r="C94" s="1"/>
      <c r="D94" s="1"/>
      <c r="E94" s="86"/>
    </row>
    <row r="95" spans="3:5" x14ac:dyDescent="0.3">
      <c r="C95" s="1"/>
      <c r="D95" s="1"/>
      <c r="E95" s="86"/>
    </row>
    <row r="102" spans="2:2" x14ac:dyDescent="0.3">
      <c r="B102" s="14"/>
    </row>
  </sheetData>
  <mergeCells count="3">
    <mergeCell ref="B2:D2"/>
    <mergeCell ref="C37:D37"/>
    <mergeCell ref="F37:G37"/>
  </mergeCells>
  <pageMargins left="0.7" right="0.7" top="0.75" bottom="0.75" header="0.3" footer="0.3"/>
  <pageSetup paperSize="9"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163" t="s">
        <v>65</v>
      </c>
      <c r="C4" s="164"/>
      <c r="D4" s="164"/>
      <c r="E4" s="165"/>
      <c r="G4" s="156" t="s">
        <v>31</v>
      </c>
      <c r="H4" s="157"/>
      <c r="I4" s="157"/>
      <c r="J4" s="157"/>
      <c r="K4" s="157"/>
      <c r="L4" s="158"/>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190" t="s">
        <v>749</v>
      </c>
      <c r="E7" s="192" t="s">
        <v>750</v>
      </c>
      <c r="G7" s="4" t="s">
        <v>33</v>
      </c>
      <c r="H7" s="5" t="e">
        <f>COUNTIFS(#REF!, "Female",#REF!, "Yes")</f>
        <v>#REF!</v>
      </c>
      <c r="I7" s="15" t="e">
        <f>H7/SUM($H$7:$H$8)</f>
        <v>#REF!</v>
      </c>
      <c r="J7" s="39"/>
      <c r="K7" s="15"/>
      <c r="L7" s="6"/>
      <c r="M7" s="25"/>
    </row>
    <row r="8" spans="2:16" x14ac:dyDescent="0.3">
      <c r="B8" s="3" t="s">
        <v>77</v>
      </c>
      <c r="C8" s="2">
        <v>5076</v>
      </c>
      <c r="D8" s="191"/>
      <c r="E8" s="193"/>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163" t="s">
        <v>66</v>
      </c>
      <c r="C14" s="164"/>
      <c r="D14" s="165"/>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Sheet1</vt:lpstr>
      <vt:lpstr>Sheet2</vt:lpstr>
      <vt:lpstr>Sheet6</vt:lpstr>
      <vt:lpstr>Extra Demographic Analysis</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Freedom Mukomana</cp:lastModifiedBy>
  <cp:lastPrinted>2023-06-21T08:36:00Z</cp:lastPrinted>
  <dcterms:created xsi:type="dcterms:W3CDTF">2022-06-14T12:16:36Z</dcterms:created>
  <dcterms:modified xsi:type="dcterms:W3CDTF">2023-07-01T19:21:33Z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