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Автоматизированный расчет" sheetId="1" state="visible" r:id="rId3"/>
    <sheet name="Соответствие" sheetId="2" state="visible" r:id="rId4"/>
    <sheet name="SummaryReport" sheetId="3" state="visible" r:id="rId5"/>
    <sheet name="Результаты всех тестов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N2" authorId="0">
      <text>
        <r>
          <rPr>
            <b val="true"/>
            <sz val="9"/>
            <rFont val="Tahoma"/>
            <family val="0"/>
          </rPr>
          <t xml:space="preserve">&lt;анонимный&gt;:
</t>
        </r>
        <r>
          <rPr>
            <sz val="9"/>
            <rFont val="Tahoma"/>
            <family val="0"/>
          </rPr>
          <t xml:space="preserve">Microsoft Office User:
Duration - заполняется на основе данных после выполнения итерации соотвествующего скрипта в Vugen'е
</t>
        </r>
      </text>
    </comment>
    <comment ref="O2" authorId="0">
      <text>
        <r>
          <rPr>
            <b val="true"/>
            <sz val="9"/>
            <rFont val="Tahoma"/>
            <family val="0"/>
          </rPr>
          <t xml:space="preserve">&lt;анонимный&gt;:
</t>
        </r>
        <r>
          <rPr>
            <sz val="9"/>
            <rFont val="Tahoma"/>
            <family val="0"/>
          </rPr>
          <t xml:space="preserve">Microsoft Office User:
ThinkTime - заполнятеся на основе ThinkTime'ов по выполнению одной итерации соотвествующего скрипта в Vugen'е
</t>
        </r>
      </text>
    </comment>
    <comment ref="P2" authorId="0">
      <text>
        <r>
          <rPr>
            <b val="true"/>
            <sz val="9"/>
            <rFont val="Tahoma"/>
            <family val="0"/>
          </rPr>
          <t xml:space="preserve">&lt;анонимный&gt;:
</t>
        </r>
        <r>
          <rPr>
            <sz val="9"/>
            <rFont val="Tahoma"/>
            <family val="0"/>
          </rPr>
          <t xml:space="preserve">Microsoft Office User:
Общая длительность одной итерации скрипта ThinkTime + Duration, считается автоматически
</t>
        </r>
      </text>
    </comment>
    <comment ref="Q2" authorId="0">
      <text>
        <r>
          <rPr>
            <b val="true"/>
            <sz val="9"/>
            <rFont val="Tahoma"/>
            <family val="0"/>
          </rPr>
          <t xml:space="preserve">&lt;анонимный&gt;:
</t>
        </r>
        <r>
          <rPr>
            <sz val="9"/>
            <rFont val="Tahoma"/>
            <family val="0"/>
          </rPr>
          <t xml:space="preserve">Microsoft Office User:
Pacing не должен быть меньше чем Duration + think time (столбец P). Изначально считается как Duration + think time * 2 (коэф запаса времени), далее подгоняется вручную
</t>
        </r>
      </text>
    </comment>
    <comment ref="R2" authorId="0">
      <text>
        <r>
          <rPr>
            <b val="true"/>
            <sz val="9"/>
            <rFont val="Tahoma"/>
            <family val="0"/>
          </rPr>
          <t xml:space="preserve">&lt;анонимный&gt;:
</t>
        </r>
        <r>
          <rPr>
            <sz val="9"/>
            <rFont val="Tahoma"/>
            <family val="0"/>
          </rPr>
          <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
</t>
        </r>
      </text>
    </comment>
    <comment ref="Z2" authorId="0">
      <text>
        <r>
          <rPr>
            <b val="true"/>
            <sz val="9"/>
            <rFont val="Tahoma"/>
            <family val="0"/>
          </rPr>
          <t xml:space="preserve">&lt;анонимный&gt;:
</t>
        </r>
        <r>
          <rPr>
            <sz val="9"/>
            <rFont val="Tahoma"/>
            <family val="0"/>
          </rPr>
          <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
</t>
        </r>
      </text>
    </comment>
  </commentList>
</comments>
</file>

<file path=xl/sharedStrings.xml><?xml version="1.0" encoding="utf-8"?>
<sst xmlns="http://schemas.openxmlformats.org/spreadsheetml/2006/main" count="255" uniqueCount="111">
  <si>
    <t xml:space="preserve">Script name</t>
  </si>
  <si>
    <t xml:space="preserve">transaction rq</t>
  </si>
  <si>
    <t xml:space="preserve">count</t>
  </si>
  <si>
    <t xml:space="preserve">VU</t>
  </si>
  <si>
    <t xml:space="preserve">pacing</t>
  </si>
  <si>
    <t xml:space="preserve">одним пользователем в минуту</t>
  </si>
  <si>
    <t xml:space="preserve">Длительность ступени</t>
  </si>
  <si>
    <t xml:space="preserve">Итого</t>
  </si>
  <si>
    <t xml:space="preserve">Сумма по полю Итого</t>
  </si>
  <si>
    <t xml:space="preserve">Операция (бизнес процесс)</t>
  </si>
  <si>
    <t xml:space="preserve">Duration</t>
  </si>
  <si>
    <t xml:space="preserve">Think_time</t>
  </si>
  <si>
    <t xml:space="preserve">Duration + Think_time</t>
  </si>
  <si>
    <t xml:space="preserve">Pacing</t>
  </si>
  <si>
    <t xml:space="preserve">% Распределения пользователей</t>
  </si>
  <si>
    <t xml:space="preserve">Jmeter, throughput per minute</t>
  </si>
  <si>
    <t xml:space="preserve">Длительность ступени в минутах</t>
  </si>
  <si>
    <t xml:space="preserve">Интенсивность операций</t>
  </si>
  <si>
    <t xml:space="preserve">Всего пользователей на ступени</t>
  </si>
  <si>
    <t xml:space="preserve">Денежный перевод</t>
  </si>
  <si>
    <t xml:space="preserve">Вход в систему</t>
  </si>
  <si>
    <t xml:space="preserve">Выбор получателя</t>
  </si>
  <si>
    <t xml:space="preserve">Выход из системы</t>
  </si>
  <si>
    <t xml:space="preserve">Логин</t>
  </si>
  <si>
    <t xml:space="preserve">Перевод</t>
  </si>
  <si>
    <t xml:space="preserve">Регистрация новых пользователей</t>
  </si>
  <si>
    <t xml:space="preserve">Регистрация</t>
  </si>
  <si>
    <t xml:space="preserve">Итог Результат</t>
  </si>
  <si>
    <t xml:space="preserve">Статистика с ПРОДа</t>
  </si>
  <si>
    <t xml:space="preserve">Профиль</t>
  </si>
  <si>
    <t xml:space="preserve">Название запроса</t>
  </si>
  <si>
    <t xml:space="preserve">Интенсивность по статистике запросов / час</t>
  </si>
  <si>
    <t xml:space="preserve">Расчетная интенсивность запросов / час</t>
  </si>
  <si>
    <t xml:space="preserve">% Соотвествия расчетанной интенсивности статистики</t>
  </si>
  <si>
    <t xml:space="preserve">ScriptName</t>
  </si>
  <si>
    <t xml:space="preserve">Расчетная интенсивность запросов / 20 мин</t>
  </si>
  <si>
    <t xml:space="preserve">Фактическая интенсивность в тесте (Gatling)</t>
  </si>
  <si>
    <t xml:space="preserve">% Отклонение от Профиля</t>
  </si>
  <si>
    <t xml:space="preserve"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</si>
  <si>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 xml:space="preserve">Имя в статистике</t>
  </si>
  <si>
    <t xml:space="preserve">Имя в скрипте</t>
  </si>
  <si>
    <t xml:space="preserve">login</t>
  </si>
  <si>
    <t xml:space="preserve">select-recipient</t>
  </si>
  <si>
    <t xml:space="preserve">transfer</t>
  </si>
  <si>
    <t xml:space="preserve">logout</t>
  </si>
  <si>
    <t xml:space="preserve">register</t>
  </si>
  <si>
    <t xml:space="preserve">Transaction Name</t>
  </si>
  <si>
    <t xml:space="preserve">SLA Status</t>
  </si>
  <si>
    <t xml:space="preserve">Minimum</t>
  </si>
  <si>
    <t xml:space="preserve">Average</t>
  </si>
  <si>
    <t xml:space="preserve">Maximum</t>
  </si>
  <si>
    <t xml:space="preserve">Std. Deviation</t>
  </si>
  <si>
    <t xml:space="preserve">90 Percent</t>
  </si>
  <si>
    <t xml:space="preserve">Pass</t>
  </si>
  <si>
    <t xml:space="preserve">Fail</t>
  </si>
  <si>
    <t xml:space="preserve">Stop</t>
  </si>
  <si>
    <t xml:space="preserve">Action_Transaction</t>
  </si>
  <si>
    <t xml:space="preserve">No Data</t>
  </si>
  <si>
    <t xml:space="preserve">cancelChecked</t>
  </si>
  <si>
    <t xml:space="preserve">clickFlights</t>
  </si>
  <si>
    <t xml:space="preserve">clickItinerary</t>
  </si>
  <si>
    <t xml:space="preserve">confirmSignUp</t>
  </si>
  <si>
    <t xml:space="preserve">findFlight</t>
  </si>
  <si>
    <t xml:space="preserve">openHomePage</t>
  </si>
  <si>
    <t xml:space="preserve">paymentDetails</t>
  </si>
  <si>
    <t xml:space="preserve">profileDataEntry</t>
  </si>
  <si>
    <t xml:space="preserve">selectTicket</t>
  </si>
  <si>
    <t xml:space="preserve">signOff</t>
  </si>
  <si>
    <t xml:space="preserve">signUp</t>
  </si>
  <si>
    <t xml:space="preserve">UC01_registration</t>
  </si>
  <si>
    <t xml:space="preserve">UC02_searchTicket_withoutBuy</t>
  </si>
  <si>
    <t xml:space="preserve">UC03_viewingItinerary</t>
  </si>
  <si>
    <t xml:space="preserve">UC04_buyTicket</t>
  </si>
  <si>
    <t xml:space="preserve">UC05_deleteTicket</t>
  </si>
  <si>
    <t xml:space="preserve">UC06_searchTicket_withoutSelectFlight</t>
  </si>
  <si>
    <t xml:space="preserve">UC07_login</t>
  </si>
  <si>
    <t xml:space="preserve">Gatling</t>
  </si>
  <si>
    <t xml:space="preserve">Профиль для 10 пользователей</t>
  </si>
  <si>
    <t xml:space="preserve">Наименование операции</t>
  </si>
  <si>
    <t xml:space="preserve">Наименование транзакции</t>
  </si>
  <si>
    <t xml:space="preserve">По профилю</t>
  </si>
  <si>
    <t xml:space="preserve">По факту</t>
  </si>
  <si>
    <t xml:space="preserve">% отклонения</t>
  </si>
  <si>
    <t xml:space="preserve">20 min</t>
  </si>
  <si>
    <t xml:space="preserve">Поиск максимума 2 ступень 20 пользователей</t>
  </si>
  <si>
    <t xml:space="preserve">Подтверждение максимума 2 ступень 20 пользователей</t>
  </si>
  <si>
    <t xml:space="preserve">Requests total</t>
  </si>
  <si>
    <t xml:space="preserve">Главная Welcome страница</t>
  </si>
  <si>
    <t xml:space="preserve">Welcome</t>
  </si>
  <si>
    <t xml:space="preserve">Login</t>
  </si>
  <si>
    <t xml:space="preserve">Переход на страницу поиска билетов</t>
  </si>
  <si>
    <t xml:space="preserve">Flights</t>
  </si>
  <si>
    <t xml:space="preserve">Заполнение полей для поиска билета </t>
  </si>
  <si>
    <t xml:space="preserve">Find_flight</t>
  </si>
  <si>
    <t xml:space="preserve">Выбор рейса из найденных </t>
  </si>
  <si>
    <t xml:space="preserve">Payment_details</t>
  </si>
  <si>
    <t xml:space="preserve">Оплата билета</t>
  </si>
  <si>
    <t xml:space="preserve">Invoice</t>
  </si>
  <si>
    <t xml:space="preserve">Просмотр квитанций</t>
  </si>
  <si>
    <t xml:space="preserve">Itinerary</t>
  </si>
  <si>
    <t xml:space="preserve">Отмена бронирования </t>
  </si>
  <si>
    <t xml:space="preserve">Delete_one_itineraries</t>
  </si>
  <si>
    <t xml:space="preserve">Logout</t>
  </si>
  <si>
    <t xml:space="preserve">Переход на страницу регистрации</t>
  </si>
  <si>
    <t xml:space="preserve">Signup</t>
  </si>
  <si>
    <t xml:space="preserve">Заполнение полей регистрации</t>
  </si>
  <si>
    <t xml:space="preserve">Signup_done</t>
  </si>
  <si>
    <t xml:space="preserve">Переход на следующий экран после регистрации</t>
  </si>
  <si>
    <t xml:space="preserve">Login_after_registration</t>
  </si>
  <si>
    <t xml:space="preserve">Стресс-тест пиковая производительность 3 ступень 30 пользователей</t>
  </si>
  <si>
    <t xml:space="preserve">Стресс-тест «Объёмное тестирование» 2 ступень 20 пользователей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</si>
</sst>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%"/>
  </numFmts>
  <fonts count="15">
    <font>
      <sz val="11"/>
      <color theme="1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0"/>
    </font>
    <font>
      <b val="true"/>
      <sz val="11"/>
      <color theme="1"/>
      <name val="Calibri"/>
      <family val="0"/>
    </font>
    <font>
      <sz val="11"/>
      <color theme="0" tint="-0.25"/>
      <name val="Calibri"/>
      <family val="0"/>
    </font>
    <font>
      <sz val="14"/>
      <color theme="1"/>
      <name val="Calibri"/>
      <family val="0"/>
    </font>
    <font>
      <sz val="14"/>
      <color theme="1"/>
      <name val="Times New Roman"/>
      <family val="0"/>
    </font>
    <font>
      <b val="true"/>
      <sz val="14"/>
      <color theme="1"/>
      <name val="Times New Roman"/>
      <family val="0"/>
    </font>
    <font>
      <b val="true"/>
      <sz val="9"/>
      <name val="Tahoma"/>
      <family val="0"/>
    </font>
    <font>
      <sz val="9"/>
      <name val="Tahoma"/>
      <family val="0"/>
    </font>
    <font>
      <b val="true"/>
      <sz val="26"/>
      <color theme="1"/>
      <name val="Calibri"/>
      <family val="0"/>
    </font>
    <font>
      <sz val="11"/>
      <color theme="1"/>
      <name val="Noto Serif"/>
      <family val="0"/>
    </font>
    <font>
      <b val="true"/>
      <sz val="11"/>
      <color theme="1"/>
      <name val="Noto Serif"/>
      <family val="0"/>
    </font>
  </fonts>
  <fills count="28">
    <fill>
      <patternFill patternType="none"/>
    </fill>
    <fill>
      <patternFill patternType="gray125"/>
    </fill>
    <fill>
      <patternFill patternType="solid">
        <fgColor theme="4" tint="0.7999"/>
        <bgColor rgb="FFDAE3F3"/>
      </patternFill>
    </fill>
    <fill>
      <patternFill patternType="solid">
        <fgColor theme="5" tint="0.7999"/>
        <bgColor rgb="FFFFF2CC"/>
      </patternFill>
    </fill>
    <fill>
      <patternFill patternType="solid">
        <fgColor theme="6" tint="0.7999"/>
        <bgColor rgb="FFDEEBF7"/>
      </patternFill>
    </fill>
    <fill>
      <patternFill patternType="solid">
        <fgColor theme="7" tint="0.7999"/>
        <bgColor rgb="FFFFFFCC"/>
      </patternFill>
    </fill>
    <fill>
      <patternFill patternType="solid">
        <fgColor theme="8" tint="0.7999"/>
        <bgColor rgb="FFDEEBF7"/>
      </patternFill>
    </fill>
    <fill>
      <patternFill patternType="solid">
        <fgColor theme="9" tint="0.7999"/>
        <bgColor rgb="FFEDEDED"/>
      </patternFill>
    </fill>
    <fill>
      <patternFill patternType="solid">
        <fgColor theme="4" tint="0.5999"/>
        <bgColor rgb="FFB4C7E7"/>
      </patternFill>
    </fill>
    <fill>
      <patternFill patternType="solid">
        <fgColor theme="5" tint="0.5999"/>
        <bgColor rgb="FFFFE699"/>
      </patternFill>
    </fill>
    <fill>
      <patternFill patternType="solid">
        <fgColor theme="6" tint="0.5999"/>
        <bgColor rgb="FFD9D9D9"/>
      </patternFill>
    </fill>
    <fill>
      <patternFill patternType="solid">
        <fgColor theme="7" tint="0.5999"/>
        <bgColor rgb="FFFFEB9C"/>
      </patternFill>
    </fill>
    <fill>
      <patternFill patternType="solid">
        <fgColor theme="8" tint="0.5999"/>
        <bgColor rgb="FF9DC3E6"/>
      </patternFill>
    </fill>
    <fill>
      <patternFill patternType="solid">
        <fgColor theme="9" tint="0.5999"/>
        <bgColor rgb="FFD9D9D9"/>
      </patternFill>
    </fill>
    <fill>
      <patternFill patternType="solid">
        <fgColor theme="4" tint="0.3999"/>
        <bgColor rgb="FFB4C7E7"/>
      </patternFill>
    </fill>
    <fill>
      <patternFill patternType="solid">
        <fgColor theme="5" tint="0.3999"/>
        <bgColor rgb="FFF8CBAD"/>
      </patternFill>
    </fill>
    <fill>
      <patternFill patternType="solid">
        <fgColor theme="6" tint="0.3999"/>
        <bgColor rgb="FFD0CECE"/>
      </patternFill>
    </fill>
    <fill>
      <patternFill patternType="solid">
        <fgColor theme="7" tint="0.3999"/>
        <bgColor rgb="FFFFE699"/>
      </patternFill>
    </fill>
    <fill>
      <patternFill patternType="solid">
        <fgColor theme="8" tint="0.3999"/>
        <bgColor rgb="FF9DC3E6"/>
      </patternFill>
    </fill>
    <fill>
      <patternFill patternType="solid">
        <fgColor theme="9" tint="0.3999"/>
        <bgColor rgb="FFC5E0B4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theme="2" tint="-0.1"/>
        <bgColor rgb="FFC9C9C9"/>
      </patternFill>
    </fill>
    <fill>
      <patternFill patternType="solid">
        <fgColor theme="7"/>
        <bgColor rgb="FFFFD966"/>
      </patternFill>
    </fill>
    <fill>
      <patternFill patternType="solid">
        <fgColor rgb="FFFFFF00"/>
        <bgColor rgb="FFFFD966"/>
      </patternFill>
    </fill>
    <fill>
      <patternFill patternType="solid">
        <fgColor theme="0" tint="-0.15"/>
        <bgColor rgb="FFDBDBDB"/>
      </patternFill>
    </fill>
    <fill>
      <patternFill patternType="solid">
        <fgColor theme="3" tint="0.5999"/>
        <bgColor rgb="FFB2B2B2"/>
      </patternFill>
    </fill>
    <fill>
      <patternFill patternType="solid">
        <fgColor theme="0"/>
        <bgColor rgb="FFFFFFCC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>
        <color theme="1"/>
      </left>
      <right/>
      <top style="medium">
        <color theme="1"/>
      </top>
      <bottom/>
      <diagonal/>
    </border>
    <border diagonalUp="false" diagonalDown="false">
      <left/>
      <right/>
      <top style="medium">
        <color theme="1"/>
      </top>
      <bottom/>
      <diagonal/>
    </border>
    <border diagonalUp="false" diagonalDown="false"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Up="false" diagonalDown="false">
      <left/>
      <right style="medium">
        <color theme="1"/>
      </right>
      <top style="medium">
        <color theme="1"/>
      </top>
      <bottom/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Up="false" diagonalDown="false">
      <left style="thin">
        <color theme="1"/>
      </left>
      <right/>
      <top style="thin">
        <color theme="1"/>
      </top>
      <bottom style="thin">
        <color theme="1"/>
      </bottom>
      <diagonal/>
    </border>
    <border diagonalUp="false" diagonalDown="false">
      <left style="medium">
        <color theme="1"/>
      </left>
      <right style="medium">
        <color theme="1"/>
      </right>
      <top style="medium">
        <color theme="1"/>
      </top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>
        <color theme="1"/>
      </left>
      <right/>
      <top/>
      <bottom/>
      <diagonal/>
    </border>
    <border diagonalUp="false" diagonalDown="false">
      <left/>
      <right style="medium">
        <color theme="1"/>
      </right>
      <top/>
      <bottom/>
      <diagonal/>
    </border>
    <border diagonalUp="false" diagonalDown="false">
      <left style="medium">
        <color theme="1"/>
      </left>
      <right style="medium">
        <color theme="1"/>
      </right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>
        <color theme="1"/>
      </left>
      <right/>
      <top/>
      <bottom style="medium">
        <color theme="1"/>
      </bottom>
      <diagonal/>
    </border>
    <border diagonalUp="false" diagonalDown="false">
      <left/>
      <right/>
      <top/>
      <bottom style="medium">
        <color theme="1"/>
      </bottom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 diagonalUp="false" diagonalDown="false">
      <left/>
      <right style="medium">
        <color theme="1"/>
      </right>
      <top/>
      <bottom style="medium">
        <color theme="1"/>
      </bottom>
      <diagonal/>
    </border>
    <border diagonalUp="false" diagonalDown="false"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Up="false" diagonalDown="false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Up="false" diagonalDown="false">
      <left style="thin">
        <color theme="1"/>
      </left>
      <right/>
      <top style="thin">
        <color theme="1"/>
      </top>
      <bottom style="medium">
        <color theme="1"/>
      </bottom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6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1" applyFont="true" applyBorder="true" applyAlignment="true" applyProtection="false">
      <alignment horizontal="general" vertical="bottom" textRotation="0" wrapText="false" indent="0" shrinkToFit="false"/>
    </xf>
    <xf numFmtId="164" fontId="0" fillId="21" borderId="1" applyFont="true" applyBorder="true" applyAlignment="true" applyProtection="false">
      <alignment horizontal="general" vertical="bottom" textRotation="0" wrapText="false" indent="0" shrinkToFit="false"/>
    </xf>
    <xf numFmtId="164" fontId="0" fillId="21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5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6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5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2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4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4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5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5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5" fillId="0" borderId="20" xfId="6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2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5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8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9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3" borderId="8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5" borderId="2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4" borderId="2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5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5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57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27" borderId="2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8" xfId="5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8" xfId="5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55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5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— акцент1 2" xfId="20"/>
    <cellStyle name="20% — акцент1 3" xfId="21"/>
    <cellStyle name="20% — акцент2 2" xfId="22"/>
    <cellStyle name="20% — акцент2 3" xfId="23"/>
    <cellStyle name="20% — акцент3 2" xfId="24"/>
    <cellStyle name="20% — акцент3 3" xfId="25"/>
    <cellStyle name="20% — акцент4 2" xfId="26"/>
    <cellStyle name="20% — акцент4 3" xfId="27"/>
    <cellStyle name="20% — акцент5 2" xfId="28"/>
    <cellStyle name="20% — акцент5 3" xfId="29"/>
    <cellStyle name="20% — акцент6 2" xfId="30"/>
    <cellStyle name="20% — акцент6 3" xfId="31"/>
    <cellStyle name="40% — акцент1 2" xfId="32"/>
    <cellStyle name="40% — акцент1 3" xfId="33"/>
    <cellStyle name="40% — акцент2 2" xfId="34"/>
    <cellStyle name="40% — акцент2 3" xfId="35"/>
    <cellStyle name="40% — акцент3 2" xfId="36"/>
    <cellStyle name="40% — акцент3 3" xfId="37"/>
    <cellStyle name="40% — акцент4 2" xfId="38"/>
    <cellStyle name="40% — акцент4 3" xfId="39"/>
    <cellStyle name="40% — акцент5 2" xfId="40"/>
    <cellStyle name="40% — акцент5 3" xfId="41"/>
    <cellStyle name="40% — акцент6 2" xfId="42"/>
    <cellStyle name="40% — акцент6 3" xfId="43"/>
    <cellStyle name="60% — акцент1 2" xfId="44"/>
    <cellStyle name="60% — акцент2 2" xfId="45"/>
    <cellStyle name="60% — акцент3 2" xfId="46"/>
    <cellStyle name="60% — акцент4 2" xfId="47"/>
    <cellStyle name="60% — акцент5 2" xfId="48"/>
    <cellStyle name="60% — акцент6 2" xfId="49"/>
    <cellStyle name="Заглавие сводной таблицы" xfId="50"/>
    <cellStyle name="Значение сводной таблицы" xfId="51"/>
    <cellStyle name="Категория сводной таблицы" xfId="52"/>
    <cellStyle name="Нейтральный 2" xfId="53"/>
    <cellStyle name="Обычный 2" xfId="54"/>
    <cellStyle name="Обычный 3" xfId="55"/>
    <cellStyle name="Обычный 4" xfId="56"/>
    <cellStyle name="Обычный 5" xfId="57"/>
    <cellStyle name="Поле сводной таблицы" xfId="58"/>
    <cellStyle name="Примечание 2" xfId="59"/>
    <cellStyle name="Примечание 3" xfId="60"/>
    <cellStyle name="Примечание 4" xfId="61"/>
    <cellStyle name="Результат сводной таблицы" xfId="62"/>
    <cellStyle name="Угол сводной таблицы" xfId="6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DEDED"/>
      <rgbColor rgb="FF800000"/>
      <rgbColor rgb="FF008000"/>
      <rgbColor rgb="FF000080"/>
      <rgbColor rgb="FFDBDBDB"/>
      <rgbColor rgb="FF800080"/>
      <rgbColor rgb="FF008080"/>
      <rgbColor rgb="FFBFBFBF"/>
      <rgbColor rgb="FFB4C7E7"/>
      <rgbColor rgb="FF8FAADC"/>
      <rgbColor rgb="FF993366"/>
      <rgbColor rgb="FFFFFFCC"/>
      <rgbColor rgb="FFDEEBF7"/>
      <rgbColor rgb="FF660066"/>
      <rgbColor rgb="FFC9C9C9"/>
      <rgbColor rgb="FF0066CC"/>
      <rgbColor rgb="FFBDD7EE"/>
      <rgbColor rgb="FF000080"/>
      <rgbColor rgb="FFFF00FF"/>
      <rgbColor rgb="FFFFD966"/>
      <rgbColor rgb="FFFFF2CC"/>
      <rgbColor rgb="FF800080"/>
      <rgbColor rgb="FF800000"/>
      <rgbColor rgb="FF008080"/>
      <rgbColor rgb="FF0000FF"/>
      <rgbColor rgb="FF00CCFF"/>
      <rgbColor rgb="FFDAE3F3"/>
      <rgbColor rgb="FFE2F0D9"/>
      <rgbColor rgb="FFFFEB9C"/>
      <rgbColor rgb="FF9DC3E6"/>
      <rgbColor rgb="FFF4B183"/>
      <rgbColor rgb="FFADB9CA"/>
      <rgbColor rgb="FFF8CBAD"/>
      <rgbColor rgb="FF3366FF"/>
      <rgbColor rgb="FFC5E0B4"/>
      <rgbColor rgb="FFA9D18E"/>
      <rgbColor rgb="FFFFC000"/>
      <rgbColor rgb="FFFFE699"/>
      <rgbColor rgb="FFFBE5D6"/>
      <rgbColor rgb="FFD0CECE"/>
      <rgbColor rgb="FFB2B2B2"/>
      <rgbColor rgb="FF003366"/>
      <rgbColor rgb="FFD9D9D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A1:H8" sheet="Автоматизированный расчет"/>
  </cacheSource>
  <cacheFields count="8">
    <cacheField name="Script name" numFmtId="0">
      <sharedItems count="3">
        <s v="Денежный перевод"/>
        <s v="Логин"/>
        <s v="Регистрация новых пользователей"/>
      </sharedItems>
    </cacheField>
    <cacheField name="transaction rq" numFmtId="0">
      <sharedItems count="5">
        <s v="Вход в систему"/>
        <s v="Выбор получателя"/>
        <s v="Выход из системы"/>
        <s v="Перевод"/>
        <s v="Регистрация"/>
      </sharedItems>
    </cacheField>
    <cacheField name="count" numFmtId="0">
      <sharedItems containsSemiMixedTypes="0" containsString="0" containsNumber="1" containsInteger="1" minValue="1" maxValue="1" count="1">
        <n v="1"/>
      </sharedItems>
    </cacheField>
    <cacheField name="VU" numFmtId="0">
      <sharedItems containsSemiMixedTypes="0" containsString="0" containsNumber="1" containsInteger="1" minValue="2" maxValue="4" count="2">
        <n v="2"/>
        <n v="4"/>
      </sharedItems>
    </cacheField>
    <cacheField name="pacing" numFmtId="0">
      <sharedItems containsSemiMixedTypes="0" containsString="0" containsNumber="1" containsInteger="1" minValue="20" maxValue="20" count="1">
        <n v="20"/>
      </sharedItems>
    </cacheField>
    <cacheField name="одним пользователем в минуту" numFmtId="0">
      <sharedItems containsSemiMixedTypes="0" containsString="0" containsNumber="1" containsInteger="1" minValue="3" maxValue="3" count="1">
        <n v="3"/>
      </sharedItems>
    </cacheField>
    <cacheField name="Длительность ступени" numFmtId="0">
      <sharedItems containsSemiMixedTypes="0" containsString="0" containsNumber="1" containsInteger="1" minValue="20" maxValue="20" count="1">
        <n v="20"/>
      </sharedItems>
    </cacheField>
    <cacheField name="Итого" numFmtId="0">
      <sharedItems containsSemiMixedTypes="0" containsString="0" containsNumber="1" containsInteger="1" minValue="120" maxValue="240" count="2">
        <n v="120"/>
        <n v="2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1"/>
    <x v="0"/>
    <x v="0"/>
    <x v="0"/>
    <x v="1"/>
  </r>
  <r>
    <x v="0"/>
    <x v="1"/>
    <x v="0"/>
    <x v="1"/>
    <x v="0"/>
    <x v="0"/>
    <x v="0"/>
    <x v="1"/>
  </r>
  <r>
    <x v="0"/>
    <x v="3"/>
    <x v="0"/>
    <x v="1"/>
    <x v="0"/>
    <x v="0"/>
    <x v="0"/>
    <x v="1"/>
  </r>
  <r>
    <x v="0"/>
    <x v="2"/>
    <x v="0"/>
    <x v="1"/>
    <x v="0"/>
    <x v="0"/>
    <x v="0"/>
    <x v="1"/>
  </r>
  <r>
    <x v="2"/>
    <x v="4"/>
    <x v="0"/>
    <x v="1"/>
    <x v="0"/>
    <x v="0"/>
    <x v="0"/>
    <x v="1"/>
  </r>
  <r>
    <x v="1"/>
    <x v="0"/>
    <x v="0"/>
    <x v="0"/>
    <x v="0"/>
    <x v="0"/>
    <x v="0"/>
    <x v="0"/>
  </r>
  <r>
    <x v="1"/>
    <x v="2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I1:J7" firstHeaderRow="1" firstDataRow="1" firstDataCol="1"/>
  <pivotFields count="8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dataFields count="1">
    <dataField name="Сумма по полю Итого" fld="7" subtotal="sum" numFmtId="166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L1" colorId="64" zoomScale="80" zoomScaleNormal="80" zoomScalePageLayoutView="100" workbookViewId="0">
      <selection pane="topLeft" activeCell="O13" activeCellId="0" sqref="O13"/>
    </sheetView>
  </sheetViews>
  <sheetFormatPr defaultColWidth="11.51171875" defaultRowHeight="14.25" zeroHeight="false" outlineLevelRow="0" outlineLevelCol="0"/>
  <cols>
    <col collapsed="false" customWidth="true" hidden="false" outlineLevel="0" max="1" min="1" style="1" width="35.39"/>
    <col collapsed="false" customWidth="true" hidden="false" outlineLevel="0" max="2" min="2" style="1" width="31.5"/>
    <col collapsed="false" customWidth="true" hidden="false" outlineLevel="0" max="3" min="3" style="1" width="18.16"/>
    <col collapsed="false" customWidth="true" hidden="false" outlineLevel="0" max="4" min="4" style="1" width="17.83"/>
    <col collapsed="false" customWidth="true" hidden="false" outlineLevel="0" max="5" min="5" style="1" width="19.16"/>
    <col collapsed="false" customWidth="true" hidden="false" outlineLevel="0" max="6" min="6" style="1" width="28.33"/>
    <col collapsed="false" customWidth="true" hidden="false" outlineLevel="0" max="7" min="7" style="1" width="18.67"/>
    <col collapsed="false" customWidth="true" hidden="false" outlineLevel="0" max="8" min="8" style="1" width="17"/>
    <col collapsed="false" customWidth="true" hidden="false" outlineLevel="0" max="9" min="9" style="1" width="41.33"/>
    <col collapsed="false" customWidth="true" hidden="false" outlineLevel="0" max="10" min="10" style="1" width="19"/>
    <col collapsed="false" customWidth="true" hidden="false" outlineLevel="0" max="11" min="11" style="1" width="18.16"/>
    <col collapsed="false" customWidth="true" hidden="false" outlineLevel="0" max="12" min="12" style="1" width="26.67"/>
    <col collapsed="false" customWidth="true" hidden="false" outlineLevel="0" max="13" min="13" style="1" width="35.16"/>
    <col collapsed="false" customWidth="true" hidden="false" outlineLevel="0" max="14" min="14" style="1" width="17.83"/>
    <col collapsed="false" customWidth="true" hidden="false" outlineLevel="0" max="15" min="15" style="1" width="23.83"/>
    <col collapsed="false" customWidth="true" hidden="false" outlineLevel="0" max="16" min="16" style="1" width="23.5"/>
    <col collapsed="false" customWidth="true" hidden="false" outlineLevel="0" max="17" min="17" style="1" width="26"/>
    <col collapsed="false" customWidth="true" hidden="false" outlineLevel="0" max="18" min="18" style="1" width="10.51"/>
    <col collapsed="false" customWidth="true" hidden="false" outlineLevel="0" max="19" min="19" style="1" width="34.16"/>
    <col collapsed="false" customWidth="true" hidden="false" outlineLevel="0" max="20" min="20" style="1" width="53.6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3" t="s">
        <v>8</v>
      </c>
      <c r="M1" s="4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3</v>
      </c>
      <c r="S1" s="6" t="s">
        <v>14</v>
      </c>
      <c r="T1" s="7" t="s">
        <v>15</v>
      </c>
      <c r="U1" s="8" t="s">
        <v>16</v>
      </c>
      <c r="V1" s="8" t="s">
        <v>17</v>
      </c>
      <c r="W1" s="9" t="s">
        <v>18</v>
      </c>
      <c r="Z1" s="5" t="s">
        <v>3</v>
      </c>
    </row>
    <row r="2" customFormat="false" ht="33.55" hidden="false" customHeight="true" outlineLevel="0" collapsed="false">
      <c r="A2" s="10" t="s">
        <v>19</v>
      </c>
      <c r="B2" s="10" t="s">
        <v>20</v>
      </c>
      <c r="C2" s="11" t="n">
        <v>1</v>
      </c>
      <c r="D2" s="12" t="n">
        <f aca="false">VLOOKUP(A2,$M$1:$X$8,6,FALSE())</f>
        <v>2</v>
      </c>
      <c r="E2" s="1" t="n">
        <f aca="false">VLOOKUP(A2,$M$1:$X$8,5,FALSE())</f>
        <v>20</v>
      </c>
      <c r="F2" s="13" t="n">
        <f aca="false">60/E2*C2</f>
        <v>3</v>
      </c>
      <c r="G2" s="1" t="n">
        <f aca="false">VLOOKUP(A2,$M$1:$X$8,9,FALSE())</f>
        <v>20</v>
      </c>
      <c r="H2" s="14" t="n">
        <f aca="false">D2*F2*G2</f>
        <v>120</v>
      </c>
      <c r="I2" s="15" t="s">
        <v>20</v>
      </c>
      <c r="J2" s="16" t="n">
        <v>360</v>
      </c>
      <c r="M2" s="17" t="s">
        <v>19</v>
      </c>
      <c r="N2" s="18" t="n">
        <v>3</v>
      </c>
      <c r="O2" s="19" t="n">
        <v>10</v>
      </c>
      <c r="P2" s="20" t="n">
        <f aca="false">N2+O2</f>
        <v>13</v>
      </c>
      <c r="Q2" s="21" t="n">
        <v>20</v>
      </c>
      <c r="R2" s="22" t="n">
        <v>2</v>
      </c>
      <c r="S2" s="23" t="n">
        <f aca="false">R2/W$2</f>
        <v>0.4</v>
      </c>
      <c r="T2" s="24" t="n">
        <f aca="false">60/(Q2)</f>
        <v>3</v>
      </c>
      <c r="U2" s="25" t="n">
        <v>20</v>
      </c>
      <c r="V2" s="26" t="n">
        <f aca="false">ROUND(R2*T2*U2,0)</f>
        <v>120</v>
      </c>
      <c r="W2" s="27" t="n">
        <f aca="false">SUM(R2:R7)</f>
        <v>5</v>
      </c>
      <c r="Z2" s="22" t="n">
        <v>2</v>
      </c>
    </row>
    <row r="3" customFormat="false" ht="33.55" hidden="false" customHeight="true" outlineLevel="0" collapsed="false">
      <c r="A3" s="10" t="s">
        <v>19</v>
      </c>
      <c r="B3" s="10" t="s">
        <v>21</v>
      </c>
      <c r="C3" s="11" t="n">
        <v>1</v>
      </c>
      <c r="D3" s="28" t="n">
        <f aca="false">VLOOKUP(A3,$M$1:$X$8,6,FALSE())</f>
        <v>2</v>
      </c>
      <c r="E3" s="1" t="n">
        <f aca="false">VLOOKUP(A3,$M$1:$X$8,5,FALSE())</f>
        <v>20</v>
      </c>
      <c r="F3" s="13" t="n">
        <f aca="false">60/E3*C3</f>
        <v>3</v>
      </c>
      <c r="G3" s="1" t="n">
        <f aca="false">VLOOKUP(A3,$M$1:$X$8,9,FALSE())</f>
        <v>20</v>
      </c>
      <c r="H3" s="14" t="n">
        <f aca="false">D3*F3*G3</f>
        <v>120</v>
      </c>
      <c r="I3" s="29" t="s">
        <v>22</v>
      </c>
      <c r="J3" s="30" t="n">
        <v>360</v>
      </c>
      <c r="M3" s="17" t="s">
        <v>23</v>
      </c>
      <c r="N3" s="18" t="n">
        <v>2</v>
      </c>
      <c r="O3" s="19" t="n">
        <v>10</v>
      </c>
      <c r="P3" s="20" t="n">
        <f aca="false">N3+O3</f>
        <v>12</v>
      </c>
      <c r="Q3" s="21" t="n">
        <v>20</v>
      </c>
      <c r="R3" s="22" t="n">
        <v>1</v>
      </c>
      <c r="S3" s="23" t="n">
        <f aca="false">R3/W$2</f>
        <v>0.2</v>
      </c>
      <c r="T3" s="24" t="n">
        <f aca="false">60/(Q3)</f>
        <v>3</v>
      </c>
      <c r="U3" s="25" t="n">
        <v>20</v>
      </c>
      <c r="V3" s="26" t="n">
        <f aca="false">ROUND(R3*T3*U3,0)</f>
        <v>60</v>
      </c>
      <c r="W3" s="27"/>
      <c r="Z3" s="22" t="n">
        <v>1</v>
      </c>
    </row>
    <row r="4" customFormat="false" ht="33.55" hidden="false" customHeight="true" outlineLevel="0" collapsed="false">
      <c r="A4" s="10" t="s">
        <v>19</v>
      </c>
      <c r="B4" s="10" t="s">
        <v>24</v>
      </c>
      <c r="C4" s="11" t="n">
        <v>1</v>
      </c>
      <c r="D4" s="28" t="n">
        <f aca="false">VLOOKUP(A5,$M$1:$X$8,6,FALSE())</f>
        <v>2</v>
      </c>
      <c r="E4" s="1" t="n">
        <f aca="false">VLOOKUP(A5,$M$1:$X$8,5,FALSE())</f>
        <v>20</v>
      </c>
      <c r="F4" s="13" t="n">
        <f aca="false">60/E4*C4</f>
        <v>3</v>
      </c>
      <c r="G4" s="1" t="n">
        <f aca="false">VLOOKUP(A4,$M$1:$X$8,9,FALSE())</f>
        <v>20</v>
      </c>
      <c r="H4" s="14" t="n">
        <f aca="false">D4*F4*G4</f>
        <v>120</v>
      </c>
      <c r="I4" s="29" t="s">
        <v>21</v>
      </c>
      <c r="J4" s="30" t="n">
        <v>240</v>
      </c>
      <c r="M4" s="17" t="s">
        <v>25</v>
      </c>
      <c r="N4" s="18" t="n">
        <v>1</v>
      </c>
      <c r="O4" s="19" t="n">
        <v>10</v>
      </c>
      <c r="P4" s="20" t="n">
        <f aca="false">N4+O4</f>
        <v>11</v>
      </c>
      <c r="Q4" s="21" t="n">
        <v>20</v>
      </c>
      <c r="R4" s="22" t="n">
        <v>2</v>
      </c>
      <c r="S4" s="23" t="n">
        <f aca="false">R4/W$2</f>
        <v>0.4</v>
      </c>
      <c r="T4" s="24" t="n">
        <f aca="false">60/(Q4)</f>
        <v>3</v>
      </c>
      <c r="U4" s="25" t="n">
        <v>20</v>
      </c>
      <c r="V4" s="26" t="n">
        <f aca="false">ROUND(R4*T4*U4,0)</f>
        <v>120</v>
      </c>
      <c r="W4" s="27"/>
      <c r="Z4" s="22" t="n">
        <v>1</v>
      </c>
    </row>
    <row r="5" customFormat="false" ht="33.55" hidden="false" customHeight="true" outlineLevel="0" collapsed="false">
      <c r="A5" s="10" t="s">
        <v>19</v>
      </c>
      <c r="B5" s="10" t="s">
        <v>22</v>
      </c>
      <c r="C5" s="11" t="n">
        <v>1</v>
      </c>
      <c r="D5" s="28" t="n">
        <f aca="false">VLOOKUP(A6,$M$1:$X$8,6,FALSE())</f>
        <v>2</v>
      </c>
      <c r="E5" s="1" t="n">
        <f aca="false">VLOOKUP(A6,$M$1:$X$8,5,FALSE())</f>
        <v>20</v>
      </c>
      <c r="F5" s="13" t="n">
        <f aca="false">60/E5*C5</f>
        <v>3</v>
      </c>
      <c r="G5" s="1" t="n">
        <f aca="false">VLOOKUP(A5,$M$1:$X$8,9,FALSE())</f>
        <v>20</v>
      </c>
      <c r="H5" s="14" t="n">
        <f aca="false">D5*F5*G5</f>
        <v>120</v>
      </c>
      <c r="I5" s="29" t="s">
        <v>24</v>
      </c>
      <c r="J5" s="30" t="n">
        <v>240</v>
      </c>
      <c r="M5" s="17"/>
      <c r="N5" s="18"/>
      <c r="O5" s="19"/>
      <c r="P5" s="20"/>
      <c r="Q5" s="21"/>
      <c r="R5" s="22"/>
      <c r="S5" s="23" t="n">
        <f aca="false">R5/W$2</f>
        <v>0</v>
      </c>
      <c r="T5" s="24" t="e">
        <f aca="false">60/(Q5)</f>
        <v>#DIV/0!</v>
      </c>
      <c r="U5" s="25" t="n">
        <v>20</v>
      </c>
      <c r="V5" s="26" t="e">
        <f aca="false">ROUND(R5*T5*U5,0)</f>
        <v>#DIV/0!</v>
      </c>
      <c r="W5" s="27"/>
      <c r="Z5" s="22"/>
    </row>
    <row r="6" customFormat="false" ht="33.55" hidden="false" customHeight="true" outlineLevel="0" collapsed="false">
      <c r="A6" s="10" t="s">
        <v>25</v>
      </c>
      <c r="B6" s="10" t="s">
        <v>26</v>
      </c>
      <c r="C6" s="10" t="n">
        <v>1</v>
      </c>
      <c r="D6" s="28" t="n">
        <f aca="false">VLOOKUP(A6,$M$1:$X$8,6,FALSE())</f>
        <v>2</v>
      </c>
      <c r="E6" s="1" t="n">
        <f aca="false">VLOOKUP(A6,$M$1:$X$8,5,FALSE())</f>
        <v>20</v>
      </c>
      <c r="F6" s="13" t="n">
        <f aca="false">60/E6*C6</f>
        <v>3</v>
      </c>
      <c r="G6" s="1" t="n">
        <f aca="false">VLOOKUP(A6,$M$1:$X$8,9,FALSE())</f>
        <v>20</v>
      </c>
      <c r="H6" s="14" t="n">
        <f aca="false">D6*F6*G6</f>
        <v>120</v>
      </c>
      <c r="I6" s="29" t="s">
        <v>26</v>
      </c>
      <c r="J6" s="31" t="n">
        <v>240</v>
      </c>
      <c r="M6" s="17"/>
      <c r="N6" s="18"/>
      <c r="O6" s="19"/>
      <c r="P6" s="20"/>
      <c r="Q6" s="21"/>
      <c r="R6" s="22"/>
      <c r="S6" s="23" t="n">
        <f aca="false">R6/W$2</f>
        <v>0</v>
      </c>
      <c r="T6" s="24" t="e">
        <f aca="false">60/(Q6)</f>
        <v>#DIV/0!</v>
      </c>
      <c r="U6" s="25" t="n">
        <v>20</v>
      </c>
      <c r="V6" s="26" t="e">
        <f aca="false">ROUND(R6*T6*U6,0)</f>
        <v>#DIV/0!</v>
      </c>
      <c r="W6" s="27"/>
      <c r="Z6" s="22"/>
    </row>
    <row r="7" customFormat="false" ht="33.55" hidden="false" customHeight="true" outlineLevel="0" collapsed="false">
      <c r="A7" s="10" t="s">
        <v>23</v>
      </c>
      <c r="B7" s="10" t="s">
        <v>20</v>
      </c>
      <c r="C7" s="11" t="n">
        <v>1</v>
      </c>
      <c r="D7" s="28" t="n">
        <f aca="false">VLOOKUP(A7,$M$1:$X$8,6,FALSE())</f>
        <v>1</v>
      </c>
      <c r="E7" s="1" t="n">
        <f aca="false">VLOOKUP(A7,$M$1:$X$8,5,FALSE())</f>
        <v>20</v>
      </c>
      <c r="F7" s="13" t="n">
        <f aca="false">60/E7*C7</f>
        <v>3</v>
      </c>
      <c r="G7" s="1" t="n">
        <f aca="false">VLOOKUP(A7,$M$1:$X$8,9,FALSE())</f>
        <v>20</v>
      </c>
      <c r="H7" s="14" t="n">
        <f aca="false">D7*F7*G7</f>
        <v>60</v>
      </c>
      <c r="I7" s="32" t="s">
        <v>27</v>
      </c>
      <c r="J7" s="33" t="n">
        <v>1440</v>
      </c>
      <c r="M7" s="17"/>
      <c r="N7" s="18"/>
      <c r="O7" s="19"/>
      <c r="P7" s="20"/>
      <c r="Q7" s="21"/>
      <c r="R7" s="22"/>
      <c r="S7" s="23" t="n">
        <f aca="false">R7/W$2</f>
        <v>0</v>
      </c>
      <c r="T7" s="24" t="e">
        <f aca="false">60/(Q7)</f>
        <v>#DIV/0!</v>
      </c>
      <c r="U7" s="25" t="n">
        <v>20</v>
      </c>
      <c r="V7" s="26" t="e">
        <f aca="false">SUM(V2:V6)</f>
        <v>#DIV/0!</v>
      </c>
      <c r="W7" s="27"/>
      <c r="Z7" s="22"/>
    </row>
    <row r="8" customFormat="false" ht="33.55" hidden="false" customHeight="true" outlineLevel="0" collapsed="false">
      <c r="A8" s="10" t="s">
        <v>23</v>
      </c>
      <c r="B8" s="10" t="s">
        <v>22</v>
      </c>
      <c r="C8" s="11" t="n">
        <v>1</v>
      </c>
      <c r="D8" s="28" t="n">
        <f aca="false">VLOOKUP(A8,$M$1:$X$8,6,FALSE())</f>
        <v>1</v>
      </c>
      <c r="E8" s="1" t="n">
        <f aca="false">VLOOKUP(A8,$M$1:$X$8,5,FALSE())</f>
        <v>20</v>
      </c>
      <c r="F8" s="13" t="n">
        <f aca="false">60/E8*C8</f>
        <v>3</v>
      </c>
      <c r="G8" s="1" t="n">
        <f aca="false">VLOOKUP(A8,$M$1:$X$8,9,FALSE())</f>
        <v>20</v>
      </c>
      <c r="H8" s="14" t="n">
        <f aca="false">D8*F8*G8</f>
        <v>60</v>
      </c>
      <c r="I8" s="0"/>
      <c r="J8" s="0"/>
      <c r="M8" s="34"/>
      <c r="N8" s="35"/>
      <c r="O8" s="35"/>
      <c r="P8" s="35"/>
      <c r="Q8" s="35"/>
      <c r="R8" s="35"/>
      <c r="S8" s="36" t="n">
        <f aca="false">SUM(S2:S7)</f>
        <v>1</v>
      </c>
      <c r="T8" s="35"/>
      <c r="U8" s="35"/>
      <c r="V8" s="35"/>
      <c r="W8" s="37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A11" s="38" t="s">
        <v>28</v>
      </c>
      <c r="B11" s="38"/>
      <c r="C11" s="39" t="s">
        <v>29</v>
      </c>
      <c r="D11" s="39"/>
    </row>
    <row r="12" customFormat="false" ht="79.1" hidden="false" customHeight="false" outlineLevel="0" collapsed="false">
      <c r="A12" s="40" t="s">
        <v>30</v>
      </c>
      <c r="B12" s="41" t="s">
        <v>31</v>
      </c>
      <c r="C12" s="42" t="s">
        <v>32</v>
      </c>
      <c r="D12" s="42" t="s">
        <v>33</v>
      </c>
      <c r="E12" s="43"/>
      <c r="F12" s="44" t="s">
        <v>34</v>
      </c>
      <c r="G12" s="42" t="s">
        <v>35</v>
      </c>
      <c r="H12" s="42" t="s">
        <v>36</v>
      </c>
      <c r="I12" s="42" t="s">
        <v>37</v>
      </c>
    </row>
    <row r="13" customFormat="false" ht="20.85" hidden="false" customHeight="false" outlineLevel="0" collapsed="false">
      <c r="A13" s="40" t="s">
        <v>20</v>
      </c>
      <c r="B13" s="45" t="n">
        <v>540</v>
      </c>
      <c r="C13" s="20" t="n">
        <f aca="false">GETPIVOTDATA("Итого",$I$1,"transaction rq",A13)*3</f>
        <v>1080</v>
      </c>
      <c r="D13" s="46" t="n">
        <f aca="false">1-B13/C13</f>
        <v>0.5</v>
      </c>
      <c r="E13" s="47"/>
      <c r="F13" s="48" t="str">
        <f aca="false">VLOOKUP(A13,Соответствие!A:B,2,FALSE())</f>
        <v>login</v>
      </c>
      <c r="G13" s="49" t="n">
        <f aca="false">C13/3</f>
        <v>360</v>
      </c>
      <c r="H13" s="10" t="n">
        <v>180</v>
      </c>
      <c r="I13" s="50" t="n">
        <f aca="false">1-G13/H13</f>
        <v>-1</v>
      </c>
    </row>
    <row r="14" customFormat="false" ht="17.35" hidden="false" customHeight="false" outlineLevel="0" collapsed="false">
      <c r="A14" s="51" t="s">
        <v>21</v>
      </c>
      <c r="B14" s="45" t="n">
        <v>360</v>
      </c>
      <c r="C14" s="20" t="n">
        <f aca="false">GETPIVOTDATA("Итого",$I$1,"transaction rq",A14)*3</f>
        <v>720</v>
      </c>
      <c r="D14" s="46" t="n">
        <f aca="false">1-B14/C14</f>
        <v>0.5</v>
      </c>
      <c r="E14" s="47"/>
      <c r="F14" s="48" t="str">
        <f aca="false">VLOOKUP(A14,Соответствие!A:B,2,FALSE())</f>
        <v>select-recipient</v>
      </c>
      <c r="G14" s="49" t="n">
        <f aca="false">C14/3</f>
        <v>240</v>
      </c>
      <c r="H14" s="10" t="n">
        <v>120</v>
      </c>
      <c r="I14" s="50" t="n">
        <f aca="false">1-G14/H14</f>
        <v>-1</v>
      </c>
    </row>
    <row r="15" customFormat="false" ht="17.35" hidden="false" customHeight="false" outlineLevel="0" collapsed="false">
      <c r="A15" s="52" t="s">
        <v>24</v>
      </c>
      <c r="B15" s="45" t="n">
        <v>360</v>
      </c>
      <c r="C15" s="20" t="n">
        <f aca="false">GETPIVOTDATA("Итого",$I$1,"transaction rq",A15)*3</f>
        <v>720</v>
      </c>
      <c r="D15" s="46" t="n">
        <f aca="false">1-B15/C15</f>
        <v>0.5</v>
      </c>
      <c r="E15" s="47"/>
      <c r="F15" s="48" t="str">
        <f aca="false">VLOOKUP(A15,Соответствие!A:B,2,FALSE())</f>
        <v>transfer</v>
      </c>
      <c r="G15" s="49" t="n">
        <f aca="false">C15/3</f>
        <v>240</v>
      </c>
      <c r="H15" s="10" t="n">
        <v>120</v>
      </c>
      <c r="I15" s="50" t="n">
        <f aca="false">1-G15/H15</f>
        <v>-1</v>
      </c>
    </row>
    <row r="16" customFormat="false" ht="17.35" hidden="false" customHeight="false" outlineLevel="0" collapsed="false">
      <c r="A16" s="51" t="s">
        <v>22</v>
      </c>
      <c r="B16" s="45" t="n">
        <v>540</v>
      </c>
      <c r="C16" s="20" t="n">
        <f aca="false">GETPIVOTDATA("Итого",$I$1,"transaction rq",A16)*3</f>
        <v>1080</v>
      </c>
      <c r="D16" s="46" t="n">
        <f aca="false">1-B16/C16</f>
        <v>0.5</v>
      </c>
      <c r="E16" s="47"/>
      <c r="F16" s="48" t="str">
        <f aca="false">VLOOKUP(A16,Соответствие!A:B,2,FALSE())</f>
        <v>logout</v>
      </c>
      <c r="G16" s="49" t="n">
        <f aca="false">C16/3</f>
        <v>360</v>
      </c>
      <c r="H16" s="10" t="n">
        <v>180</v>
      </c>
      <c r="I16" s="50" t="n">
        <f aca="false">1-G16/H16</f>
        <v>-1</v>
      </c>
    </row>
    <row r="17" customFormat="false" ht="17.35" hidden="false" customHeight="false" outlineLevel="0" collapsed="false">
      <c r="A17" s="51" t="s">
        <v>26</v>
      </c>
      <c r="B17" s="45" t="n">
        <v>360</v>
      </c>
      <c r="C17" s="20" t="n">
        <f aca="false">GETPIVOTDATA("Итого",$I$1,"transaction rq",A17)*3</f>
        <v>720</v>
      </c>
      <c r="D17" s="46" t="n">
        <f aca="false">1-B17/C17</f>
        <v>0.5</v>
      </c>
      <c r="E17" s="47"/>
      <c r="F17" s="48" t="str">
        <f aca="false">VLOOKUP(A17,Соответствие!A:B,2,FALSE())</f>
        <v>register</v>
      </c>
      <c r="G17" s="49" t="n">
        <f aca="false">C17/3</f>
        <v>240</v>
      </c>
      <c r="H17" s="10" t="n">
        <v>120</v>
      </c>
      <c r="I17" s="50" t="n">
        <f aca="false">1-G17/H17</f>
        <v>-1</v>
      </c>
    </row>
    <row r="18" customFormat="false" ht="17.35" hidden="false" customHeight="false" outlineLevel="0" collapsed="false">
      <c r="A18" s="53" t="s">
        <v>7</v>
      </c>
      <c r="B18" s="54" t="n">
        <f aca="false">SUM(B13:B17)</f>
        <v>2160</v>
      </c>
      <c r="C18" s="55" t="n">
        <f aca="false">SUM(C13:C17)</f>
        <v>4320</v>
      </c>
      <c r="D18" s="46" t="n">
        <f aca="false">1-B18/C18</f>
        <v>0.5</v>
      </c>
    </row>
    <row r="19" customFormat="false" ht="13.8" hidden="false" customHeight="false" outlineLevel="0" collapsed="false"/>
    <row r="20" customFormat="false" ht="13.8" hidden="false" customHeight="false" outlineLevel="0" collapsed="false">
      <c r="A20" s="4"/>
      <c r="B20" s="5"/>
      <c r="C20" s="56" t="s">
        <v>38</v>
      </c>
      <c r="D20" s="56"/>
      <c r="E20" s="56"/>
      <c r="F20" s="56"/>
      <c r="G20" s="56"/>
      <c r="H20" s="56"/>
      <c r="I20" s="9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1:B11"/>
    <mergeCell ref="C11:D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8" activeCellId="0" sqref="D8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47.5"/>
    <col collapsed="false" customWidth="true" hidden="false" outlineLevel="0" max="2" min="2" style="1" width="25.18"/>
  </cols>
  <sheetData>
    <row r="1" customFormat="false" ht="13.8" hidden="false" customHeight="false" outlineLevel="0" collapsed="false">
      <c r="A1" s="57" t="s">
        <v>39</v>
      </c>
      <c r="B1" s="57" t="s">
        <v>40</v>
      </c>
    </row>
    <row r="2" customFormat="false" ht="13.8" hidden="false" customHeight="false" outlineLevel="0" collapsed="false">
      <c r="A2" s="48" t="str">
        <f aca="false">'Автоматизированный расчет'!A13</f>
        <v>Вход в систему</v>
      </c>
      <c r="B2" s="48" t="s">
        <v>41</v>
      </c>
    </row>
    <row r="3" customFormat="false" ht="13.8" hidden="false" customHeight="false" outlineLevel="0" collapsed="false">
      <c r="A3" s="48" t="str">
        <f aca="false">'Автоматизированный расчет'!A14</f>
        <v>Выбор получателя</v>
      </c>
      <c r="B3" s="48" t="s">
        <v>42</v>
      </c>
    </row>
    <row r="4" customFormat="false" ht="13.8" hidden="false" customHeight="false" outlineLevel="0" collapsed="false">
      <c r="A4" s="48" t="str">
        <f aca="false">'Автоматизированный расчет'!A15</f>
        <v>Перевод</v>
      </c>
      <c r="B4" s="48" t="s">
        <v>43</v>
      </c>
    </row>
    <row r="5" customFormat="false" ht="13.8" hidden="false" customHeight="false" outlineLevel="0" collapsed="false">
      <c r="A5" s="48" t="str">
        <f aca="false">'Автоматизированный расчет'!A16</f>
        <v>Выход из системы</v>
      </c>
      <c r="B5" s="48" t="s">
        <v>44</v>
      </c>
    </row>
    <row r="6" customFormat="false" ht="13.8" hidden="false" customHeight="false" outlineLevel="0" collapsed="false">
      <c r="A6" s="48" t="str">
        <f aca="false">'Автоматизированный расчет'!A17</f>
        <v>Регистрация</v>
      </c>
      <c r="B6" s="48" t="s">
        <v>45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1" activeCellId="0" sqref="A21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36.5"/>
  </cols>
  <sheetData>
    <row r="1" customFormat="false" ht="13.8" hidden="false" customHeight="false" outlineLevel="0" collapsed="false">
      <c r="A1" s="58" t="s">
        <v>46</v>
      </c>
      <c r="B1" s="58" t="s">
        <v>47</v>
      </c>
      <c r="C1" s="58" t="s">
        <v>48</v>
      </c>
      <c r="D1" s="58" t="s">
        <v>49</v>
      </c>
      <c r="E1" s="58" t="s">
        <v>50</v>
      </c>
      <c r="F1" s="58" t="s">
        <v>51</v>
      </c>
      <c r="G1" s="58" t="s">
        <v>52</v>
      </c>
      <c r="H1" s="58" t="s">
        <v>53</v>
      </c>
      <c r="I1" s="58" t="s">
        <v>54</v>
      </c>
      <c r="J1" s="58" t="s">
        <v>55</v>
      </c>
    </row>
    <row r="2" customFormat="false" ht="13.8" hidden="false" customHeight="false" outlineLevel="0" collapsed="false">
      <c r="A2" s="58" t="s">
        <v>56</v>
      </c>
      <c r="B2" s="58" t="s">
        <v>57</v>
      </c>
      <c r="C2" s="58" t="n">
        <v>0.454</v>
      </c>
      <c r="D2" s="58" t="n">
        <v>0.863</v>
      </c>
      <c r="E2" s="58" t="n">
        <v>1.232</v>
      </c>
      <c r="F2" s="58" t="n">
        <v>0.184</v>
      </c>
      <c r="G2" s="58" t="n">
        <v>1.097</v>
      </c>
      <c r="H2" s="58" t="n">
        <v>178</v>
      </c>
      <c r="I2" s="58" t="n">
        <v>0</v>
      </c>
      <c r="J2" s="58" t="n">
        <v>0</v>
      </c>
    </row>
    <row r="3" customFormat="false" ht="13.8" hidden="false" customHeight="false" outlineLevel="0" collapsed="false">
      <c r="A3" s="58" t="s">
        <v>58</v>
      </c>
      <c r="B3" s="58" t="s">
        <v>57</v>
      </c>
      <c r="C3" s="58" t="n">
        <v>0</v>
      </c>
      <c r="D3" s="58" t="n">
        <v>0.129</v>
      </c>
      <c r="E3" s="58" t="n">
        <v>0.214</v>
      </c>
      <c r="F3" s="58" t="n">
        <v>0.076</v>
      </c>
      <c r="G3" s="58" t="n">
        <v>0.192</v>
      </c>
      <c r="H3" s="58" t="n">
        <v>24</v>
      </c>
      <c r="I3" s="58" t="n">
        <v>0</v>
      </c>
      <c r="J3" s="58" t="n">
        <v>0</v>
      </c>
    </row>
    <row r="4" customFormat="false" ht="13.8" hidden="false" customHeight="false" outlineLevel="0" collapsed="false">
      <c r="A4" s="58" t="s">
        <v>59</v>
      </c>
      <c r="B4" s="58" t="s">
        <v>57</v>
      </c>
      <c r="C4" s="58" t="n">
        <v>0.16</v>
      </c>
      <c r="D4" s="58" t="n">
        <v>0.208</v>
      </c>
      <c r="E4" s="58" t="n">
        <v>0.423</v>
      </c>
      <c r="F4" s="58" t="n">
        <v>0.041</v>
      </c>
      <c r="G4" s="58" t="n">
        <v>0.243</v>
      </c>
      <c r="H4" s="58" t="n">
        <v>97</v>
      </c>
      <c r="I4" s="58" t="n">
        <v>0</v>
      </c>
      <c r="J4" s="58" t="n">
        <v>0</v>
      </c>
    </row>
    <row r="5" customFormat="false" ht="13.8" hidden="false" customHeight="false" outlineLevel="0" collapsed="false">
      <c r="A5" s="58" t="s">
        <v>60</v>
      </c>
      <c r="B5" s="58" t="s">
        <v>57</v>
      </c>
      <c r="C5" s="58" t="n">
        <v>0.182</v>
      </c>
      <c r="D5" s="58" t="n">
        <v>0.211</v>
      </c>
      <c r="E5" s="58" t="n">
        <v>0.347</v>
      </c>
      <c r="F5" s="58" t="n">
        <v>0.026</v>
      </c>
      <c r="G5" s="58" t="n">
        <v>0.228</v>
      </c>
      <c r="H5" s="58" t="n">
        <v>96</v>
      </c>
      <c r="I5" s="58" t="n">
        <v>0</v>
      </c>
      <c r="J5" s="58" t="n">
        <v>0</v>
      </c>
    </row>
    <row r="6" customFormat="false" ht="13.8" hidden="false" customHeight="false" outlineLevel="0" collapsed="false">
      <c r="A6" s="58" t="s">
        <v>61</v>
      </c>
      <c r="B6" s="58" t="s">
        <v>57</v>
      </c>
      <c r="C6" s="58" t="n">
        <v>0.148</v>
      </c>
      <c r="D6" s="58" t="n">
        <v>0.178</v>
      </c>
      <c r="E6" s="58" t="n">
        <v>0.231</v>
      </c>
      <c r="F6" s="58" t="n">
        <v>0.019</v>
      </c>
      <c r="G6" s="58" t="n">
        <v>0.205</v>
      </c>
      <c r="H6" s="58" t="n">
        <v>32</v>
      </c>
      <c r="I6" s="58" t="n">
        <v>0</v>
      </c>
      <c r="J6" s="58" t="n">
        <v>0</v>
      </c>
    </row>
    <row r="7" customFormat="false" ht="13.8" hidden="false" customHeight="false" outlineLevel="0" collapsed="false">
      <c r="A7" s="58" t="s">
        <v>62</v>
      </c>
      <c r="B7" s="58" t="s">
        <v>57</v>
      </c>
      <c r="C7" s="58" t="n">
        <v>0.079</v>
      </c>
      <c r="D7" s="58" t="n">
        <v>0.092</v>
      </c>
      <c r="E7" s="58" t="n">
        <v>0.21</v>
      </c>
      <c r="F7" s="58" t="n">
        <v>0.014</v>
      </c>
      <c r="G7" s="58" t="n">
        <v>0.1</v>
      </c>
      <c r="H7" s="58" t="n">
        <v>98</v>
      </c>
      <c r="I7" s="58" t="n">
        <v>0</v>
      </c>
      <c r="J7" s="58" t="n">
        <v>0</v>
      </c>
    </row>
    <row r="8" customFormat="false" ht="13.8" hidden="false" customHeight="false" outlineLevel="0" collapsed="false">
      <c r="A8" s="58" t="s">
        <v>41</v>
      </c>
      <c r="B8" s="58" t="s">
        <v>57</v>
      </c>
      <c r="C8" s="58" t="n">
        <v>0.152</v>
      </c>
      <c r="D8" s="58" t="n">
        <v>0.182</v>
      </c>
      <c r="E8" s="58" t="n">
        <v>0.34</v>
      </c>
      <c r="F8" s="58" t="n">
        <v>0.023</v>
      </c>
      <c r="G8" s="58" t="n">
        <v>0.208</v>
      </c>
      <c r="H8" s="58" t="n">
        <v>146</v>
      </c>
      <c r="I8" s="58" t="n">
        <v>0</v>
      </c>
      <c r="J8" s="58" t="n">
        <v>0</v>
      </c>
    </row>
    <row r="9" customFormat="false" ht="13.8" hidden="false" customHeight="false" outlineLevel="0" collapsed="false">
      <c r="A9" s="58" t="s">
        <v>63</v>
      </c>
      <c r="B9" s="58" t="s">
        <v>57</v>
      </c>
      <c r="C9" s="58" t="n">
        <v>0.145</v>
      </c>
      <c r="D9" s="58" t="n">
        <v>0.17</v>
      </c>
      <c r="E9" s="58" t="n">
        <v>0.346</v>
      </c>
      <c r="F9" s="58" t="n">
        <v>0.022</v>
      </c>
      <c r="G9" s="58" t="n">
        <v>0.186</v>
      </c>
      <c r="H9" s="58" t="n">
        <v>178</v>
      </c>
      <c r="I9" s="58" t="n">
        <v>0</v>
      </c>
      <c r="J9" s="58" t="n">
        <v>0</v>
      </c>
    </row>
    <row r="10" customFormat="false" ht="13.8" hidden="false" customHeight="false" outlineLevel="0" collapsed="false">
      <c r="A10" s="58" t="s">
        <v>64</v>
      </c>
      <c r="B10" s="58" t="s">
        <v>57</v>
      </c>
      <c r="C10" s="58" t="n">
        <v>0.088</v>
      </c>
      <c r="D10" s="58" t="n">
        <v>0.1</v>
      </c>
      <c r="E10" s="58" t="n">
        <v>0.132</v>
      </c>
      <c r="F10" s="58" t="n">
        <v>0.009</v>
      </c>
      <c r="G10" s="58" t="n">
        <v>0.109</v>
      </c>
      <c r="H10" s="58" t="n">
        <v>60</v>
      </c>
      <c r="I10" s="58" t="n">
        <v>0</v>
      </c>
      <c r="J10" s="58" t="n">
        <v>0</v>
      </c>
    </row>
    <row r="11" customFormat="false" ht="13.8" hidden="false" customHeight="false" outlineLevel="0" collapsed="false">
      <c r="A11" s="58" t="s">
        <v>65</v>
      </c>
      <c r="B11" s="58" t="s">
        <v>57</v>
      </c>
      <c r="C11" s="58" t="n">
        <v>0.072</v>
      </c>
      <c r="D11" s="58" t="n">
        <v>0.086</v>
      </c>
      <c r="E11" s="58" t="n">
        <v>0.143</v>
      </c>
      <c r="F11" s="58" t="n">
        <v>0.014</v>
      </c>
      <c r="G11" s="58" t="n">
        <v>0.095</v>
      </c>
      <c r="H11" s="58" t="n">
        <v>32</v>
      </c>
      <c r="I11" s="58" t="n">
        <v>0</v>
      </c>
      <c r="J11" s="58" t="n">
        <v>0</v>
      </c>
    </row>
    <row r="12" customFormat="false" ht="13.8" hidden="false" customHeight="false" outlineLevel="0" collapsed="false">
      <c r="A12" s="58" t="s">
        <v>66</v>
      </c>
      <c r="B12" s="58" t="s">
        <v>57</v>
      </c>
      <c r="C12" s="58" t="n">
        <v>0.081</v>
      </c>
      <c r="D12" s="58" t="n">
        <v>0.097</v>
      </c>
      <c r="E12" s="58" t="n">
        <v>0.172</v>
      </c>
      <c r="F12" s="58" t="n">
        <v>0.014</v>
      </c>
      <c r="G12" s="58" t="n">
        <v>0.108</v>
      </c>
      <c r="H12" s="58" t="n">
        <v>90</v>
      </c>
      <c r="I12" s="58" t="n">
        <v>0</v>
      </c>
      <c r="J12" s="58" t="n">
        <v>0</v>
      </c>
    </row>
    <row r="13" customFormat="false" ht="13.8" hidden="false" customHeight="false" outlineLevel="0" collapsed="false">
      <c r="A13" s="58" t="s">
        <v>67</v>
      </c>
      <c r="B13" s="58" t="s">
        <v>57</v>
      </c>
      <c r="C13" s="58" t="n">
        <v>0.136</v>
      </c>
      <c r="D13" s="58" t="n">
        <v>0.158</v>
      </c>
      <c r="E13" s="58" t="n">
        <v>0.394</v>
      </c>
      <c r="F13" s="58" t="n">
        <v>0.027</v>
      </c>
      <c r="G13" s="58" t="n">
        <v>0.175</v>
      </c>
      <c r="H13" s="58" t="n">
        <v>110</v>
      </c>
      <c r="I13" s="58" t="n">
        <v>0</v>
      </c>
      <c r="J13" s="58" t="n">
        <v>0</v>
      </c>
    </row>
    <row r="14" customFormat="false" ht="13.8" hidden="false" customHeight="false" outlineLevel="0" collapsed="false">
      <c r="A14" s="58" t="s">
        <v>68</v>
      </c>
      <c r="B14" s="58" t="s">
        <v>57</v>
      </c>
      <c r="C14" s="58" t="n">
        <v>0.096</v>
      </c>
      <c r="D14" s="58" t="n">
        <v>0.11</v>
      </c>
      <c r="E14" s="58" t="n">
        <v>0.14</v>
      </c>
      <c r="F14" s="58" t="n">
        <v>0.009</v>
      </c>
      <c r="G14" s="58" t="n">
        <v>0.121</v>
      </c>
      <c r="H14" s="58" t="n">
        <v>32</v>
      </c>
      <c r="I14" s="58" t="n">
        <v>0</v>
      </c>
      <c r="J14" s="58" t="n">
        <v>0</v>
      </c>
    </row>
    <row r="15" customFormat="false" ht="13.8" hidden="false" customHeight="false" outlineLevel="0" collapsed="false">
      <c r="A15" s="58" t="s">
        <v>69</v>
      </c>
      <c r="B15" s="58" t="s">
        <v>57</v>
      </c>
      <c r="C15" s="58" t="n">
        <v>0.614</v>
      </c>
      <c r="D15" s="58" t="n">
        <v>0.696</v>
      </c>
      <c r="E15" s="58" t="n">
        <v>0.776</v>
      </c>
      <c r="F15" s="58" t="n">
        <v>0.044</v>
      </c>
      <c r="G15" s="58" t="n">
        <v>0.749</v>
      </c>
      <c r="H15" s="58" t="n">
        <v>32</v>
      </c>
      <c r="I15" s="58" t="n">
        <v>0</v>
      </c>
      <c r="J15" s="58" t="n">
        <v>0</v>
      </c>
    </row>
    <row r="16" customFormat="false" ht="13.8" hidden="false" customHeight="false" outlineLevel="0" collapsed="false">
      <c r="A16" s="58" t="s">
        <v>70</v>
      </c>
      <c r="B16" s="58" t="s">
        <v>57</v>
      </c>
      <c r="C16" s="58" t="n">
        <v>0.768</v>
      </c>
      <c r="D16" s="58" t="n">
        <v>0.921</v>
      </c>
      <c r="E16" s="58" t="n">
        <v>1.174</v>
      </c>
      <c r="F16" s="58" t="n">
        <v>0.097</v>
      </c>
      <c r="G16" s="58" t="n">
        <v>1.041</v>
      </c>
      <c r="H16" s="58" t="n">
        <v>30</v>
      </c>
      <c r="I16" s="58" t="n">
        <v>0</v>
      </c>
      <c r="J16" s="58" t="n">
        <v>0</v>
      </c>
    </row>
    <row r="17" customFormat="false" ht="13.8" hidden="false" customHeight="false" outlineLevel="0" collapsed="false">
      <c r="A17" s="58" t="s">
        <v>71</v>
      </c>
      <c r="B17" s="58" t="s">
        <v>57</v>
      </c>
      <c r="C17" s="58" t="n">
        <v>0.648</v>
      </c>
      <c r="D17" s="58" t="n">
        <v>0.724</v>
      </c>
      <c r="E17" s="58" t="n">
        <v>0.831</v>
      </c>
      <c r="F17" s="58" t="n">
        <v>0.041</v>
      </c>
      <c r="G17" s="58" t="n">
        <v>0.75</v>
      </c>
      <c r="H17" s="58" t="n">
        <v>12</v>
      </c>
      <c r="I17" s="58" t="n">
        <v>0</v>
      </c>
      <c r="J17" s="58" t="n">
        <v>0</v>
      </c>
    </row>
    <row r="18" customFormat="false" ht="13.8" hidden="false" customHeight="false" outlineLevel="0" collapsed="false">
      <c r="A18" s="58" t="s">
        <v>72</v>
      </c>
      <c r="B18" s="58" t="s">
        <v>57</v>
      </c>
      <c r="C18" s="58" t="n">
        <v>0.92</v>
      </c>
      <c r="D18" s="58" t="n">
        <v>1.046</v>
      </c>
      <c r="E18" s="58" t="n">
        <v>1.232</v>
      </c>
      <c r="F18" s="58" t="n">
        <v>0.07</v>
      </c>
      <c r="G18" s="58" t="n">
        <v>1.108</v>
      </c>
      <c r="H18" s="58" t="n">
        <v>60</v>
      </c>
      <c r="I18" s="58" t="n">
        <v>0</v>
      </c>
      <c r="J18" s="58" t="n">
        <v>0</v>
      </c>
    </row>
    <row r="19" customFormat="false" ht="13.8" hidden="false" customHeight="false" outlineLevel="0" collapsed="false">
      <c r="A19" s="58" t="s">
        <v>73</v>
      </c>
      <c r="B19" s="58" t="s">
        <v>57</v>
      </c>
      <c r="C19" s="58" t="n">
        <v>0.706</v>
      </c>
      <c r="D19" s="58" t="n">
        <v>0.866</v>
      </c>
      <c r="E19" s="58" t="n">
        <v>1.141</v>
      </c>
      <c r="F19" s="58" t="n">
        <v>0.102</v>
      </c>
      <c r="G19" s="58" t="n">
        <v>0.979</v>
      </c>
      <c r="H19" s="58" t="n">
        <v>24</v>
      </c>
      <c r="I19" s="58" t="n">
        <v>0</v>
      </c>
      <c r="J19" s="58" t="n">
        <v>0</v>
      </c>
    </row>
    <row r="20" customFormat="false" ht="13.8" hidden="false" customHeight="false" outlineLevel="0" collapsed="false">
      <c r="A20" s="58" t="s">
        <v>74</v>
      </c>
      <c r="B20" s="58" t="s">
        <v>57</v>
      </c>
      <c r="C20" s="58" t="n">
        <v>0.599</v>
      </c>
      <c r="D20" s="58" t="n">
        <v>0.696</v>
      </c>
      <c r="E20" s="58" t="n">
        <v>0.81</v>
      </c>
      <c r="F20" s="58" t="n">
        <v>0.062</v>
      </c>
      <c r="G20" s="58" t="n">
        <v>0.81</v>
      </c>
      <c r="H20" s="58" t="n">
        <v>8</v>
      </c>
      <c r="I20" s="58" t="n">
        <v>0</v>
      </c>
      <c r="J20" s="58" t="n">
        <v>0</v>
      </c>
    </row>
    <row r="21" customFormat="false" ht="13.8" hidden="false" customHeight="false" outlineLevel="0" collapsed="false">
      <c r="A21" s="58" t="s">
        <v>75</v>
      </c>
      <c r="B21" s="58" t="s">
        <v>57</v>
      </c>
      <c r="C21" s="58" t="n">
        <v>0.453</v>
      </c>
      <c r="D21" s="58" t="n">
        <v>0.497</v>
      </c>
      <c r="E21" s="58" t="n">
        <v>0.564</v>
      </c>
      <c r="F21" s="58" t="n">
        <v>0.027</v>
      </c>
      <c r="G21" s="58" t="n">
        <v>0.508</v>
      </c>
      <c r="H21" s="58" t="n">
        <v>12</v>
      </c>
      <c r="I21" s="58" t="n">
        <v>0</v>
      </c>
      <c r="J21" s="5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:N1048576"/>
  <sheetViews>
    <sheetView showFormulas="false" showGridLines="true" showRowColHeaders="true" showZeros="true" rightToLeft="false" tabSelected="true" showOutlineSymbols="true" defaultGridColor="true" view="normal" topLeftCell="E1" colorId="64" zoomScale="80" zoomScaleNormal="80" zoomScalePageLayoutView="100" workbookViewId="0">
      <selection pane="topLeft" activeCell="L18" activeCellId="0" sqref="L18"/>
    </sheetView>
  </sheetViews>
  <sheetFormatPr defaultColWidth="11.53515625" defaultRowHeight="14.2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.5"/>
    <col collapsed="false" customWidth="true" hidden="true" outlineLevel="0" max="4" min="3" style="1" width="9.16"/>
    <col collapsed="false" customWidth="true" hidden="false" outlineLevel="0" max="5" min="5" style="59" width="26.83"/>
    <col collapsed="false" customWidth="true" hidden="false" outlineLevel="0" max="6" min="6" style="59" width="30.85"/>
    <col collapsed="false" customWidth="true" hidden="false" outlineLevel="0" max="7" min="7" style="59" width="15.24"/>
    <col collapsed="false" customWidth="false" hidden="false" outlineLevel="0" max="8" min="8" style="59" width="11.52"/>
    <col collapsed="false" customWidth="true" hidden="false" outlineLevel="0" max="9" min="9" style="59" width="16.62"/>
    <col collapsed="false" customWidth="true" hidden="false" outlineLevel="0" max="10" min="10" style="59" width="8.83"/>
    <col collapsed="false" customWidth="true" hidden="false" outlineLevel="0" max="11" min="11" style="59" width="12.05"/>
    <col collapsed="false" customWidth="true" hidden="false" outlineLevel="0" max="12" min="12" style="1" width="16.38"/>
    <col collapsed="false" customWidth="true" hidden="false" outlineLevel="0" max="13" min="13" style="1" width="22.14"/>
    <col collapsed="false" customWidth="true" hidden="false" outlineLevel="0" max="14" min="14" style="1" width="12.72"/>
    <col collapsed="false" customWidth="true" hidden="false" outlineLevel="0" max="15" min="15" style="1" width="14.16"/>
    <col collapsed="false" customWidth="false" hidden="false" outlineLevel="0" max="16384" min="16" style="1" width="11.53"/>
  </cols>
  <sheetData>
    <row r="1" customFormat="false" ht="35.15" hidden="false" customHeight="true" outlineLevel="0" collapsed="false">
      <c r="E1" s="60" t="s">
        <v>76</v>
      </c>
      <c r="F1" s="60"/>
      <c r="G1" s="60"/>
      <c r="H1" s="60"/>
      <c r="I1" s="60"/>
      <c r="J1" s="60"/>
      <c r="K1" s="60"/>
      <c r="L1" s="60"/>
    </row>
    <row r="2" customFormat="false" ht="13.8" hidden="false" customHeight="false" outlineLevel="0" collapsed="false"/>
    <row r="3" customFormat="false" ht="22.35" hidden="false" customHeight="true" outlineLevel="0" collapsed="false">
      <c r="E3" s="61" t="s">
        <v>77</v>
      </c>
      <c r="F3" s="61"/>
      <c r="G3" s="61"/>
      <c r="H3" s="61"/>
      <c r="I3" s="61"/>
      <c r="J3" s="62"/>
      <c r="K3" s="62"/>
      <c r="L3" s="63"/>
      <c r="M3" s="63"/>
      <c r="N3" s="63"/>
    </row>
    <row r="4" customFormat="false" ht="13.8" hidden="false" customHeight="false" outlineLevel="0" collapsed="false">
      <c r="E4" s="62"/>
      <c r="F4" s="62"/>
      <c r="G4" s="62"/>
      <c r="H4" s="62"/>
      <c r="I4" s="62"/>
      <c r="J4" s="62"/>
      <c r="K4" s="62"/>
      <c r="L4" s="63"/>
      <c r="M4" s="63"/>
      <c r="N4" s="63"/>
    </row>
    <row r="5" customFormat="false" ht="16.4" hidden="false" customHeight="false" outlineLevel="0" collapsed="false">
      <c r="E5" s="64" t="s">
        <v>78</v>
      </c>
      <c r="F5" s="64" t="s">
        <v>79</v>
      </c>
      <c r="G5" s="64" t="s">
        <v>80</v>
      </c>
      <c r="H5" s="64" t="s">
        <v>81</v>
      </c>
      <c r="I5" s="64" t="s">
        <v>82</v>
      </c>
      <c r="J5" s="62"/>
      <c r="K5" s="62" t="s">
        <v>83</v>
      </c>
      <c r="L5" s="62"/>
      <c r="M5" s="62"/>
      <c r="N5" s="63"/>
    </row>
    <row r="6" customFormat="false" ht="22.35" hidden="false" customHeight="true" outlineLevel="0" collapsed="false">
      <c r="E6" s="65" t="s">
        <v>20</v>
      </c>
      <c r="F6" s="66" t="s">
        <v>41</v>
      </c>
      <c r="G6" s="67" t="n">
        <v>540</v>
      </c>
      <c r="H6" s="68" t="n">
        <v>540</v>
      </c>
      <c r="I6" s="69" t="n">
        <f aca="false">1-G6/H6</f>
        <v>0</v>
      </c>
      <c r="J6" s="62"/>
      <c r="K6" s="62" t="n">
        <v>180</v>
      </c>
      <c r="L6" s="63"/>
      <c r="M6" s="63"/>
      <c r="N6" s="63"/>
    </row>
    <row r="7" customFormat="false" ht="22.35" hidden="false" customHeight="true" outlineLevel="0" collapsed="false">
      <c r="E7" s="65" t="s">
        <v>21</v>
      </c>
      <c r="F7" s="66" t="s">
        <v>42</v>
      </c>
      <c r="G7" s="67" t="n">
        <v>360</v>
      </c>
      <c r="H7" s="68" t="n">
        <v>360</v>
      </c>
      <c r="I7" s="69" t="n">
        <f aca="false">1-G7/H7</f>
        <v>0</v>
      </c>
      <c r="J7" s="62"/>
      <c r="K7" s="62" t="n">
        <v>120</v>
      </c>
      <c r="L7" s="63"/>
      <c r="M7" s="63"/>
      <c r="N7" s="63"/>
    </row>
    <row r="8" customFormat="false" ht="22.35" hidden="false" customHeight="true" outlineLevel="0" collapsed="false">
      <c r="E8" s="65" t="s">
        <v>24</v>
      </c>
      <c r="F8" s="66" t="s">
        <v>43</v>
      </c>
      <c r="G8" s="67" t="n">
        <v>360</v>
      </c>
      <c r="H8" s="68" t="n">
        <v>360</v>
      </c>
      <c r="I8" s="69" t="n">
        <f aca="false">1-G8/H8</f>
        <v>0</v>
      </c>
      <c r="J8" s="62"/>
      <c r="K8" s="62" t="n">
        <v>120</v>
      </c>
      <c r="L8" s="63"/>
      <c r="M8" s="63"/>
      <c r="N8" s="63"/>
    </row>
    <row r="9" customFormat="false" ht="22.35" hidden="false" customHeight="true" outlineLevel="0" collapsed="false">
      <c r="E9" s="65" t="s">
        <v>22</v>
      </c>
      <c r="F9" s="66" t="s">
        <v>44</v>
      </c>
      <c r="G9" s="67" t="n">
        <v>540</v>
      </c>
      <c r="H9" s="68" t="n">
        <v>540</v>
      </c>
      <c r="I9" s="69" t="n">
        <f aca="false">1-G9/H9</f>
        <v>0</v>
      </c>
      <c r="J9" s="62"/>
      <c r="K9" s="62" t="n">
        <v>180</v>
      </c>
      <c r="L9" s="63"/>
      <c r="M9" s="63"/>
      <c r="N9" s="63"/>
    </row>
    <row r="10" customFormat="false" ht="22.35" hidden="false" customHeight="true" outlineLevel="0" collapsed="false">
      <c r="E10" s="65" t="s">
        <v>26</v>
      </c>
      <c r="F10" s="66" t="s">
        <v>45</v>
      </c>
      <c r="G10" s="67" t="n">
        <v>360</v>
      </c>
      <c r="H10" s="68" t="n">
        <v>360</v>
      </c>
      <c r="I10" s="69" t="n">
        <f aca="false">1-G10/H10</f>
        <v>0</v>
      </c>
      <c r="J10" s="62"/>
      <c r="K10" s="62" t="n">
        <v>120</v>
      </c>
      <c r="L10" s="63"/>
      <c r="M10" s="63"/>
      <c r="N10" s="63"/>
    </row>
    <row r="11" customFormat="false" ht="13.8" hidden="false" customHeight="false" outlineLevel="0" collapsed="false">
      <c r="E11" s="62" t="s">
        <v>7</v>
      </c>
      <c r="F11" s="62"/>
      <c r="G11" s="70" t="n">
        <f aca="false">SUM(G6:G10)</f>
        <v>2160</v>
      </c>
      <c r="H11" s="70" t="n">
        <f aca="false">SUM(H6:H10)</f>
        <v>2160</v>
      </c>
      <c r="I11" s="62"/>
      <c r="J11" s="62"/>
      <c r="K11" s="62" t="n">
        <f aca="false">SUM(K6:K10)</f>
        <v>720</v>
      </c>
      <c r="L11" s="63"/>
      <c r="M11" s="63"/>
      <c r="N11" s="63"/>
    </row>
    <row r="12" customFormat="false" ht="13.8" hidden="false" customHeight="false" outlineLevel="0" collapsed="false">
      <c r="E12" s="62"/>
      <c r="F12" s="62"/>
      <c r="G12" s="62"/>
      <c r="H12" s="62"/>
      <c r="I12" s="62"/>
      <c r="J12" s="62"/>
      <c r="K12" s="62"/>
      <c r="L12" s="63"/>
      <c r="M12" s="63"/>
      <c r="N12" s="63"/>
    </row>
    <row r="13" customFormat="false" ht="13.8" hidden="false" customHeight="false" outlineLevel="0" collapsed="false">
      <c r="E13" s="62"/>
      <c r="F13" s="62"/>
      <c r="G13" s="62"/>
      <c r="H13" s="62"/>
      <c r="I13" s="62"/>
      <c r="J13" s="62"/>
      <c r="K13" s="62"/>
      <c r="L13" s="63"/>
      <c r="M13" s="63"/>
      <c r="N13" s="63"/>
    </row>
    <row r="14" customFormat="false" ht="13.8" hidden="false" customHeight="false" outlineLevel="0" collapsed="false">
      <c r="E14" s="62"/>
      <c r="F14" s="62"/>
      <c r="G14" s="62"/>
      <c r="H14" s="62"/>
      <c r="I14" s="62"/>
      <c r="J14" s="62"/>
      <c r="K14" s="62"/>
      <c r="L14" s="63"/>
      <c r="M14" s="63"/>
      <c r="N14" s="63"/>
    </row>
    <row r="15" customFormat="false" ht="13.8" hidden="false" customHeight="false" outlineLevel="0" collapsed="false">
      <c r="E15" s="62"/>
      <c r="F15" s="62"/>
      <c r="G15" s="62"/>
      <c r="H15" s="62"/>
      <c r="I15" s="62"/>
      <c r="J15" s="62"/>
      <c r="K15" s="62"/>
      <c r="L15" s="63"/>
      <c r="M15" s="63"/>
      <c r="N15" s="63"/>
    </row>
    <row r="16" customFormat="false" ht="21.55" hidden="false" customHeight="true" outlineLevel="0" collapsed="false">
      <c r="E16" s="61" t="s">
        <v>84</v>
      </c>
      <c r="F16" s="61"/>
      <c r="G16" s="61"/>
      <c r="H16" s="61"/>
      <c r="I16" s="61"/>
      <c r="J16" s="62"/>
      <c r="K16" s="62"/>
      <c r="L16" s="63"/>
      <c r="M16" s="63"/>
      <c r="N16" s="63"/>
    </row>
    <row r="17" customFormat="false" ht="21.55" hidden="false" customHeight="true" outlineLevel="0" collapsed="false">
      <c r="E17" s="62"/>
      <c r="F17" s="62"/>
      <c r="G17" s="62"/>
      <c r="H17" s="62"/>
      <c r="I17" s="62"/>
      <c r="J17" s="62"/>
      <c r="K17" s="62"/>
      <c r="L17" s="63"/>
      <c r="M17" s="63"/>
      <c r="N17" s="63"/>
    </row>
    <row r="18" customFormat="false" ht="21.55" hidden="false" customHeight="true" outlineLevel="0" collapsed="false">
      <c r="E18" s="64" t="s">
        <v>78</v>
      </c>
      <c r="F18" s="64" t="s">
        <v>79</v>
      </c>
      <c r="G18" s="64" t="s">
        <v>80</v>
      </c>
      <c r="H18" s="64" t="s">
        <v>81</v>
      </c>
      <c r="I18" s="64" t="s">
        <v>82</v>
      </c>
      <c r="J18" s="62"/>
      <c r="K18" s="62" t="s">
        <v>83</v>
      </c>
      <c r="L18" s="63"/>
      <c r="M18" s="63"/>
      <c r="N18" s="63"/>
    </row>
    <row r="19" customFormat="false" ht="21.55" hidden="false" customHeight="true" outlineLevel="0" collapsed="false">
      <c r="E19" s="65" t="s">
        <v>20</v>
      </c>
      <c r="F19" s="66" t="s">
        <v>41</v>
      </c>
      <c r="G19" s="67" t="n">
        <v>1080</v>
      </c>
      <c r="H19" s="68" t="n">
        <f aca="false">K19*3</f>
        <v>1077</v>
      </c>
      <c r="I19" s="69" t="n">
        <f aca="false">1-G19/H19</f>
        <v>-0.00278551532033422</v>
      </c>
      <c r="J19" s="62"/>
      <c r="K19" s="62" t="n">
        <v>359</v>
      </c>
      <c r="L19" s="63"/>
      <c r="M19" s="63"/>
      <c r="N19" s="63"/>
    </row>
    <row r="20" customFormat="false" ht="21.55" hidden="false" customHeight="true" outlineLevel="0" collapsed="false">
      <c r="E20" s="65" t="s">
        <v>21</v>
      </c>
      <c r="F20" s="66" t="s">
        <v>42</v>
      </c>
      <c r="G20" s="67" t="n">
        <v>720</v>
      </c>
      <c r="H20" s="68" t="n">
        <f aca="false">K20*3</f>
        <v>717</v>
      </c>
      <c r="I20" s="69" t="n">
        <f aca="false">1-G20/H20</f>
        <v>-0.00418410041841</v>
      </c>
      <c r="J20" s="62"/>
      <c r="K20" s="62" t="n">
        <v>239</v>
      </c>
      <c r="L20" s="63"/>
      <c r="M20" s="63"/>
      <c r="N20" s="63"/>
    </row>
    <row r="21" customFormat="false" ht="21.55" hidden="false" customHeight="true" outlineLevel="0" collapsed="false">
      <c r="E21" s="65" t="s">
        <v>24</v>
      </c>
      <c r="F21" s="66" t="s">
        <v>43</v>
      </c>
      <c r="G21" s="67" t="n">
        <v>720</v>
      </c>
      <c r="H21" s="68" t="n">
        <f aca="false">K21*3</f>
        <v>717</v>
      </c>
      <c r="I21" s="69" t="n">
        <f aca="false">1-G21/H21</f>
        <v>-0.00418410041841</v>
      </c>
      <c r="J21" s="62"/>
      <c r="K21" s="62" t="n">
        <v>239</v>
      </c>
      <c r="L21" s="63"/>
      <c r="M21" s="63"/>
      <c r="N21" s="63"/>
    </row>
    <row r="22" customFormat="false" ht="21.55" hidden="false" customHeight="true" outlineLevel="0" collapsed="false">
      <c r="E22" s="65" t="s">
        <v>22</v>
      </c>
      <c r="F22" s="66" t="s">
        <v>44</v>
      </c>
      <c r="G22" s="67" t="n">
        <v>1080</v>
      </c>
      <c r="H22" s="68" t="n">
        <f aca="false">K22*3</f>
        <v>1080</v>
      </c>
      <c r="I22" s="69" t="n">
        <f aca="false">1-G22/H22</f>
        <v>0</v>
      </c>
      <c r="J22" s="62"/>
      <c r="K22" s="62" t="n">
        <v>360</v>
      </c>
      <c r="L22" s="63"/>
      <c r="M22" s="63"/>
      <c r="N22" s="63"/>
    </row>
    <row r="23" customFormat="false" ht="21.55" hidden="false" customHeight="true" outlineLevel="0" collapsed="false">
      <c r="E23" s="65" t="s">
        <v>26</v>
      </c>
      <c r="F23" s="66" t="s">
        <v>45</v>
      </c>
      <c r="G23" s="67" t="n">
        <v>720</v>
      </c>
      <c r="H23" s="68" t="n">
        <f aca="false">K23*3</f>
        <v>720</v>
      </c>
      <c r="I23" s="69" t="n">
        <f aca="false">1-G23/H23</f>
        <v>0</v>
      </c>
      <c r="J23" s="62"/>
      <c r="K23" s="62" t="n">
        <v>240</v>
      </c>
      <c r="L23" s="63"/>
      <c r="M23" s="63"/>
      <c r="N23" s="63"/>
    </row>
    <row r="24" customFormat="false" ht="21.55" hidden="false" customHeight="true" outlineLevel="0" collapsed="false">
      <c r="E24" s="62" t="s">
        <v>7</v>
      </c>
      <c r="F24" s="62"/>
      <c r="G24" s="70" t="n">
        <f aca="false">SUM(G19:G23)</f>
        <v>4320</v>
      </c>
      <c r="H24" s="70" t="n">
        <f aca="false">SUM(H19:H23)</f>
        <v>4311</v>
      </c>
      <c r="I24" s="62"/>
      <c r="J24" s="62"/>
      <c r="K24" s="62" t="n">
        <f aca="false">SUM(K19:K23)</f>
        <v>1437</v>
      </c>
      <c r="L24" s="63"/>
      <c r="M24" s="63"/>
      <c r="N24" s="63"/>
    </row>
    <row r="25" customFormat="false" ht="21.55" hidden="false" customHeight="true" outlineLevel="0" collapsed="false">
      <c r="E25" s="62"/>
      <c r="F25" s="62"/>
      <c r="G25" s="62"/>
      <c r="H25" s="62"/>
      <c r="I25" s="62"/>
      <c r="J25" s="62"/>
      <c r="K25" s="62"/>
      <c r="L25" s="63"/>
      <c r="M25" s="63"/>
      <c r="N25" s="63"/>
    </row>
    <row r="26" customFormat="false" ht="21.55" hidden="false" customHeight="true" outlineLevel="0" collapsed="false">
      <c r="E26" s="62"/>
      <c r="F26" s="62"/>
      <c r="G26" s="62"/>
      <c r="H26" s="62"/>
      <c r="I26" s="62"/>
      <c r="J26" s="62"/>
      <c r="K26" s="62"/>
      <c r="L26" s="63"/>
      <c r="M26" s="63"/>
      <c r="N26" s="63"/>
    </row>
    <row r="27" customFormat="false" ht="21.55" hidden="false" customHeight="true" outlineLevel="0" collapsed="false">
      <c r="E27" s="62"/>
      <c r="F27" s="62"/>
      <c r="G27" s="62"/>
      <c r="H27" s="62"/>
      <c r="I27" s="62"/>
      <c r="J27" s="62"/>
      <c r="K27" s="62"/>
      <c r="L27" s="63"/>
      <c r="M27" s="63"/>
      <c r="N27" s="63"/>
    </row>
    <row r="28" customFormat="false" ht="21.55" hidden="false" customHeight="true" outlineLevel="0" collapsed="false">
      <c r="E28" s="62"/>
      <c r="F28" s="62"/>
      <c r="G28" s="62"/>
      <c r="H28" s="62"/>
      <c r="I28" s="62"/>
      <c r="J28" s="62"/>
      <c r="K28" s="62"/>
      <c r="L28" s="63"/>
      <c r="M28" s="63"/>
      <c r="N28" s="63"/>
    </row>
    <row r="29" customFormat="false" ht="21.55" hidden="false" customHeight="true" outlineLevel="0" collapsed="false">
      <c r="E29" s="62"/>
      <c r="F29" s="62"/>
      <c r="G29" s="62"/>
      <c r="H29" s="62"/>
      <c r="I29" s="62"/>
      <c r="J29" s="62"/>
      <c r="K29" s="62"/>
      <c r="L29" s="63"/>
      <c r="M29" s="63"/>
      <c r="N29" s="63"/>
    </row>
    <row r="30" customFormat="false" ht="21.55" hidden="false" customHeight="true" outlineLevel="0" collapsed="false">
      <c r="E30" s="62"/>
      <c r="F30" s="62"/>
      <c r="G30" s="62"/>
      <c r="H30" s="62"/>
      <c r="I30" s="62"/>
      <c r="J30" s="62"/>
      <c r="K30" s="62"/>
      <c r="L30" s="63"/>
      <c r="M30" s="63"/>
      <c r="N30" s="63"/>
    </row>
    <row r="31" customFormat="false" ht="21.55" hidden="false" customHeight="true" outlineLevel="0" collapsed="false">
      <c r="E31" s="62"/>
      <c r="F31" s="62"/>
      <c r="G31" s="62"/>
      <c r="H31" s="62"/>
      <c r="I31" s="62"/>
      <c r="J31" s="62"/>
      <c r="K31" s="62"/>
      <c r="L31" s="63"/>
      <c r="M31" s="63"/>
      <c r="N31" s="63"/>
    </row>
    <row r="32" customFormat="false" ht="21.55" hidden="false" customHeight="true" outlineLevel="0" collapsed="false">
      <c r="E32" s="62"/>
      <c r="F32" s="62"/>
      <c r="G32" s="62"/>
      <c r="H32" s="62"/>
      <c r="I32" s="62"/>
      <c r="J32" s="62"/>
      <c r="K32" s="62"/>
      <c r="L32" s="63"/>
      <c r="M32" s="63"/>
      <c r="N32" s="63"/>
    </row>
    <row r="33" customFormat="false" ht="21.55" hidden="false" customHeight="true" outlineLevel="0" collapsed="false">
      <c r="E33" s="62"/>
      <c r="F33" s="62"/>
      <c r="G33" s="62"/>
      <c r="H33" s="62"/>
      <c r="I33" s="62"/>
      <c r="J33" s="62"/>
      <c r="K33" s="62"/>
      <c r="L33" s="63"/>
      <c r="M33" s="63"/>
      <c r="N33" s="63"/>
    </row>
    <row r="34" customFormat="false" ht="21.55" hidden="false" customHeight="true" outlineLevel="0" collapsed="false">
      <c r="E34" s="62"/>
      <c r="F34" s="62"/>
      <c r="G34" s="62"/>
      <c r="H34" s="62"/>
      <c r="I34" s="62"/>
      <c r="J34" s="62"/>
      <c r="K34" s="62"/>
      <c r="L34" s="63"/>
      <c r="M34" s="63"/>
      <c r="N34" s="63"/>
    </row>
    <row r="35" customFormat="false" ht="21.55" hidden="false" customHeight="true" outlineLevel="0" collapsed="false">
      <c r="E35" s="62"/>
      <c r="F35" s="62"/>
      <c r="G35" s="62"/>
      <c r="H35" s="62"/>
      <c r="I35" s="62"/>
      <c r="J35" s="62"/>
      <c r="K35" s="62"/>
      <c r="L35" s="63"/>
      <c r="M35" s="63"/>
      <c r="N35" s="63"/>
    </row>
    <row r="36" customFormat="false" ht="21.55" hidden="false" customHeight="true" outlineLevel="0" collapsed="false">
      <c r="E36" s="62"/>
      <c r="F36" s="62"/>
      <c r="G36" s="62"/>
      <c r="H36" s="62"/>
      <c r="I36" s="62"/>
      <c r="J36" s="62"/>
      <c r="K36" s="62"/>
      <c r="L36" s="63"/>
      <c r="M36" s="63"/>
      <c r="N36" s="63"/>
    </row>
    <row r="37" customFormat="false" ht="21.55" hidden="false" customHeight="true" outlineLevel="0" collapsed="false">
      <c r="E37" s="62"/>
      <c r="F37" s="62"/>
      <c r="G37" s="62"/>
      <c r="H37" s="62"/>
      <c r="I37" s="62"/>
      <c r="J37" s="62"/>
      <c r="K37" s="62"/>
      <c r="L37" s="63"/>
      <c r="M37" s="63"/>
      <c r="N37" s="63"/>
    </row>
    <row r="38" customFormat="false" ht="21.55" hidden="false" customHeight="true" outlineLevel="0" collapsed="false">
      <c r="E38" s="62"/>
      <c r="F38" s="62"/>
      <c r="G38" s="62"/>
      <c r="H38" s="62"/>
      <c r="I38" s="62"/>
      <c r="J38" s="62"/>
      <c r="K38" s="62"/>
      <c r="L38" s="63"/>
      <c r="M38" s="63"/>
      <c r="N38" s="63"/>
    </row>
    <row r="39" customFormat="false" ht="21.55" hidden="false" customHeight="true" outlineLevel="0" collapsed="false">
      <c r="E39" s="62"/>
      <c r="F39" s="62"/>
      <c r="G39" s="62"/>
      <c r="H39" s="62"/>
      <c r="I39" s="62"/>
      <c r="J39" s="62"/>
      <c r="K39" s="62"/>
      <c r="L39" s="63"/>
      <c r="M39" s="63"/>
      <c r="N39" s="63"/>
    </row>
    <row r="40" customFormat="false" ht="21.55" hidden="false" customHeight="true" outlineLevel="0" collapsed="false">
      <c r="E40" s="62"/>
      <c r="F40" s="62"/>
      <c r="G40" s="62"/>
      <c r="H40" s="62"/>
      <c r="I40" s="62"/>
      <c r="J40" s="62"/>
      <c r="K40" s="62"/>
      <c r="L40" s="63"/>
      <c r="M40" s="63"/>
      <c r="N40" s="63"/>
    </row>
    <row r="41" customFormat="false" ht="21.55" hidden="false" customHeight="true" outlineLevel="0" collapsed="false">
      <c r="E41" s="62"/>
      <c r="F41" s="62"/>
      <c r="G41" s="62"/>
      <c r="H41" s="62"/>
      <c r="I41" s="62"/>
      <c r="J41" s="62"/>
      <c r="K41" s="62"/>
      <c r="L41" s="63"/>
      <c r="M41" s="63"/>
      <c r="N41" s="63"/>
    </row>
    <row r="42" customFormat="false" ht="21.55" hidden="false" customHeight="true" outlineLevel="0" collapsed="false">
      <c r="E42" s="62"/>
      <c r="F42" s="62"/>
      <c r="G42" s="62"/>
      <c r="H42" s="62"/>
      <c r="I42" s="62"/>
      <c r="J42" s="62"/>
      <c r="K42" s="62"/>
      <c r="L42" s="63"/>
      <c r="M42" s="63"/>
      <c r="N42" s="63"/>
    </row>
    <row r="43" customFormat="false" ht="21.55" hidden="false" customHeight="true" outlineLevel="0" collapsed="false">
      <c r="E43" s="62"/>
      <c r="F43" s="62"/>
      <c r="G43" s="62"/>
      <c r="H43" s="62"/>
      <c r="I43" s="62"/>
      <c r="J43" s="62"/>
      <c r="K43" s="62"/>
      <c r="L43" s="63"/>
      <c r="M43" s="63"/>
      <c r="N43" s="63"/>
    </row>
    <row r="44" customFormat="false" ht="21.55" hidden="false" customHeight="true" outlineLevel="0" collapsed="false">
      <c r="E44" s="62"/>
      <c r="F44" s="62"/>
      <c r="G44" s="62"/>
      <c r="H44" s="62"/>
      <c r="I44" s="62"/>
      <c r="J44" s="62"/>
      <c r="K44" s="62"/>
      <c r="L44" s="63"/>
      <c r="M44" s="63"/>
      <c r="N44" s="63"/>
    </row>
    <row r="45" customFormat="false" ht="21.55" hidden="false" customHeight="true" outlineLevel="0" collapsed="false">
      <c r="E45" s="62"/>
      <c r="F45" s="62"/>
      <c r="G45" s="62"/>
      <c r="H45" s="62"/>
      <c r="I45" s="62"/>
      <c r="J45" s="62"/>
      <c r="K45" s="62"/>
      <c r="L45" s="63"/>
      <c r="M45" s="63"/>
      <c r="N45" s="63"/>
    </row>
    <row r="46" customFormat="false" ht="21.55" hidden="false" customHeight="true" outlineLevel="0" collapsed="false">
      <c r="E46" s="62"/>
      <c r="F46" s="62"/>
      <c r="G46" s="62"/>
      <c r="H46" s="62"/>
      <c r="I46" s="62"/>
      <c r="J46" s="62"/>
      <c r="K46" s="62"/>
      <c r="L46" s="63"/>
      <c r="M46" s="63"/>
      <c r="N46" s="63"/>
    </row>
    <row r="47" customFormat="false" ht="21.55" hidden="false" customHeight="true" outlineLevel="0" collapsed="false">
      <c r="E47" s="62"/>
      <c r="F47" s="62"/>
      <c r="G47" s="62"/>
      <c r="H47" s="62"/>
      <c r="I47" s="62"/>
      <c r="J47" s="62"/>
      <c r="K47" s="62"/>
      <c r="L47" s="63"/>
      <c r="M47" s="63"/>
      <c r="N47" s="63"/>
    </row>
    <row r="48" customFormat="false" ht="21.55" hidden="false" customHeight="true" outlineLevel="0" collapsed="false">
      <c r="E48" s="62"/>
      <c r="F48" s="62"/>
      <c r="G48" s="62"/>
      <c r="H48" s="62"/>
      <c r="I48" s="62"/>
      <c r="J48" s="62"/>
      <c r="K48" s="62"/>
      <c r="L48" s="63"/>
      <c r="M48" s="63"/>
      <c r="N48" s="63"/>
    </row>
    <row r="49" customFormat="false" ht="21.55" hidden="false" customHeight="true" outlineLevel="0" collapsed="false">
      <c r="E49" s="62"/>
      <c r="F49" s="62"/>
      <c r="G49" s="62"/>
      <c r="H49" s="62"/>
      <c r="I49" s="62"/>
      <c r="J49" s="62"/>
      <c r="K49" s="62"/>
      <c r="L49" s="63"/>
      <c r="M49" s="63"/>
      <c r="N49" s="63"/>
    </row>
    <row r="50" customFormat="false" ht="21.55" hidden="false" customHeight="true" outlineLevel="0" collapsed="false">
      <c r="E50" s="62"/>
      <c r="F50" s="62"/>
      <c r="G50" s="62"/>
      <c r="H50" s="62"/>
      <c r="I50" s="62"/>
      <c r="J50" s="62"/>
      <c r="K50" s="62"/>
      <c r="L50" s="63"/>
      <c r="M50" s="63"/>
      <c r="N50" s="63"/>
    </row>
    <row r="51" customFormat="false" ht="21.55" hidden="false" customHeight="true" outlineLevel="0" collapsed="false">
      <c r="E51" s="62"/>
      <c r="F51" s="62"/>
      <c r="G51" s="62"/>
      <c r="H51" s="62"/>
      <c r="I51" s="62"/>
      <c r="J51" s="62"/>
      <c r="K51" s="62"/>
      <c r="L51" s="63"/>
      <c r="M51" s="63"/>
      <c r="N51" s="63"/>
    </row>
    <row r="52" customFormat="false" ht="21.55" hidden="false" customHeight="true" outlineLevel="0" collapsed="false">
      <c r="E52" s="62"/>
      <c r="F52" s="62"/>
      <c r="G52" s="62"/>
      <c r="H52" s="62"/>
      <c r="I52" s="62"/>
      <c r="J52" s="62"/>
      <c r="K52" s="62"/>
      <c r="L52" s="63"/>
      <c r="M52" s="63"/>
      <c r="N52" s="63"/>
    </row>
    <row r="53" customFormat="false" ht="21.55" hidden="false" customHeight="true" outlineLevel="0" collapsed="false">
      <c r="E53" s="62"/>
      <c r="F53" s="62"/>
      <c r="G53" s="62"/>
      <c r="H53" s="62"/>
      <c r="I53" s="62"/>
      <c r="J53" s="62"/>
      <c r="K53" s="62"/>
      <c r="L53" s="63"/>
      <c r="M53" s="63"/>
      <c r="N53" s="63"/>
    </row>
    <row r="54" customFormat="false" ht="21.55" hidden="false" customHeight="true" outlineLevel="0" collapsed="false">
      <c r="E54" s="62"/>
      <c r="F54" s="62"/>
      <c r="G54" s="62"/>
      <c r="H54" s="62"/>
      <c r="I54" s="62"/>
      <c r="J54" s="62"/>
      <c r="K54" s="62"/>
      <c r="L54" s="63"/>
      <c r="M54" s="63"/>
      <c r="N54" s="63"/>
    </row>
    <row r="55" customFormat="false" ht="21.55" hidden="false" customHeight="true" outlineLevel="0" collapsed="false">
      <c r="E55" s="62"/>
      <c r="F55" s="62"/>
      <c r="G55" s="62"/>
      <c r="H55" s="62"/>
      <c r="I55" s="62"/>
      <c r="J55" s="62"/>
      <c r="K55" s="62"/>
      <c r="L55" s="63"/>
      <c r="M55" s="63"/>
      <c r="N55" s="63"/>
    </row>
    <row r="56" customFormat="false" ht="21.55" hidden="false" customHeight="true" outlineLevel="0" collapsed="false">
      <c r="E56" s="62"/>
      <c r="F56" s="62"/>
      <c r="G56" s="62"/>
      <c r="H56" s="62"/>
      <c r="I56" s="62"/>
      <c r="J56" s="62"/>
      <c r="K56" s="62"/>
      <c r="L56" s="63"/>
      <c r="M56" s="63"/>
      <c r="N56" s="63"/>
    </row>
    <row r="57" customFormat="false" ht="21.55" hidden="false" customHeight="true" outlineLevel="0" collapsed="false">
      <c r="E57" s="62"/>
      <c r="F57" s="62"/>
      <c r="G57" s="62"/>
      <c r="H57" s="62"/>
      <c r="I57" s="62"/>
      <c r="J57" s="62"/>
      <c r="K57" s="62"/>
      <c r="L57" s="63"/>
      <c r="M57" s="63"/>
      <c r="N57" s="63"/>
    </row>
    <row r="58" customFormat="false" ht="21.55" hidden="false" customHeight="true" outlineLevel="0" collapsed="false">
      <c r="E58" s="62"/>
      <c r="F58" s="62"/>
      <c r="G58" s="62"/>
      <c r="H58" s="62"/>
      <c r="I58" s="62"/>
      <c r="J58" s="62"/>
      <c r="K58" s="62"/>
      <c r="L58" s="63"/>
      <c r="M58" s="63"/>
      <c r="N58" s="63"/>
    </row>
    <row r="59" customFormat="false" ht="21.55" hidden="false" customHeight="true" outlineLevel="0" collapsed="false">
      <c r="E59" s="62"/>
      <c r="F59" s="62"/>
      <c r="G59" s="62"/>
      <c r="H59" s="62"/>
      <c r="I59" s="62"/>
      <c r="J59" s="62"/>
      <c r="K59" s="62"/>
      <c r="L59" s="63"/>
      <c r="M59" s="63"/>
      <c r="N59" s="63"/>
    </row>
    <row r="60" customFormat="false" ht="21.55" hidden="false" customHeight="true" outlineLevel="0" collapsed="false">
      <c r="E60" s="62"/>
      <c r="F60" s="62"/>
      <c r="G60" s="62"/>
      <c r="H60" s="62"/>
      <c r="I60" s="62"/>
      <c r="J60" s="62"/>
      <c r="K60" s="62"/>
      <c r="L60" s="63"/>
      <c r="M60" s="63"/>
      <c r="N60" s="63"/>
    </row>
    <row r="61" customFormat="false" ht="21.55" hidden="false" customHeight="true" outlineLevel="0" collapsed="false">
      <c r="E61" s="62"/>
      <c r="F61" s="62"/>
      <c r="G61" s="62"/>
      <c r="H61" s="62"/>
      <c r="I61" s="62"/>
      <c r="J61" s="62"/>
      <c r="K61" s="62"/>
      <c r="L61" s="63"/>
      <c r="M61" s="63"/>
      <c r="N61" s="63"/>
    </row>
    <row r="62" customFormat="false" ht="21.55" hidden="false" customHeight="true" outlineLevel="0" collapsed="false">
      <c r="E62" s="62"/>
      <c r="F62" s="62"/>
      <c r="G62" s="62"/>
      <c r="H62" s="62"/>
      <c r="I62" s="62"/>
      <c r="J62" s="62"/>
      <c r="K62" s="62"/>
      <c r="L62" s="63"/>
      <c r="M62" s="63"/>
      <c r="N62" s="63"/>
    </row>
    <row r="63" customFormat="false" ht="21.55" hidden="false" customHeight="true" outlineLevel="0" collapsed="false">
      <c r="E63" s="62"/>
      <c r="F63" s="62"/>
      <c r="G63" s="62"/>
      <c r="H63" s="62"/>
      <c r="I63" s="62"/>
      <c r="J63" s="62"/>
      <c r="K63" s="62"/>
      <c r="L63" s="63"/>
      <c r="M63" s="63"/>
      <c r="N63" s="63"/>
    </row>
    <row r="64" customFormat="false" ht="21.55" hidden="false" customHeight="true" outlineLevel="0" collapsed="false">
      <c r="E64" s="62"/>
      <c r="F64" s="62"/>
      <c r="G64" s="62"/>
      <c r="H64" s="62"/>
      <c r="I64" s="62"/>
      <c r="J64" s="62"/>
      <c r="K64" s="62"/>
      <c r="L64" s="63"/>
      <c r="M64" s="63"/>
      <c r="N64" s="63"/>
    </row>
    <row r="65" customFormat="false" ht="21.55" hidden="false" customHeight="true" outlineLevel="0" collapsed="false">
      <c r="E65" s="62"/>
      <c r="F65" s="62"/>
      <c r="G65" s="62"/>
      <c r="H65" s="62"/>
      <c r="I65" s="62"/>
      <c r="J65" s="62"/>
      <c r="K65" s="62"/>
      <c r="L65" s="63"/>
      <c r="M65" s="63"/>
      <c r="N65" s="63"/>
    </row>
    <row r="66" customFormat="false" ht="21.55" hidden="false" customHeight="true" outlineLevel="0" collapsed="false">
      <c r="E66" s="62"/>
      <c r="F66" s="62"/>
      <c r="G66" s="62"/>
      <c r="H66" s="62"/>
      <c r="I66" s="62"/>
      <c r="J66" s="62"/>
      <c r="K66" s="62"/>
      <c r="L66" s="63"/>
      <c r="M66" s="63"/>
      <c r="N66" s="63"/>
    </row>
    <row r="67" customFormat="false" ht="21.55" hidden="false" customHeight="true" outlineLevel="0" collapsed="false">
      <c r="E67" s="62"/>
      <c r="F67" s="62"/>
      <c r="G67" s="62"/>
      <c r="H67" s="62"/>
      <c r="I67" s="62"/>
      <c r="J67" s="62"/>
      <c r="K67" s="62"/>
      <c r="L67" s="63"/>
      <c r="M67" s="63"/>
      <c r="N67" s="63"/>
    </row>
    <row r="68" customFormat="false" ht="21.55" hidden="false" customHeight="true" outlineLevel="0" collapsed="false">
      <c r="E68" s="62"/>
      <c r="F68" s="62"/>
      <c r="G68" s="62"/>
      <c r="H68" s="62"/>
      <c r="I68" s="62"/>
      <c r="J68" s="62"/>
      <c r="K68" s="62"/>
      <c r="L68" s="63"/>
      <c r="M68" s="63"/>
      <c r="N68" s="63"/>
    </row>
    <row r="69" customFormat="false" ht="21.55" hidden="false" customHeight="true" outlineLevel="0" collapsed="false">
      <c r="E69" s="62"/>
      <c r="F69" s="62"/>
      <c r="G69" s="62"/>
      <c r="H69" s="62"/>
      <c r="I69" s="62"/>
      <c r="J69" s="62"/>
      <c r="K69" s="62"/>
      <c r="L69" s="63"/>
      <c r="M69" s="63"/>
      <c r="N69" s="63"/>
    </row>
    <row r="70" customFormat="false" ht="21.55" hidden="false" customHeight="true" outlineLevel="0" collapsed="false">
      <c r="E70" s="62"/>
      <c r="F70" s="62"/>
      <c r="G70" s="62"/>
      <c r="H70" s="62"/>
      <c r="I70" s="62"/>
      <c r="J70" s="62"/>
      <c r="K70" s="62"/>
      <c r="L70" s="63"/>
      <c r="M70" s="63"/>
      <c r="N70" s="63"/>
    </row>
    <row r="71" customFormat="false" ht="21.55" hidden="false" customHeight="true" outlineLevel="0" collapsed="false">
      <c r="E71" s="62"/>
      <c r="F71" s="62"/>
      <c r="G71" s="62"/>
      <c r="H71" s="62"/>
      <c r="I71" s="62"/>
      <c r="J71" s="62"/>
      <c r="K71" s="62"/>
      <c r="L71" s="63"/>
      <c r="M71" s="63"/>
      <c r="N71" s="63"/>
    </row>
    <row r="72" customFormat="false" ht="21.55" hidden="false" customHeight="true" outlineLevel="0" collapsed="false">
      <c r="E72" s="62"/>
      <c r="F72" s="62"/>
      <c r="G72" s="62"/>
      <c r="H72" s="62"/>
      <c r="I72" s="62"/>
      <c r="J72" s="62"/>
      <c r="K72" s="62"/>
      <c r="L72" s="63"/>
      <c r="M72" s="63"/>
      <c r="N72" s="63"/>
    </row>
    <row r="73" customFormat="false" ht="21.55" hidden="false" customHeight="true" outlineLevel="0" collapsed="false">
      <c r="E73" s="62"/>
      <c r="F73" s="62"/>
      <c r="G73" s="62"/>
      <c r="H73" s="62"/>
      <c r="I73" s="62"/>
      <c r="J73" s="62"/>
      <c r="K73" s="62"/>
      <c r="L73" s="63"/>
      <c r="M73" s="63"/>
      <c r="N73" s="63"/>
    </row>
    <row r="74" customFormat="false" ht="21.55" hidden="false" customHeight="true" outlineLevel="0" collapsed="false">
      <c r="E74" s="62"/>
      <c r="F74" s="62"/>
      <c r="G74" s="62"/>
      <c r="H74" s="62"/>
      <c r="I74" s="62"/>
      <c r="J74" s="62"/>
      <c r="K74" s="62"/>
      <c r="L74" s="63"/>
      <c r="M74" s="63"/>
      <c r="N74" s="63"/>
    </row>
    <row r="75" customFormat="false" ht="21.55" hidden="false" customHeight="true" outlineLevel="0" collapsed="false">
      <c r="E75" s="62"/>
      <c r="F75" s="62"/>
      <c r="G75" s="62"/>
      <c r="H75" s="62"/>
      <c r="I75" s="62"/>
      <c r="J75" s="62"/>
      <c r="K75" s="62"/>
      <c r="L75" s="63"/>
      <c r="M75" s="63"/>
      <c r="N75" s="63"/>
    </row>
    <row r="76" customFormat="false" ht="21.55" hidden="false" customHeight="true" outlineLevel="0" collapsed="false">
      <c r="E76" s="62"/>
      <c r="F76" s="62"/>
      <c r="G76" s="62"/>
      <c r="H76" s="62"/>
      <c r="I76" s="62"/>
      <c r="J76" s="62"/>
      <c r="K76" s="62"/>
      <c r="L76" s="63"/>
      <c r="M76" s="63"/>
      <c r="N76" s="63"/>
    </row>
    <row r="77" customFormat="false" ht="21.55" hidden="false" customHeight="true" outlineLevel="0" collapsed="false">
      <c r="E77" s="62"/>
      <c r="F77" s="62"/>
      <c r="G77" s="62"/>
      <c r="H77" s="62"/>
      <c r="I77" s="62"/>
      <c r="J77" s="62"/>
      <c r="K77" s="62"/>
      <c r="L77" s="63"/>
      <c r="M77" s="63"/>
      <c r="N77" s="63"/>
    </row>
    <row r="78" customFormat="false" ht="21.55" hidden="false" customHeight="true" outlineLevel="0" collapsed="false">
      <c r="E78" s="62"/>
      <c r="F78" s="62"/>
      <c r="G78" s="62"/>
      <c r="H78" s="62"/>
      <c r="I78" s="62"/>
      <c r="J78" s="62"/>
      <c r="K78" s="62"/>
      <c r="L78" s="63"/>
      <c r="M78" s="63"/>
      <c r="N78" s="63"/>
    </row>
    <row r="79" customFormat="false" ht="21.55" hidden="false" customHeight="true" outlineLevel="0" collapsed="false">
      <c r="E79" s="62"/>
      <c r="F79" s="62"/>
      <c r="G79" s="62"/>
      <c r="H79" s="62"/>
      <c r="I79" s="62"/>
      <c r="J79" s="62"/>
      <c r="K79" s="62"/>
      <c r="L79" s="63"/>
      <c r="M79" s="63"/>
      <c r="N79" s="63"/>
    </row>
    <row r="80" customFormat="false" ht="21.55" hidden="false" customHeight="true" outlineLevel="0" collapsed="false">
      <c r="E80" s="62"/>
      <c r="F80" s="62"/>
      <c r="G80" s="62"/>
      <c r="H80" s="62"/>
      <c r="I80" s="62"/>
      <c r="J80" s="62"/>
      <c r="K80" s="62"/>
      <c r="L80" s="63"/>
      <c r="M80" s="63"/>
      <c r="N80" s="63"/>
    </row>
    <row r="81" customFormat="false" ht="21.55" hidden="false" customHeight="true" outlineLevel="0" collapsed="false">
      <c r="E81" s="62"/>
      <c r="F81" s="62"/>
      <c r="G81" s="62"/>
      <c r="H81" s="62"/>
      <c r="I81" s="62"/>
      <c r="J81" s="62"/>
      <c r="K81" s="62"/>
      <c r="L81" s="63"/>
      <c r="M81" s="63"/>
      <c r="N81" s="63"/>
    </row>
    <row r="82" customFormat="false" ht="21.55" hidden="false" customHeight="true" outlineLevel="0" collapsed="false">
      <c r="E82" s="62"/>
      <c r="F82" s="62"/>
      <c r="G82" s="62"/>
      <c r="H82" s="62"/>
      <c r="I82" s="62"/>
      <c r="J82" s="62"/>
      <c r="K82" s="62"/>
      <c r="L82" s="63"/>
      <c r="M82" s="63"/>
      <c r="N82" s="63"/>
    </row>
    <row r="83" customFormat="false" ht="21.55" hidden="false" customHeight="true" outlineLevel="0" collapsed="false">
      <c r="E83" s="62"/>
      <c r="F83" s="62"/>
      <c r="G83" s="62"/>
      <c r="H83" s="62"/>
      <c r="I83" s="62"/>
      <c r="J83" s="62"/>
      <c r="K83" s="62"/>
      <c r="L83" s="63"/>
      <c r="M83" s="63"/>
      <c r="N83" s="63"/>
    </row>
    <row r="84" customFormat="false" ht="21.55" hidden="false" customHeight="true" outlineLevel="0" collapsed="false">
      <c r="E84" s="62"/>
      <c r="F84" s="62"/>
      <c r="G84" s="62"/>
      <c r="H84" s="62"/>
      <c r="I84" s="62"/>
      <c r="J84" s="62"/>
      <c r="K84" s="62"/>
      <c r="L84" s="63"/>
      <c r="M84" s="63"/>
      <c r="N84" s="63"/>
    </row>
    <row r="85" customFormat="false" ht="21.55" hidden="false" customHeight="true" outlineLevel="0" collapsed="false">
      <c r="E85" s="62"/>
      <c r="F85" s="62"/>
      <c r="G85" s="62"/>
      <c r="H85" s="62"/>
      <c r="I85" s="62"/>
      <c r="J85" s="62"/>
      <c r="K85" s="62"/>
      <c r="L85" s="63"/>
      <c r="M85" s="63"/>
      <c r="N85" s="63"/>
    </row>
    <row r="86" customFormat="false" ht="21.55" hidden="false" customHeight="true" outlineLevel="0" collapsed="false">
      <c r="E86" s="62"/>
      <c r="F86" s="62"/>
      <c r="G86" s="62"/>
      <c r="H86" s="62"/>
      <c r="I86" s="62"/>
      <c r="J86" s="62"/>
      <c r="K86" s="62"/>
      <c r="L86" s="63"/>
      <c r="M86" s="63"/>
      <c r="N86" s="63"/>
    </row>
    <row r="87" customFormat="false" ht="21.55" hidden="false" customHeight="true" outlineLevel="0" collapsed="false">
      <c r="E87" s="62"/>
      <c r="F87" s="62"/>
      <c r="G87" s="62"/>
      <c r="H87" s="62"/>
      <c r="I87" s="62"/>
      <c r="J87" s="62"/>
      <c r="K87" s="62"/>
      <c r="L87" s="63"/>
      <c r="M87" s="63"/>
      <c r="N87" s="63"/>
    </row>
    <row r="88" customFormat="false" ht="21.55" hidden="false" customHeight="true" outlineLevel="0" collapsed="false">
      <c r="E88" s="62"/>
      <c r="F88" s="62"/>
      <c r="G88" s="62"/>
      <c r="H88" s="62"/>
      <c r="I88" s="62"/>
      <c r="J88" s="62"/>
      <c r="K88" s="62"/>
      <c r="L88" s="63"/>
      <c r="M88" s="63"/>
      <c r="N88" s="63"/>
    </row>
    <row r="89" customFormat="false" ht="21.55" hidden="false" customHeight="true" outlineLevel="0" collapsed="false">
      <c r="E89" s="62"/>
      <c r="F89" s="62"/>
      <c r="G89" s="62"/>
      <c r="H89" s="62"/>
      <c r="I89" s="62"/>
      <c r="J89" s="62"/>
      <c r="K89" s="62"/>
      <c r="L89" s="63"/>
      <c r="M89" s="63"/>
      <c r="N89" s="63"/>
    </row>
    <row r="90" customFormat="false" ht="21.55" hidden="false" customHeight="true" outlineLevel="0" collapsed="false">
      <c r="E90" s="62"/>
      <c r="F90" s="62"/>
      <c r="G90" s="62"/>
      <c r="H90" s="62"/>
      <c r="I90" s="62"/>
      <c r="J90" s="62"/>
      <c r="K90" s="62"/>
      <c r="L90" s="63"/>
      <c r="M90" s="63"/>
      <c r="N90" s="63"/>
    </row>
    <row r="91" customFormat="false" ht="21.55" hidden="false" customHeight="true" outlineLevel="0" collapsed="false">
      <c r="E91" s="62"/>
      <c r="F91" s="62"/>
      <c r="G91" s="62"/>
      <c r="H91" s="62"/>
      <c r="I91" s="62"/>
      <c r="J91" s="62"/>
      <c r="K91" s="62"/>
      <c r="L91" s="63"/>
      <c r="M91" s="63"/>
      <c r="N91" s="63"/>
    </row>
    <row r="92" customFormat="false" ht="21.55" hidden="false" customHeight="true" outlineLevel="0" collapsed="false">
      <c r="E92" s="62"/>
      <c r="F92" s="62"/>
      <c r="G92" s="62"/>
      <c r="H92" s="62"/>
      <c r="I92" s="62"/>
      <c r="J92" s="62"/>
      <c r="K92" s="62"/>
      <c r="L92" s="63"/>
      <c r="M92" s="63"/>
      <c r="N92" s="63"/>
    </row>
    <row r="93" customFormat="false" ht="21.55" hidden="false" customHeight="true" outlineLevel="0" collapsed="false">
      <c r="E93" s="62"/>
      <c r="F93" s="62"/>
      <c r="G93" s="62"/>
      <c r="H93" s="62"/>
      <c r="I93" s="62"/>
      <c r="J93" s="62"/>
      <c r="K93" s="62"/>
      <c r="L93" s="63"/>
      <c r="M93" s="63"/>
      <c r="N93" s="63"/>
    </row>
    <row r="94" customFormat="false" ht="21.55" hidden="false" customHeight="true" outlineLevel="0" collapsed="false">
      <c r="E94" s="62"/>
      <c r="F94" s="62"/>
      <c r="G94" s="62"/>
      <c r="H94" s="62"/>
      <c r="I94" s="62"/>
      <c r="J94" s="62"/>
      <c r="K94" s="62"/>
      <c r="L94" s="63"/>
      <c r="M94" s="63"/>
      <c r="N94" s="63"/>
    </row>
    <row r="95" customFormat="false" ht="21.55" hidden="false" customHeight="true" outlineLevel="0" collapsed="false">
      <c r="E95" s="62"/>
      <c r="F95" s="62"/>
      <c r="G95" s="62"/>
      <c r="H95" s="62"/>
      <c r="I95" s="62"/>
      <c r="J95" s="62"/>
      <c r="K95" s="62"/>
      <c r="L95" s="63"/>
      <c r="M95" s="63"/>
      <c r="N95" s="63"/>
    </row>
    <row r="96" customFormat="false" ht="21.55" hidden="false" customHeight="true" outlineLevel="0" collapsed="false">
      <c r="E96" s="62"/>
      <c r="F96" s="62"/>
      <c r="G96" s="62"/>
      <c r="H96" s="62"/>
      <c r="I96" s="62"/>
      <c r="J96" s="62"/>
      <c r="K96" s="62"/>
      <c r="L96" s="63"/>
      <c r="M96" s="63"/>
      <c r="N96" s="63"/>
    </row>
    <row r="97" customFormat="false" ht="21.55" hidden="false" customHeight="true" outlineLevel="0" collapsed="false">
      <c r="E97" s="62"/>
      <c r="F97" s="62"/>
      <c r="G97" s="62"/>
      <c r="H97" s="62"/>
      <c r="I97" s="62"/>
      <c r="J97" s="62"/>
      <c r="K97" s="62"/>
      <c r="L97" s="63"/>
      <c r="M97" s="63"/>
      <c r="N97" s="63"/>
    </row>
    <row r="98" customFormat="false" ht="21.55" hidden="false" customHeight="true" outlineLevel="0" collapsed="false">
      <c r="E98" s="62"/>
      <c r="F98" s="62"/>
      <c r="G98" s="62"/>
      <c r="H98" s="62"/>
      <c r="I98" s="62"/>
      <c r="J98" s="62"/>
      <c r="K98" s="62"/>
      <c r="L98" s="63"/>
      <c r="M98" s="63"/>
      <c r="N98" s="63"/>
    </row>
    <row r="99" customFormat="false" ht="21.55" hidden="false" customHeight="true" outlineLevel="0" collapsed="false">
      <c r="E99" s="62"/>
      <c r="F99" s="62"/>
      <c r="G99" s="62"/>
      <c r="H99" s="62"/>
      <c r="I99" s="62"/>
      <c r="J99" s="62"/>
      <c r="K99" s="62"/>
      <c r="L99" s="63"/>
      <c r="M99" s="63"/>
      <c r="N99" s="63"/>
    </row>
    <row r="100" customFormat="false" ht="21.55" hidden="false" customHeight="true" outlineLevel="0" collapsed="false">
      <c r="E100" s="62"/>
      <c r="F100" s="62"/>
      <c r="G100" s="62"/>
      <c r="H100" s="62"/>
      <c r="I100" s="62"/>
      <c r="J100" s="62"/>
      <c r="K100" s="62"/>
      <c r="L100" s="63"/>
      <c r="M100" s="63"/>
      <c r="N100" s="63"/>
    </row>
    <row r="101" customFormat="false" ht="21.55" hidden="false" customHeight="true" outlineLevel="0" collapsed="false">
      <c r="E101" s="62"/>
      <c r="F101" s="62"/>
      <c r="G101" s="62"/>
      <c r="H101" s="62"/>
      <c r="I101" s="62"/>
      <c r="J101" s="62"/>
      <c r="K101" s="62"/>
      <c r="L101" s="63"/>
      <c r="M101" s="63"/>
      <c r="N101" s="63"/>
    </row>
    <row r="102" customFormat="false" ht="21.55" hidden="false" customHeight="true" outlineLevel="0" collapsed="false">
      <c r="E102" s="62"/>
      <c r="F102" s="62"/>
      <c r="G102" s="62"/>
      <c r="H102" s="62"/>
      <c r="I102" s="62"/>
      <c r="J102" s="62"/>
      <c r="K102" s="62"/>
      <c r="L102" s="63"/>
      <c r="M102" s="63"/>
      <c r="N102" s="63"/>
    </row>
    <row r="103" customFormat="false" ht="21.55" hidden="false" customHeight="true" outlineLevel="0" collapsed="false">
      <c r="E103" s="62"/>
      <c r="F103" s="62"/>
      <c r="G103" s="62"/>
      <c r="H103" s="62"/>
      <c r="I103" s="62"/>
      <c r="J103" s="62"/>
      <c r="K103" s="62"/>
      <c r="L103" s="63"/>
      <c r="M103" s="63"/>
      <c r="N103" s="63"/>
    </row>
    <row r="104" customFormat="false" ht="21.55" hidden="false" customHeight="true" outlineLevel="0" collapsed="false">
      <c r="E104" s="62"/>
      <c r="F104" s="62"/>
      <c r="G104" s="62"/>
      <c r="H104" s="62"/>
      <c r="I104" s="62"/>
      <c r="J104" s="62"/>
      <c r="K104" s="62"/>
      <c r="L104" s="63"/>
      <c r="M104" s="63"/>
      <c r="N104" s="63"/>
    </row>
    <row r="105" customFormat="false" ht="21.55" hidden="false" customHeight="true" outlineLevel="0" collapsed="false">
      <c r="E105" s="62"/>
      <c r="F105" s="62"/>
      <c r="G105" s="62"/>
      <c r="H105" s="62"/>
      <c r="I105" s="62"/>
      <c r="J105" s="62"/>
      <c r="K105" s="62"/>
      <c r="L105" s="63"/>
      <c r="M105" s="63"/>
      <c r="N105" s="63"/>
    </row>
    <row r="106" customFormat="false" ht="21.55" hidden="false" customHeight="true" outlineLevel="0" collapsed="false">
      <c r="E106" s="62"/>
      <c r="F106" s="62"/>
      <c r="G106" s="62"/>
      <c r="H106" s="62"/>
      <c r="I106" s="62"/>
      <c r="J106" s="62"/>
      <c r="K106" s="62"/>
      <c r="L106" s="63"/>
      <c r="M106" s="63"/>
      <c r="N106" s="63"/>
    </row>
    <row r="107" customFormat="false" ht="21.55" hidden="false" customHeight="true" outlineLevel="0" collapsed="false">
      <c r="E107" s="62"/>
      <c r="F107" s="62"/>
      <c r="G107" s="62"/>
      <c r="H107" s="62"/>
      <c r="I107" s="62"/>
      <c r="J107" s="62"/>
      <c r="K107" s="62"/>
      <c r="L107" s="63"/>
      <c r="M107" s="63"/>
      <c r="N107" s="63"/>
    </row>
    <row r="108" customFormat="false" ht="21.55" hidden="false" customHeight="true" outlineLevel="0" collapsed="false">
      <c r="E108" s="62"/>
      <c r="F108" s="62"/>
      <c r="G108" s="62"/>
      <c r="H108" s="62"/>
      <c r="I108" s="62"/>
      <c r="J108" s="62"/>
      <c r="K108" s="62"/>
      <c r="L108" s="63"/>
      <c r="M108" s="63"/>
      <c r="N108" s="63"/>
    </row>
    <row r="109" customFormat="false" ht="21.55" hidden="false" customHeight="true" outlineLevel="0" collapsed="false">
      <c r="E109" s="62"/>
      <c r="F109" s="62"/>
      <c r="G109" s="62"/>
      <c r="H109" s="62"/>
      <c r="I109" s="62"/>
      <c r="J109" s="62"/>
      <c r="K109" s="62"/>
      <c r="L109" s="63"/>
      <c r="M109" s="63"/>
      <c r="N109" s="63"/>
    </row>
    <row r="110" customFormat="false" ht="21.55" hidden="false" customHeight="true" outlineLevel="0" collapsed="false">
      <c r="E110" s="62"/>
      <c r="F110" s="62"/>
      <c r="G110" s="62"/>
      <c r="H110" s="62"/>
      <c r="I110" s="62"/>
      <c r="J110" s="62"/>
      <c r="K110" s="62"/>
      <c r="L110" s="63"/>
      <c r="M110" s="63"/>
      <c r="N110" s="63"/>
    </row>
    <row r="111" customFormat="false" ht="21.55" hidden="false" customHeight="true" outlineLevel="0" collapsed="false">
      <c r="E111" s="62"/>
      <c r="F111" s="62"/>
      <c r="G111" s="62"/>
      <c r="H111" s="62"/>
      <c r="I111" s="62"/>
      <c r="J111" s="62"/>
      <c r="K111" s="62"/>
      <c r="L111" s="63"/>
      <c r="M111" s="63"/>
      <c r="N111" s="63"/>
    </row>
    <row r="112" customFormat="false" ht="21.55" hidden="false" customHeight="true" outlineLevel="0" collapsed="false">
      <c r="E112" s="62"/>
      <c r="F112" s="62"/>
      <c r="G112" s="62"/>
      <c r="H112" s="62"/>
      <c r="I112" s="62"/>
      <c r="J112" s="62"/>
      <c r="K112" s="62"/>
      <c r="L112" s="63"/>
      <c r="M112" s="63"/>
      <c r="N112" s="63"/>
    </row>
    <row r="113" customFormat="false" ht="21.55" hidden="false" customHeight="true" outlineLevel="0" collapsed="false">
      <c r="E113" s="62"/>
      <c r="F113" s="62"/>
      <c r="G113" s="62"/>
      <c r="H113" s="62"/>
      <c r="I113" s="62"/>
      <c r="J113" s="62"/>
      <c r="K113" s="62"/>
      <c r="L113" s="63"/>
      <c r="M113" s="63"/>
      <c r="N113" s="63"/>
    </row>
    <row r="114" customFormat="false" ht="21.55" hidden="false" customHeight="true" outlineLevel="0" collapsed="false">
      <c r="E114" s="62"/>
      <c r="F114" s="62"/>
      <c r="G114" s="62"/>
      <c r="H114" s="62"/>
      <c r="I114" s="62"/>
      <c r="J114" s="62"/>
      <c r="K114" s="62"/>
      <c r="L114" s="63"/>
      <c r="M114" s="63"/>
      <c r="N114" s="63"/>
    </row>
    <row r="115" customFormat="false" ht="21.55" hidden="false" customHeight="true" outlineLevel="0" collapsed="false">
      <c r="E115" s="62"/>
      <c r="F115" s="62"/>
      <c r="G115" s="62"/>
      <c r="H115" s="62"/>
      <c r="I115" s="62"/>
      <c r="J115" s="62"/>
      <c r="K115" s="62"/>
      <c r="L115" s="63"/>
      <c r="M115" s="63"/>
      <c r="N115" s="63"/>
    </row>
    <row r="116" customFormat="false" ht="21.55" hidden="false" customHeight="true" outlineLevel="0" collapsed="false">
      <c r="E116" s="62"/>
      <c r="F116" s="62"/>
      <c r="G116" s="62"/>
      <c r="H116" s="62"/>
      <c r="I116" s="62"/>
      <c r="J116" s="62"/>
      <c r="K116" s="62"/>
      <c r="L116" s="63"/>
      <c r="M116" s="63"/>
      <c r="N116" s="63"/>
    </row>
    <row r="117" customFormat="false" ht="21.55" hidden="false" customHeight="true" outlineLevel="0" collapsed="false">
      <c r="E117" s="62"/>
      <c r="F117" s="62"/>
      <c r="G117" s="62"/>
      <c r="H117" s="62"/>
      <c r="I117" s="62"/>
      <c r="J117" s="62"/>
      <c r="K117" s="62"/>
      <c r="L117" s="63"/>
      <c r="M117" s="63"/>
      <c r="N117" s="63"/>
    </row>
    <row r="118" customFormat="false" ht="21.55" hidden="false" customHeight="true" outlineLevel="0" collapsed="false">
      <c r="E118" s="62"/>
      <c r="F118" s="62"/>
      <c r="G118" s="62"/>
      <c r="H118" s="62"/>
      <c r="I118" s="62"/>
      <c r="J118" s="62"/>
      <c r="K118" s="62"/>
      <c r="L118" s="63"/>
      <c r="M118" s="63"/>
      <c r="N118" s="63"/>
    </row>
    <row r="119" customFormat="false" ht="21.55" hidden="false" customHeight="true" outlineLevel="0" collapsed="false">
      <c r="E119" s="62"/>
      <c r="F119" s="62"/>
      <c r="G119" s="62"/>
      <c r="H119" s="62"/>
      <c r="I119" s="62"/>
      <c r="J119" s="62"/>
      <c r="K119" s="62"/>
      <c r="L119" s="63"/>
      <c r="M119" s="63"/>
      <c r="N119" s="63"/>
    </row>
    <row r="120" customFormat="false" ht="21.55" hidden="false" customHeight="true" outlineLevel="0" collapsed="false">
      <c r="E120" s="62"/>
      <c r="F120" s="62"/>
      <c r="G120" s="62"/>
      <c r="H120" s="62"/>
      <c r="I120" s="62"/>
      <c r="J120" s="62"/>
      <c r="K120" s="62"/>
      <c r="L120" s="63"/>
      <c r="M120" s="63"/>
      <c r="N120" s="63"/>
    </row>
    <row r="121" customFormat="false" ht="21.55" hidden="false" customHeight="true" outlineLevel="0" collapsed="false">
      <c r="E121" s="62"/>
      <c r="F121" s="62"/>
      <c r="G121" s="62"/>
      <c r="H121" s="62"/>
      <c r="I121" s="62"/>
      <c r="J121" s="62"/>
      <c r="K121" s="62"/>
      <c r="L121" s="63"/>
      <c r="M121" s="63"/>
      <c r="N121" s="63"/>
    </row>
    <row r="122" customFormat="false" ht="21.55" hidden="false" customHeight="true" outlineLevel="0" collapsed="false">
      <c r="E122" s="62"/>
      <c r="F122" s="62"/>
      <c r="G122" s="62"/>
      <c r="H122" s="62"/>
      <c r="I122" s="62"/>
      <c r="J122" s="62"/>
      <c r="K122" s="62"/>
      <c r="L122" s="63"/>
      <c r="M122" s="63"/>
      <c r="N122" s="63"/>
    </row>
    <row r="123" customFormat="false" ht="21.55" hidden="false" customHeight="true" outlineLevel="0" collapsed="false">
      <c r="E123" s="62"/>
      <c r="F123" s="62"/>
      <c r="G123" s="62"/>
      <c r="H123" s="62"/>
      <c r="I123" s="62"/>
      <c r="J123" s="62"/>
      <c r="K123" s="62"/>
      <c r="L123" s="63"/>
      <c r="M123" s="63"/>
      <c r="N123" s="63"/>
    </row>
    <row r="124" customFormat="false" ht="21.55" hidden="false" customHeight="true" outlineLevel="0" collapsed="false">
      <c r="E124" s="62"/>
      <c r="F124" s="62"/>
      <c r="G124" s="62"/>
      <c r="H124" s="62"/>
      <c r="I124" s="62"/>
      <c r="J124" s="62"/>
      <c r="K124" s="62"/>
      <c r="L124" s="63"/>
      <c r="M124" s="63"/>
      <c r="N124" s="63"/>
    </row>
    <row r="125" customFormat="false" ht="21.55" hidden="false" customHeight="true" outlineLevel="0" collapsed="false">
      <c r="E125" s="62"/>
      <c r="F125" s="62"/>
      <c r="G125" s="62"/>
      <c r="H125" s="62"/>
      <c r="I125" s="62"/>
      <c r="J125" s="62"/>
      <c r="K125" s="62"/>
      <c r="L125" s="63"/>
      <c r="M125" s="63"/>
      <c r="N125" s="63"/>
    </row>
    <row r="126" customFormat="false" ht="21.55" hidden="false" customHeight="true" outlineLevel="0" collapsed="false">
      <c r="E126" s="62"/>
      <c r="F126" s="62"/>
      <c r="G126" s="62"/>
      <c r="H126" s="62"/>
      <c r="I126" s="62"/>
      <c r="J126" s="62"/>
      <c r="K126" s="62"/>
      <c r="L126" s="63"/>
      <c r="M126" s="63"/>
      <c r="N126" s="63"/>
    </row>
    <row r="127" customFormat="false" ht="21.55" hidden="false" customHeight="true" outlineLevel="0" collapsed="false">
      <c r="E127" s="62"/>
      <c r="F127" s="62"/>
      <c r="G127" s="62"/>
      <c r="H127" s="62"/>
      <c r="I127" s="62"/>
      <c r="J127" s="62"/>
      <c r="K127" s="62"/>
      <c r="L127" s="63"/>
      <c r="M127" s="63"/>
      <c r="N127" s="63"/>
    </row>
    <row r="128" customFormat="false" ht="21.55" hidden="false" customHeight="true" outlineLevel="0" collapsed="false">
      <c r="E128" s="62"/>
      <c r="F128" s="62"/>
      <c r="G128" s="62"/>
      <c r="H128" s="62"/>
      <c r="I128" s="62"/>
      <c r="J128" s="62"/>
      <c r="K128" s="62"/>
      <c r="L128" s="63"/>
      <c r="M128" s="63"/>
      <c r="N128" s="63"/>
    </row>
    <row r="129" customFormat="false" ht="21.55" hidden="false" customHeight="true" outlineLevel="0" collapsed="false">
      <c r="E129" s="62"/>
      <c r="F129" s="62"/>
      <c r="G129" s="62"/>
      <c r="H129" s="62"/>
      <c r="I129" s="62"/>
      <c r="J129" s="62"/>
      <c r="K129" s="62"/>
      <c r="L129" s="63"/>
      <c r="M129" s="63"/>
      <c r="N129" s="63"/>
    </row>
    <row r="130" customFormat="false" ht="21.55" hidden="false" customHeight="true" outlineLevel="0" collapsed="false">
      <c r="E130" s="62"/>
      <c r="F130" s="62"/>
      <c r="G130" s="62"/>
      <c r="H130" s="62"/>
      <c r="I130" s="62"/>
      <c r="J130" s="62"/>
      <c r="K130" s="62"/>
      <c r="L130" s="63"/>
      <c r="M130" s="63"/>
      <c r="N130" s="63"/>
    </row>
    <row r="131" customFormat="false" ht="21.55" hidden="false" customHeight="true" outlineLevel="0" collapsed="false">
      <c r="E131" s="62"/>
      <c r="F131" s="62"/>
      <c r="G131" s="62"/>
      <c r="H131" s="62"/>
      <c r="I131" s="62"/>
      <c r="J131" s="62"/>
      <c r="K131" s="62"/>
      <c r="L131" s="63"/>
      <c r="M131" s="63"/>
      <c r="N131" s="63"/>
    </row>
    <row r="132" customFormat="false" ht="21.55" hidden="false" customHeight="true" outlineLevel="0" collapsed="false">
      <c r="E132" s="62"/>
      <c r="F132" s="62"/>
      <c r="G132" s="62"/>
      <c r="H132" s="62"/>
      <c r="I132" s="62"/>
      <c r="J132" s="62"/>
      <c r="K132" s="62"/>
      <c r="L132" s="63"/>
      <c r="M132" s="63"/>
      <c r="N132" s="63"/>
    </row>
    <row r="133" customFormat="false" ht="21.55" hidden="false" customHeight="true" outlineLevel="0" collapsed="false">
      <c r="E133" s="62"/>
      <c r="F133" s="62"/>
      <c r="G133" s="62"/>
      <c r="H133" s="62"/>
      <c r="I133" s="62"/>
      <c r="J133" s="62"/>
      <c r="K133" s="62"/>
      <c r="L133" s="63"/>
      <c r="M133" s="63"/>
      <c r="N133" s="63"/>
    </row>
    <row r="134" customFormat="false" ht="21.55" hidden="false" customHeight="true" outlineLevel="0" collapsed="false">
      <c r="E134" s="62"/>
      <c r="F134" s="62"/>
      <c r="G134" s="62"/>
      <c r="H134" s="62"/>
      <c r="I134" s="62"/>
      <c r="J134" s="62"/>
      <c r="K134" s="62"/>
      <c r="L134" s="63"/>
      <c r="M134" s="63"/>
      <c r="N134" s="63"/>
    </row>
    <row r="135" customFormat="false" ht="21.55" hidden="false" customHeight="true" outlineLevel="0" collapsed="false">
      <c r="E135" s="62"/>
      <c r="F135" s="62"/>
      <c r="G135" s="62"/>
      <c r="H135" s="62"/>
      <c r="I135" s="62"/>
      <c r="J135" s="62"/>
      <c r="K135" s="62"/>
      <c r="L135" s="63"/>
      <c r="M135" s="63"/>
      <c r="N135" s="63"/>
    </row>
    <row r="136" customFormat="false" ht="13.8" hidden="false" customHeight="false" outlineLevel="0" collapsed="false">
      <c r="E136" s="62"/>
      <c r="F136" s="62"/>
      <c r="G136" s="62"/>
      <c r="H136" s="62"/>
      <c r="I136" s="62"/>
      <c r="J136" s="62"/>
      <c r="K136" s="62"/>
      <c r="L136" s="63"/>
      <c r="M136" s="63"/>
      <c r="N136" s="63"/>
    </row>
    <row r="137" customFormat="false" ht="13.8" hidden="false" customHeight="false" outlineLevel="0" collapsed="false">
      <c r="E137" s="61" t="s">
        <v>85</v>
      </c>
      <c r="F137" s="61"/>
      <c r="G137" s="61"/>
      <c r="H137" s="61"/>
      <c r="I137" s="61"/>
      <c r="J137" s="62"/>
      <c r="K137" s="62"/>
      <c r="L137" s="63"/>
      <c r="M137" s="63"/>
      <c r="N137" s="63"/>
    </row>
    <row r="138" customFormat="false" ht="13.8" hidden="false" customHeight="false" outlineLevel="0" collapsed="false">
      <c r="E138" s="62"/>
      <c r="F138" s="62"/>
      <c r="G138" s="62"/>
      <c r="H138" s="62"/>
      <c r="I138" s="62"/>
      <c r="J138" s="62"/>
      <c r="K138" s="62"/>
      <c r="L138" s="63"/>
      <c r="M138" s="63"/>
      <c r="N138" s="63"/>
    </row>
    <row r="139" customFormat="false" ht="16.4" hidden="false" customHeight="false" outlineLevel="0" collapsed="false">
      <c r="E139" s="64" t="s">
        <v>78</v>
      </c>
      <c r="F139" s="64" t="s">
        <v>79</v>
      </c>
      <c r="G139" s="64" t="s">
        <v>80</v>
      </c>
      <c r="H139" s="64" t="s">
        <v>81</v>
      </c>
      <c r="I139" s="64" t="s">
        <v>82</v>
      </c>
      <c r="J139" s="62"/>
      <c r="K139" s="62" t="s">
        <v>83</v>
      </c>
      <c r="L139" s="62" t="s">
        <v>86</v>
      </c>
      <c r="M139" s="71"/>
      <c r="N139" s="71"/>
    </row>
    <row r="140" customFormat="false" ht="16.4" hidden="false" customHeight="false" outlineLevel="0" collapsed="false">
      <c r="E140" s="65" t="s">
        <v>87</v>
      </c>
      <c r="F140" s="66" t="s">
        <v>88</v>
      </c>
      <c r="G140" s="67" t="n">
        <v>1082</v>
      </c>
      <c r="H140" s="68" t="n">
        <v>1090</v>
      </c>
      <c r="I140" s="69" t="n">
        <f aca="false">1-G140/H140</f>
        <v>0.0073394495412844</v>
      </c>
      <c r="J140" s="62"/>
      <c r="K140" s="62"/>
      <c r="L140" s="63"/>
      <c r="M140" s="71"/>
      <c r="N140" s="71"/>
    </row>
    <row r="141" customFormat="false" ht="16.4" hidden="false" customHeight="false" outlineLevel="0" collapsed="false">
      <c r="E141" s="65" t="s">
        <v>20</v>
      </c>
      <c r="F141" s="66" t="s">
        <v>89</v>
      </c>
      <c r="G141" s="67" t="n">
        <v>893</v>
      </c>
      <c r="H141" s="68" t="n">
        <v>900</v>
      </c>
      <c r="I141" s="69" t="n">
        <f aca="false">1-G141/H141</f>
        <v>0.00777777777777777</v>
      </c>
      <c r="J141" s="62"/>
      <c r="K141" s="62"/>
      <c r="L141" s="63"/>
      <c r="M141" s="71"/>
      <c r="N141" s="71"/>
    </row>
    <row r="142" customFormat="false" ht="16.4" hidden="false" customHeight="false" outlineLevel="0" collapsed="false">
      <c r="E142" s="65" t="s">
        <v>90</v>
      </c>
      <c r="F142" s="66" t="s">
        <v>91</v>
      </c>
      <c r="G142" s="67" t="n">
        <v>583</v>
      </c>
      <c r="H142" s="68" t="n">
        <v>588</v>
      </c>
      <c r="I142" s="69" t="n">
        <f aca="false">1-G142/H142</f>
        <v>0.00850340136054417</v>
      </c>
      <c r="J142" s="62"/>
      <c r="K142" s="62"/>
      <c r="L142" s="63"/>
      <c r="M142" s="71"/>
      <c r="N142" s="71"/>
    </row>
    <row r="143" customFormat="false" ht="16.4" hidden="false" customHeight="false" outlineLevel="0" collapsed="false">
      <c r="E143" s="65" t="s">
        <v>92</v>
      </c>
      <c r="F143" s="66" t="s">
        <v>93</v>
      </c>
      <c r="G143" s="67" t="n">
        <v>568</v>
      </c>
      <c r="H143" s="68" t="n">
        <v>572</v>
      </c>
      <c r="I143" s="69" t="n">
        <f aca="false">1-G143/H143</f>
        <v>0.00699300699300698</v>
      </c>
      <c r="J143" s="62"/>
      <c r="K143" s="62"/>
      <c r="L143" s="63"/>
      <c r="M143" s="71"/>
      <c r="N143" s="71"/>
    </row>
    <row r="144" customFormat="false" ht="16.4" hidden="false" customHeight="false" outlineLevel="0" collapsed="false">
      <c r="E144" s="65" t="s">
        <v>94</v>
      </c>
      <c r="F144" s="66" t="s">
        <v>95</v>
      </c>
      <c r="G144" s="67" t="n">
        <v>568</v>
      </c>
      <c r="H144" s="68" t="n">
        <v>572</v>
      </c>
      <c r="I144" s="69" t="n">
        <f aca="false">1-G144/H144</f>
        <v>0.00699300699300698</v>
      </c>
      <c r="J144" s="62"/>
      <c r="K144" s="62"/>
      <c r="L144" s="63"/>
      <c r="M144" s="71"/>
      <c r="N144" s="71"/>
    </row>
    <row r="145" customFormat="false" ht="16.4" hidden="false" customHeight="false" outlineLevel="0" collapsed="false">
      <c r="E145" s="65" t="s">
        <v>96</v>
      </c>
      <c r="F145" s="66" t="s">
        <v>97</v>
      </c>
      <c r="G145" s="67" t="n">
        <v>343</v>
      </c>
      <c r="H145" s="68" t="n">
        <v>344</v>
      </c>
      <c r="I145" s="69" t="n">
        <f aca="false">1-G145/H145</f>
        <v>0.00290697674418605</v>
      </c>
      <c r="J145" s="62"/>
      <c r="K145" s="62"/>
      <c r="L145" s="63"/>
      <c r="M145" s="71"/>
      <c r="N145" s="71"/>
    </row>
    <row r="146" customFormat="false" ht="16.4" hidden="false" customHeight="false" outlineLevel="0" collapsed="false">
      <c r="E146" s="65" t="s">
        <v>98</v>
      </c>
      <c r="F146" s="66" t="s">
        <v>99</v>
      </c>
      <c r="G146" s="67" t="n">
        <v>535</v>
      </c>
      <c r="H146" s="68" t="n">
        <v>540</v>
      </c>
      <c r="I146" s="69" t="n">
        <f aca="false">1-G146/H146</f>
        <v>0.0092592592592593</v>
      </c>
      <c r="J146" s="62"/>
      <c r="K146" s="62"/>
      <c r="L146" s="63"/>
      <c r="M146" s="71"/>
      <c r="N146" s="71"/>
    </row>
    <row r="147" customFormat="false" ht="16.4" hidden="false" customHeight="false" outlineLevel="0" collapsed="false">
      <c r="E147" s="65" t="s">
        <v>100</v>
      </c>
      <c r="F147" s="66" t="s">
        <v>101</v>
      </c>
      <c r="G147" s="67" t="n">
        <v>138</v>
      </c>
      <c r="H147" s="68" t="n">
        <v>138</v>
      </c>
      <c r="I147" s="69" t="n">
        <f aca="false">1-G147/H147</f>
        <v>0</v>
      </c>
      <c r="J147" s="62"/>
      <c r="K147" s="62"/>
      <c r="L147" s="63"/>
      <c r="M147" s="63"/>
      <c r="N147" s="63"/>
    </row>
    <row r="148" customFormat="false" ht="16.4" hidden="false" customHeight="false" outlineLevel="0" collapsed="false">
      <c r="E148" s="65" t="s">
        <v>22</v>
      </c>
      <c r="F148" s="66" t="s">
        <v>102</v>
      </c>
      <c r="G148" s="67" t="n">
        <v>668</v>
      </c>
      <c r="H148" s="68" t="n">
        <v>672</v>
      </c>
      <c r="I148" s="69" t="n">
        <f aca="false">1-G148/H148</f>
        <v>0.00595238095238093</v>
      </c>
      <c r="J148" s="62"/>
      <c r="K148" s="62"/>
      <c r="L148" s="63"/>
      <c r="M148" s="63"/>
      <c r="N148" s="63"/>
    </row>
    <row r="149" customFormat="false" ht="16.4" hidden="false" customHeight="false" outlineLevel="0" collapsed="false">
      <c r="E149" s="65" t="s">
        <v>103</v>
      </c>
      <c r="F149" s="66" t="s">
        <v>104</v>
      </c>
      <c r="G149" s="67" t="n">
        <v>189</v>
      </c>
      <c r="H149" s="68" t="n">
        <v>190</v>
      </c>
      <c r="I149" s="69" t="n">
        <f aca="false">1-G149/H149</f>
        <v>0.00526315789473686</v>
      </c>
      <c r="J149" s="62"/>
      <c r="K149" s="62"/>
      <c r="L149" s="63"/>
      <c r="M149" s="63"/>
      <c r="N149" s="63"/>
    </row>
    <row r="150" customFormat="false" ht="16.4" hidden="false" customHeight="false" outlineLevel="0" collapsed="false">
      <c r="E150" s="65" t="s">
        <v>105</v>
      </c>
      <c r="F150" s="66" t="s">
        <v>106</v>
      </c>
      <c r="G150" s="67" t="n">
        <v>189</v>
      </c>
      <c r="H150" s="68" t="n">
        <v>190</v>
      </c>
      <c r="I150" s="69" t="n">
        <f aca="false">1-G150/H150</f>
        <v>0.00526315789473686</v>
      </c>
      <c r="J150" s="62"/>
      <c r="K150" s="62"/>
      <c r="L150" s="63"/>
      <c r="M150" s="63"/>
      <c r="N150" s="63"/>
    </row>
    <row r="151" customFormat="false" ht="31.3" hidden="false" customHeight="false" outlineLevel="0" collapsed="false">
      <c r="E151" s="65" t="s">
        <v>107</v>
      </c>
      <c r="F151" s="66" t="s">
        <v>108</v>
      </c>
      <c r="G151" s="67" t="n">
        <v>189</v>
      </c>
      <c r="H151" s="68" t="n">
        <v>190</v>
      </c>
      <c r="I151" s="69" t="n">
        <f aca="false">1-G151/H151</f>
        <v>0.00526315789473686</v>
      </c>
      <c r="J151" s="62"/>
      <c r="K151" s="62"/>
      <c r="L151" s="63"/>
      <c r="M151" s="63"/>
      <c r="N151" s="63"/>
    </row>
    <row r="152" customFormat="false" ht="13.8" hidden="false" customHeight="false" outlineLevel="0" collapsed="false">
      <c r="E152" s="62" t="s">
        <v>7</v>
      </c>
      <c r="F152" s="62"/>
      <c r="G152" s="70" t="n">
        <f aca="false">SUM(G140:G151)</f>
        <v>5945</v>
      </c>
      <c r="H152" s="70" t="n">
        <f aca="false">SUM(H140:H151)</f>
        <v>5986</v>
      </c>
      <c r="I152" s="62"/>
      <c r="J152" s="62"/>
      <c r="K152" s="62"/>
      <c r="L152" s="63" t="n">
        <v>17790</v>
      </c>
      <c r="M152" s="63"/>
      <c r="N152" s="63"/>
    </row>
    <row r="153" customFormat="false" ht="13.8" hidden="false" customHeight="false" outlineLevel="0" collapsed="false">
      <c r="E153" s="62"/>
      <c r="F153" s="62"/>
      <c r="G153" s="62"/>
      <c r="H153" s="62"/>
      <c r="I153" s="62"/>
      <c r="J153" s="62"/>
      <c r="K153" s="62"/>
      <c r="L153" s="63"/>
      <c r="M153" s="63"/>
      <c r="N153" s="63"/>
    </row>
    <row r="154" customFormat="false" ht="13.8" hidden="false" customHeight="false" outlineLevel="0" collapsed="false">
      <c r="E154" s="62"/>
      <c r="F154" s="62"/>
      <c r="G154" s="62"/>
      <c r="H154" s="62"/>
      <c r="I154" s="62"/>
      <c r="J154" s="62"/>
      <c r="K154" s="62"/>
      <c r="L154" s="63"/>
      <c r="M154" s="63"/>
      <c r="N154" s="63"/>
    </row>
    <row r="155" customFormat="false" ht="13.8" hidden="false" customHeight="false" outlineLevel="0" collapsed="false">
      <c r="E155" s="62"/>
      <c r="F155" s="62"/>
      <c r="G155" s="62"/>
      <c r="H155" s="62"/>
      <c r="I155" s="62"/>
      <c r="J155" s="62"/>
      <c r="K155" s="62"/>
      <c r="L155" s="63"/>
      <c r="M155" s="63"/>
      <c r="N155" s="63"/>
    </row>
    <row r="156" customFormat="false" ht="13.8" hidden="false" customHeight="false" outlineLevel="0" collapsed="false">
      <c r="E156" s="61" t="s">
        <v>109</v>
      </c>
      <c r="F156" s="61"/>
      <c r="G156" s="61"/>
      <c r="H156" s="61"/>
      <c r="I156" s="61"/>
      <c r="J156" s="62"/>
      <c r="K156" s="62"/>
      <c r="L156" s="63"/>
      <c r="M156" s="63"/>
      <c r="N156" s="63"/>
    </row>
    <row r="157" customFormat="false" ht="13.8" hidden="false" customHeight="false" outlineLevel="0" collapsed="false">
      <c r="E157" s="62"/>
      <c r="F157" s="62"/>
      <c r="G157" s="62"/>
      <c r="H157" s="62"/>
      <c r="I157" s="62"/>
      <c r="J157" s="62"/>
      <c r="K157" s="62"/>
      <c r="L157" s="63"/>
      <c r="M157" s="63"/>
      <c r="N157" s="63"/>
    </row>
    <row r="158" customFormat="false" ht="16.4" hidden="false" customHeight="false" outlineLevel="0" collapsed="false">
      <c r="E158" s="64" t="s">
        <v>78</v>
      </c>
      <c r="F158" s="64" t="s">
        <v>79</v>
      </c>
      <c r="G158" s="64" t="s">
        <v>80</v>
      </c>
      <c r="H158" s="64" t="s">
        <v>81</v>
      </c>
      <c r="I158" s="64" t="s">
        <v>82</v>
      </c>
      <c r="J158" s="62"/>
      <c r="K158" s="62" t="s">
        <v>83</v>
      </c>
      <c r="L158" s="62" t="s">
        <v>86</v>
      </c>
      <c r="M158" s="71"/>
      <c r="N158" s="71"/>
    </row>
    <row r="159" customFormat="false" ht="16.4" hidden="false" customHeight="false" outlineLevel="0" collapsed="false">
      <c r="E159" s="65" t="s">
        <v>87</v>
      </c>
      <c r="F159" s="66" t="s">
        <v>88</v>
      </c>
      <c r="G159" s="67" t="n">
        <v>1623</v>
      </c>
      <c r="H159" s="68" t="n">
        <f aca="false">K159*3</f>
        <v>1599</v>
      </c>
      <c r="I159" s="69" t="n">
        <f aca="false">1-G159/H159</f>
        <v>-0.0150093808630394</v>
      </c>
      <c r="J159" s="62"/>
      <c r="K159" s="62" t="n">
        <v>533</v>
      </c>
      <c r="L159" s="63"/>
      <c r="M159" s="71"/>
      <c r="N159" s="71"/>
    </row>
    <row r="160" customFormat="false" ht="16.4" hidden="false" customHeight="false" outlineLevel="0" collapsed="false">
      <c r="E160" s="65" t="s">
        <v>20</v>
      </c>
      <c r="F160" s="66" t="s">
        <v>89</v>
      </c>
      <c r="G160" s="67" t="n">
        <v>1339</v>
      </c>
      <c r="H160" s="68" t="n">
        <f aca="false">K160*3</f>
        <v>1218</v>
      </c>
      <c r="I160" s="69" t="n">
        <f aca="false">1-G160/H160</f>
        <v>-0.0993431855500822</v>
      </c>
      <c r="J160" s="62"/>
      <c r="K160" s="62" t="n">
        <v>406</v>
      </c>
      <c r="L160" s="63"/>
      <c r="M160" s="71"/>
      <c r="N160" s="71"/>
    </row>
    <row r="161" customFormat="false" ht="16.4" hidden="false" customHeight="false" outlineLevel="0" collapsed="false">
      <c r="E161" s="65" t="s">
        <v>90</v>
      </c>
      <c r="F161" s="66" t="s">
        <v>91</v>
      </c>
      <c r="G161" s="67" t="n">
        <v>874</v>
      </c>
      <c r="H161" s="68" t="n">
        <f aca="false">K161*3</f>
        <v>699</v>
      </c>
      <c r="I161" s="69" t="n">
        <f aca="false">1-G161/H161</f>
        <v>-0.25035765379113</v>
      </c>
      <c r="J161" s="62"/>
      <c r="K161" s="62" t="n">
        <v>233</v>
      </c>
      <c r="L161" s="63"/>
      <c r="M161" s="71"/>
      <c r="N161" s="71"/>
    </row>
    <row r="162" customFormat="false" ht="16.4" hidden="false" customHeight="false" outlineLevel="0" collapsed="false">
      <c r="E162" s="65" t="s">
        <v>92</v>
      </c>
      <c r="F162" s="66" t="s">
        <v>93</v>
      </c>
      <c r="G162" s="67" t="n">
        <v>852</v>
      </c>
      <c r="H162" s="68" t="n">
        <f aca="false">K162*3</f>
        <v>654</v>
      </c>
      <c r="I162" s="69" t="n">
        <f aca="false">1-G162/H162</f>
        <v>-0.302752293577982</v>
      </c>
      <c r="J162" s="62"/>
      <c r="K162" s="62" t="n">
        <v>218</v>
      </c>
      <c r="L162" s="63"/>
      <c r="M162" s="71"/>
      <c r="N162" s="71"/>
    </row>
    <row r="163" customFormat="false" ht="16.4" hidden="false" customHeight="false" outlineLevel="0" collapsed="false">
      <c r="E163" s="65" t="s">
        <v>94</v>
      </c>
      <c r="F163" s="66" t="s">
        <v>95</v>
      </c>
      <c r="G163" s="67" t="n">
        <v>852</v>
      </c>
      <c r="H163" s="68" t="n">
        <f aca="false">K163*3</f>
        <v>645</v>
      </c>
      <c r="I163" s="69" t="n">
        <f aca="false">1-G163/H163</f>
        <v>-0.32093023255814</v>
      </c>
      <c r="J163" s="62"/>
      <c r="K163" s="62" t="n">
        <v>215</v>
      </c>
      <c r="L163" s="63"/>
      <c r="M163" s="71"/>
      <c r="N163" s="71"/>
    </row>
    <row r="164" customFormat="false" ht="16.4" hidden="false" customHeight="false" outlineLevel="0" collapsed="false">
      <c r="E164" s="65" t="s">
        <v>96</v>
      </c>
      <c r="F164" s="66" t="s">
        <v>97</v>
      </c>
      <c r="G164" s="67" t="n">
        <v>514</v>
      </c>
      <c r="H164" s="68" t="n">
        <f aca="false">K164*3</f>
        <v>324</v>
      </c>
      <c r="I164" s="69" t="n">
        <f aca="false">1-G164/H164</f>
        <v>-0.58641975308642</v>
      </c>
      <c r="J164" s="62"/>
      <c r="K164" s="62" t="n">
        <v>108</v>
      </c>
      <c r="L164" s="63"/>
      <c r="M164" s="71"/>
      <c r="N164" s="71"/>
    </row>
    <row r="165" customFormat="false" ht="16.4" hidden="false" customHeight="false" outlineLevel="0" collapsed="false">
      <c r="E165" s="65" t="s">
        <v>98</v>
      </c>
      <c r="F165" s="66" t="s">
        <v>99</v>
      </c>
      <c r="G165" s="67" t="n">
        <v>802</v>
      </c>
      <c r="H165" s="68" t="n">
        <f aca="false">K165*3</f>
        <v>813</v>
      </c>
      <c r="I165" s="69" t="n">
        <f aca="false">1-G165/H165</f>
        <v>0.0135301353013531</v>
      </c>
      <c r="J165" s="62"/>
      <c r="K165" s="62" t="n">
        <v>271</v>
      </c>
      <c r="L165" s="63"/>
      <c r="M165" s="71"/>
      <c r="N165" s="71"/>
    </row>
    <row r="166" customFormat="false" ht="16.4" hidden="false" customHeight="false" outlineLevel="0" collapsed="false">
      <c r="E166" s="65" t="s">
        <v>100</v>
      </c>
      <c r="F166" s="66" t="s">
        <v>101</v>
      </c>
      <c r="G166" s="67" t="n">
        <v>208</v>
      </c>
      <c r="H166" s="68" t="n">
        <f aca="false">K166*3</f>
        <v>225</v>
      </c>
      <c r="I166" s="69" t="n">
        <f aca="false">1-G166/H166</f>
        <v>0.0755555555555556</v>
      </c>
      <c r="J166" s="62"/>
      <c r="K166" s="62" t="n">
        <v>75</v>
      </c>
      <c r="L166" s="63"/>
      <c r="M166" s="63"/>
      <c r="N166" s="63"/>
    </row>
    <row r="167" customFormat="false" ht="16.4" hidden="false" customHeight="false" outlineLevel="0" collapsed="false">
      <c r="E167" s="65" t="s">
        <v>22</v>
      </c>
      <c r="F167" s="66" t="s">
        <v>102</v>
      </c>
      <c r="G167" s="67" t="n">
        <v>1002</v>
      </c>
      <c r="H167" s="68" t="n">
        <f aca="false">K167*3</f>
        <v>855</v>
      </c>
      <c r="I167" s="69" t="n">
        <f aca="false">1-G167/H167</f>
        <v>-0.171929824561404</v>
      </c>
      <c r="J167" s="62"/>
      <c r="K167" s="62" t="n">
        <v>285</v>
      </c>
      <c r="L167" s="63"/>
      <c r="M167" s="63"/>
      <c r="N167" s="63"/>
    </row>
    <row r="168" customFormat="false" ht="16.4" hidden="false" customHeight="false" outlineLevel="0" collapsed="false">
      <c r="E168" s="65" t="s">
        <v>103</v>
      </c>
      <c r="F168" s="66" t="s">
        <v>104</v>
      </c>
      <c r="G168" s="67" t="n">
        <v>284</v>
      </c>
      <c r="H168" s="68" t="n">
        <f aca="false">K168*3</f>
        <v>357</v>
      </c>
      <c r="I168" s="69" t="n">
        <f aca="false">1-G168/H168</f>
        <v>0.204481792717087</v>
      </c>
      <c r="J168" s="62"/>
      <c r="K168" s="62" t="n">
        <v>119</v>
      </c>
      <c r="L168" s="63"/>
      <c r="M168" s="63"/>
      <c r="N168" s="63"/>
    </row>
    <row r="169" customFormat="false" ht="16.4" hidden="false" customHeight="false" outlineLevel="0" collapsed="false">
      <c r="E169" s="65" t="s">
        <v>105</v>
      </c>
      <c r="F169" s="66" t="s">
        <v>106</v>
      </c>
      <c r="G169" s="67" t="n">
        <v>284</v>
      </c>
      <c r="H169" s="68" t="n">
        <f aca="false">K169*3</f>
        <v>357</v>
      </c>
      <c r="I169" s="69" t="n">
        <f aca="false">1-G169/H169</f>
        <v>0.204481792717087</v>
      </c>
      <c r="J169" s="62"/>
      <c r="K169" s="62" t="n">
        <v>119</v>
      </c>
      <c r="L169" s="63"/>
      <c r="M169" s="63"/>
      <c r="N169" s="63"/>
    </row>
    <row r="170" customFormat="false" ht="31.3" hidden="false" customHeight="false" outlineLevel="0" collapsed="false">
      <c r="E170" s="65" t="s">
        <v>107</v>
      </c>
      <c r="F170" s="66" t="s">
        <v>108</v>
      </c>
      <c r="G170" s="67" t="n">
        <v>284</v>
      </c>
      <c r="H170" s="68" t="n">
        <f aca="false">K170*3</f>
        <v>354</v>
      </c>
      <c r="I170" s="69" t="n">
        <f aca="false">1-G170/H170</f>
        <v>0.19774011299435</v>
      </c>
      <c r="J170" s="62"/>
      <c r="K170" s="62" t="n">
        <v>118</v>
      </c>
      <c r="L170" s="63"/>
      <c r="M170" s="63"/>
      <c r="N170" s="63"/>
    </row>
    <row r="171" customFormat="false" ht="13.8" hidden="false" customHeight="false" outlineLevel="0" collapsed="false">
      <c r="E171" s="62" t="s">
        <v>7</v>
      </c>
      <c r="F171" s="62"/>
      <c r="G171" s="70" t="n">
        <f aca="false">SUM(G159:G170)</f>
        <v>8918</v>
      </c>
      <c r="H171" s="70" t="n">
        <f aca="false">SUM(H159:H170)</f>
        <v>8100</v>
      </c>
      <c r="I171" s="62"/>
      <c r="J171" s="62"/>
      <c r="K171" s="62" t="n">
        <f aca="false">SUM(K159:K170)</f>
        <v>2700</v>
      </c>
      <c r="L171" s="63"/>
      <c r="M171" s="63"/>
      <c r="N171" s="63"/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>
      <c r="E174" s="61" t="s">
        <v>110</v>
      </c>
      <c r="F174" s="61"/>
      <c r="G174" s="61"/>
      <c r="H174" s="61"/>
      <c r="I174" s="61"/>
      <c r="J174" s="62"/>
      <c r="K174" s="62"/>
      <c r="L174" s="63"/>
    </row>
    <row r="175" customFormat="false" ht="13.8" hidden="false" customHeight="false" outlineLevel="0" collapsed="false">
      <c r="E175" s="62"/>
      <c r="F175" s="62"/>
      <c r="G175" s="62"/>
      <c r="H175" s="62"/>
      <c r="I175" s="62"/>
      <c r="J175" s="62"/>
      <c r="K175" s="62"/>
      <c r="L175" s="63"/>
    </row>
    <row r="176" customFormat="false" ht="16.4" hidden="false" customHeight="false" outlineLevel="0" collapsed="false">
      <c r="E176" s="64" t="s">
        <v>78</v>
      </c>
      <c r="F176" s="64" t="s">
        <v>79</v>
      </c>
      <c r="G176" s="64" t="s">
        <v>80</v>
      </c>
      <c r="H176" s="64" t="s">
        <v>81</v>
      </c>
      <c r="I176" s="64" t="s">
        <v>82</v>
      </c>
      <c r="J176" s="62"/>
      <c r="K176" s="62" t="s">
        <v>83</v>
      </c>
      <c r="L176" s="62" t="s">
        <v>86</v>
      </c>
    </row>
    <row r="177" customFormat="false" ht="16.4" hidden="false" customHeight="false" outlineLevel="0" collapsed="false">
      <c r="E177" s="65" t="s">
        <v>87</v>
      </c>
      <c r="F177" s="66" t="s">
        <v>88</v>
      </c>
      <c r="G177" s="67" t="n">
        <v>1082</v>
      </c>
      <c r="H177" s="68" t="n">
        <v>1082</v>
      </c>
      <c r="I177" s="69" t="n">
        <f aca="false">1-G177/H177</f>
        <v>0</v>
      </c>
      <c r="J177" s="62"/>
      <c r="K177" s="62"/>
      <c r="L177" s="63"/>
    </row>
    <row r="178" customFormat="false" ht="16.4" hidden="false" customHeight="false" outlineLevel="0" collapsed="false">
      <c r="E178" s="65" t="s">
        <v>20</v>
      </c>
      <c r="F178" s="66" t="s">
        <v>89</v>
      </c>
      <c r="G178" s="67" t="n">
        <v>893</v>
      </c>
      <c r="H178" s="68" t="n">
        <v>890</v>
      </c>
      <c r="I178" s="69" t="n">
        <f aca="false">1-G178/H178</f>
        <v>-0.00337078651685396</v>
      </c>
      <c r="J178" s="62"/>
      <c r="K178" s="62"/>
      <c r="L178" s="63"/>
    </row>
    <row r="179" customFormat="false" ht="16.4" hidden="false" customHeight="false" outlineLevel="0" collapsed="false">
      <c r="E179" s="65" t="s">
        <v>90</v>
      </c>
      <c r="F179" s="66" t="s">
        <v>91</v>
      </c>
      <c r="G179" s="67" t="n">
        <v>583</v>
      </c>
      <c r="H179" s="68" t="n">
        <v>580</v>
      </c>
      <c r="I179" s="69" t="n">
        <f aca="false">1-G179/H179</f>
        <v>-0.00517241379310351</v>
      </c>
      <c r="J179" s="62"/>
      <c r="K179" s="62"/>
      <c r="L179" s="63"/>
    </row>
    <row r="180" customFormat="false" ht="16.4" hidden="false" customHeight="false" outlineLevel="0" collapsed="false">
      <c r="E180" s="65" t="s">
        <v>92</v>
      </c>
      <c r="F180" s="66" t="s">
        <v>93</v>
      </c>
      <c r="G180" s="67" t="n">
        <v>568</v>
      </c>
      <c r="H180" s="68" t="n">
        <v>567</v>
      </c>
      <c r="I180" s="69" t="n">
        <f aca="false">1-G180/H180</f>
        <v>-0.00176366843033504</v>
      </c>
      <c r="J180" s="62"/>
      <c r="K180" s="62"/>
      <c r="L180" s="63"/>
    </row>
    <row r="181" customFormat="false" ht="16.4" hidden="false" customHeight="false" outlineLevel="0" collapsed="false">
      <c r="E181" s="65" t="s">
        <v>94</v>
      </c>
      <c r="F181" s="66" t="s">
        <v>95</v>
      </c>
      <c r="G181" s="67" t="n">
        <v>568</v>
      </c>
      <c r="H181" s="68" t="n">
        <v>568</v>
      </c>
      <c r="I181" s="69" t="n">
        <f aca="false">1-G181/H181</f>
        <v>0</v>
      </c>
      <c r="J181" s="62"/>
      <c r="K181" s="62"/>
      <c r="L181" s="63"/>
    </row>
    <row r="182" customFormat="false" ht="16.4" hidden="false" customHeight="false" outlineLevel="0" collapsed="false">
      <c r="E182" s="65" t="s">
        <v>96</v>
      </c>
      <c r="F182" s="66" t="s">
        <v>97</v>
      </c>
      <c r="G182" s="67" t="n">
        <v>343</v>
      </c>
      <c r="H182" s="68" t="n">
        <v>343</v>
      </c>
      <c r="I182" s="69" t="n">
        <f aca="false">1-G182/H182</f>
        <v>0</v>
      </c>
      <c r="J182" s="62"/>
      <c r="K182" s="62"/>
      <c r="L182" s="63"/>
    </row>
    <row r="183" customFormat="false" ht="16.4" hidden="false" customHeight="false" outlineLevel="0" collapsed="false">
      <c r="E183" s="65" t="s">
        <v>98</v>
      </c>
      <c r="F183" s="66" t="s">
        <v>99</v>
      </c>
      <c r="G183" s="67" t="n">
        <v>535</v>
      </c>
      <c r="H183" s="68" t="n">
        <v>534</v>
      </c>
      <c r="I183" s="69" t="n">
        <f aca="false">1-G183/H183</f>
        <v>-0.00187265917602986</v>
      </c>
      <c r="J183" s="62"/>
      <c r="K183" s="62"/>
      <c r="L183" s="63"/>
    </row>
    <row r="184" customFormat="false" ht="16.4" hidden="false" customHeight="false" outlineLevel="0" collapsed="false">
      <c r="E184" s="65" t="s">
        <v>100</v>
      </c>
      <c r="F184" s="66" t="s">
        <v>101</v>
      </c>
      <c r="G184" s="67" t="n">
        <v>138</v>
      </c>
      <c r="H184" s="68" t="n">
        <v>139</v>
      </c>
      <c r="I184" s="69" t="n">
        <f aca="false">1-G184/H184</f>
        <v>0.0071942446043165</v>
      </c>
      <c r="J184" s="62"/>
      <c r="K184" s="62"/>
      <c r="L184" s="63"/>
    </row>
    <row r="185" customFormat="false" ht="16.4" hidden="false" customHeight="false" outlineLevel="0" collapsed="false">
      <c r="E185" s="65" t="s">
        <v>22</v>
      </c>
      <c r="F185" s="66" t="s">
        <v>102</v>
      </c>
      <c r="G185" s="67" t="n">
        <v>668</v>
      </c>
      <c r="H185" s="68" t="n">
        <v>663</v>
      </c>
      <c r="I185" s="69" t="n">
        <f aca="false">1-G185/H185</f>
        <v>-0.0075414781297134</v>
      </c>
      <c r="J185" s="62"/>
      <c r="K185" s="62"/>
      <c r="L185" s="63"/>
    </row>
    <row r="186" customFormat="false" ht="16.4" hidden="false" customHeight="false" outlineLevel="0" collapsed="false">
      <c r="E186" s="65" t="s">
        <v>103</v>
      </c>
      <c r="F186" s="66" t="s">
        <v>104</v>
      </c>
      <c r="G186" s="67" t="n">
        <v>189</v>
      </c>
      <c r="H186" s="68" t="n">
        <v>190</v>
      </c>
      <c r="I186" s="69" t="n">
        <f aca="false">1-G186/H186</f>
        <v>0.00526315789473686</v>
      </c>
      <c r="J186" s="62"/>
      <c r="K186" s="62"/>
      <c r="L186" s="63"/>
    </row>
    <row r="187" customFormat="false" ht="16.4" hidden="false" customHeight="false" outlineLevel="0" collapsed="false">
      <c r="E187" s="65" t="s">
        <v>105</v>
      </c>
      <c r="F187" s="66" t="s">
        <v>106</v>
      </c>
      <c r="G187" s="67" t="n">
        <v>189</v>
      </c>
      <c r="H187" s="68" t="n">
        <v>190</v>
      </c>
      <c r="I187" s="69" t="n">
        <f aca="false">1-G187/H187</f>
        <v>0.00526315789473686</v>
      </c>
      <c r="J187" s="62"/>
      <c r="K187" s="62"/>
      <c r="L187" s="63"/>
    </row>
    <row r="188" customFormat="false" ht="31.3" hidden="false" customHeight="false" outlineLevel="0" collapsed="false">
      <c r="E188" s="65" t="s">
        <v>107</v>
      </c>
      <c r="F188" s="66" t="s">
        <v>108</v>
      </c>
      <c r="G188" s="67" t="n">
        <v>189</v>
      </c>
      <c r="H188" s="68" t="n">
        <v>190</v>
      </c>
      <c r="I188" s="69" t="n">
        <f aca="false">1-G188/H188</f>
        <v>0.00526315789473686</v>
      </c>
      <c r="J188" s="62"/>
      <c r="K188" s="62"/>
      <c r="L188" s="63"/>
    </row>
    <row r="189" customFormat="false" ht="13.8" hidden="false" customHeight="false" outlineLevel="0" collapsed="false">
      <c r="E189" s="62" t="s">
        <v>7</v>
      </c>
      <c r="F189" s="62"/>
      <c r="G189" s="70" t="n">
        <f aca="false">SUM(G177:G188)</f>
        <v>5945</v>
      </c>
      <c r="H189" s="70" t="n">
        <f aca="false">SUM(H177:H188)</f>
        <v>5936</v>
      </c>
      <c r="I189" s="62"/>
      <c r="J189" s="62"/>
      <c r="K189" s="62"/>
      <c r="L189" s="63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E1:L1"/>
    <mergeCell ref="E3:I3"/>
    <mergeCell ref="E16:I16"/>
    <mergeCell ref="E137:I137"/>
    <mergeCell ref="E156:I156"/>
    <mergeCell ref="E174:I17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Назар Грехов</dc:creator>
  <dc:description/>
  <dc:language>ru-RU</dc:language>
  <cp:lastModifiedBy/>
  <dcterms:modified xsi:type="dcterms:W3CDTF">2025-05-21T16:32:39Z</dcterms:modified>
  <cp:revision>16</cp:revision>
  <dc:subject/>
  <dc:title/>
</cp:coreProperties>
</file>