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ri\Desktop\work_dianatorres\Informalidad\output\"/>
    </mc:Choice>
  </mc:AlternateContent>
  <bookViews>
    <workbookView xWindow="0" yWindow="0" windowWidth="20490" windowHeight="7755" activeTab="1"/>
  </bookViews>
  <sheets>
    <sheet name="evolucion" sheetId="1" r:id="rId1"/>
    <sheet name="Evolución-miss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4" i="1"/>
  <c r="K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N4" i="1"/>
  <c r="M4" i="1"/>
  <c r="E76" i="2"/>
  <c r="E83" i="2"/>
  <c r="D83" i="2"/>
  <c r="G82" i="2"/>
  <c r="G81" i="2"/>
  <c r="G80" i="2"/>
  <c r="D76" i="2"/>
  <c r="G75" i="2"/>
  <c r="G74" i="2"/>
  <c r="G73" i="2"/>
  <c r="E69" i="2"/>
  <c r="D69" i="2"/>
  <c r="G69" i="2" s="1"/>
  <c r="G68" i="2"/>
  <c r="G67" i="2"/>
  <c r="G66" i="2"/>
  <c r="G62" i="2"/>
  <c r="E62" i="2"/>
  <c r="D62" i="2"/>
  <c r="G61" i="2"/>
  <c r="G60" i="2"/>
  <c r="G59" i="2"/>
  <c r="G55" i="2"/>
  <c r="G56" i="2"/>
  <c r="G54" i="2"/>
  <c r="G53" i="2"/>
  <c r="E56" i="2"/>
  <c r="D56" i="2"/>
  <c r="G48" i="2"/>
  <c r="G47" i="2"/>
  <c r="D49" i="2"/>
  <c r="G42" i="2"/>
  <c r="D43" i="2"/>
  <c r="D37" i="2"/>
  <c r="E37" i="2"/>
  <c r="G36" i="2"/>
  <c r="G35" i="2"/>
  <c r="G30" i="2"/>
  <c r="G29" i="2"/>
  <c r="E31" i="2"/>
  <c r="D31" i="2"/>
  <c r="G23" i="2"/>
  <c r="G24" i="2"/>
  <c r="D25" i="2"/>
  <c r="E25" i="2"/>
  <c r="D19" i="2"/>
  <c r="E19" i="2"/>
  <c r="E12" i="2"/>
  <c r="D12" i="2"/>
  <c r="G12" i="2" s="1"/>
  <c r="E4" i="2"/>
  <c r="G6" i="2"/>
  <c r="I8" i="1"/>
  <c r="I9" i="1"/>
  <c r="I10" i="1"/>
  <c r="I11" i="1"/>
  <c r="I12" i="1"/>
  <c r="I13" i="1"/>
  <c r="I14" i="1"/>
  <c r="I15" i="1"/>
  <c r="I16" i="1"/>
  <c r="I17" i="1"/>
  <c r="I18" i="1"/>
  <c r="I19" i="1"/>
  <c r="I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D8" i="1"/>
  <c r="D9" i="1"/>
  <c r="D10" i="1"/>
  <c r="D11" i="1"/>
  <c r="D12" i="1"/>
  <c r="D13" i="1"/>
  <c r="D14" i="1"/>
  <c r="D15" i="1"/>
  <c r="D16" i="1"/>
  <c r="D17" i="1"/>
  <c r="D18" i="1"/>
  <c r="D19" i="1"/>
  <c r="D7" i="1"/>
  <c r="G83" i="2" l="1"/>
  <c r="G76" i="2"/>
  <c r="G37" i="2"/>
  <c r="G31" i="2"/>
  <c r="G25" i="2"/>
  <c r="G19" i="2"/>
  <c r="G41" i="2" l="1"/>
  <c r="E43" i="2"/>
  <c r="G43" i="2" s="1"/>
  <c r="E49" i="2"/>
  <c r="G49" i="2" s="1"/>
</calcChain>
</file>

<file path=xl/sharedStrings.xml><?xml version="1.0" encoding="utf-8"?>
<sst xmlns="http://schemas.openxmlformats.org/spreadsheetml/2006/main" count="160" uniqueCount="18">
  <si>
    <t>Año</t>
  </si>
  <si>
    <t xml:space="preserve">Empleo formal </t>
  </si>
  <si>
    <t>Empleo informal</t>
  </si>
  <si>
    <t>INEI</t>
  </si>
  <si>
    <t>ALTERNA</t>
  </si>
  <si>
    <t>Total datos base</t>
  </si>
  <si>
    <t>Datos faltantes/adicionales</t>
  </si>
  <si>
    <t>Total</t>
  </si>
  <si>
    <t>Informalidad - Réplica</t>
  </si>
  <si>
    <t>Correlación</t>
  </si>
  <si>
    <t xml:space="preserve">Informal </t>
  </si>
  <si>
    <t>Formal</t>
  </si>
  <si>
    <t>Missing</t>
  </si>
  <si>
    <t>Informalidad - INEI</t>
  </si>
  <si>
    <t>Informal</t>
  </si>
  <si>
    <t>*la propuesta alterna capta más datos para determinar el empleo formal o informal</t>
  </si>
  <si>
    <t>Alterna</t>
  </si>
  <si>
    <t>*El modelo alterno, considera menos informales en comparación al INEI, y esta diferencia suma a los formales en el modelo alterno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</si>
</sst>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" fontId="0" fillId="0" borderId="11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4" fontId="0" fillId="0" borderId="13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0" fillId="0" borderId="5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15" xfId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Evolución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E.formal-INEI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evolucion!$A$7:$A$19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evolucion!$B$7:$B$19</c:f>
              <c:numCache>
                <c:formatCode>#,##0.00</c:formatCode>
                <c:ptCount val="13"/>
                <c:pt idx="0">
                  <c:v>7592</c:v>
                </c:pt>
                <c:pt idx="1">
                  <c:v>7564</c:v>
                </c:pt>
                <c:pt idx="2">
                  <c:v>8321</c:v>
                </c:pt>
                <c:pt idx="3">
                  <c:v>8264</c:v>
                </c:pt>
                <c:pt idx="4">
                  <c:v>9914</c:v>
                </c:pt>
                <c:pt idx="5">
                  <c:v>10396</c:v>
                </c:pt>
                <c:pt idx="6">
                  <c:v>13185</c:v>
                </c:pt>
                <c:pt idx="7">
                  <c:v>13514</c:v>
                </c:pt>
                <c:pt idx="8">
                  <c:v>13354</c:v>
                </c:pt>
                <c:pt idx="9">
                  <c:v>15511</c:v>
                </c:pt>
                <c:pt idx="10">
                  <c:v>14986</c:v>
                </c:pt>
                <c:pt idx="11">
                  <c:v>15855</c:v>
                </c:pt>
                <c:pt idx="12">
                  <c:v>14734</c:v>
                </c:pt>
              </c:numCache>
            </c:numRef>
          </c:val>
          <c:smooth val="0"/>
        </c:ser>
        <c:ser>
          <c:idx val="1"/>
          <c:order val="1"/>
          <c:tx>
            <c:v>E. Informal-INEI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evolucion!$A$7:$A$19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evolucion!$C$7:$C$19</c:f>
              <c:numCache>
                <c:formatCode>#,##0.00</c:formatCode>
                <c:ptCount val="13"/>
                <c:pt idx="0">
                  <c:v>41921</c:v>
                </c:pt>
                <c:pt idx="1">
                  <c:v>40863</c:v>
                </c:pt>
                <c:pt idx="2">
                  <c:v>38195</c:v>
                </c:pt>
                <c:pt idx="3">
                  <c:v>41324</c:v>
                </c:pt>
                <c:pt idx="4">
                  <c:v>46284</c:v>
                </c:pt>
                <c:pt idx="5">
                  <c:v>45691</c:v>
                </c:pt>
                <c:pt idx="6">
                  <c:v>53629</c:v>
                </c:pt>
                <c:pt idx="7">
                  <c:v>52630</c:v>
                </c:pt>
                <c:pt idx="8">
                  <c:v>48144</c:v>
                </c:pt>
                <c:pt idx="9">
                  <c:v>52316</c:v>
                </c:pt>
                <c:pt idx="10">
                  <c:v>49929</c:v>
                </c:pt>
                <c:pt idx="11">
                  <c:v>54181</c:v>
                </c:pt>
                <c:pt idx="12">
                  <c:v>50220</c:v>
                </c:pt>
              </c:numCache>
            </c:numRef>
          </c:val>
          <c:smooth val="0"/>
        </c:ser>
        <c:ser>
          <c:idx val="2"/>
          <c:order val="2"/>
          <c:tx>
            <c:v>E.Formal-Alterna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evolucion!$A$7:$A$19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evolucion!$E$7:$E$19</c:f>
              <c:numCache>
                <c:formatCode>#,##0.00</c:formatCode>
                <c:ptCount val="13"/>
                <c:pt idx="0">
                  <c:v>8306</c:v>
                </c:pt>
                <c:pt idx="1">
                  <c:v>8216</c:v>
                </c:pt>
                <c:pt idx="2">
                  <c:v>8934</c:v>
                </c:pt>
                <c:pt idx="3">
                  <c:v>8904</c:v>
                </c:pt>
                <c:pt idx="4">
                  <c:v>10394</c:v>
                </c:pt>
                <c:pt idx="5">
                  <c:v>12558</c:v>
                </c:pt>
                <c:pt idx="6">
                  <c:v>15637</c:v>
                </c:pt>
                <c:pt idx="7">
                  <c:v>15819</c:v>
                </c:pt>
                <c:pt idx="8">
                  <c:v>15335</c:v>
                </c:pt>
                <c:pt idx="9">
                  <c:v>17708</c:v>
                </c:pt>
                <c:pt idx="10">
                  <c:v>17067</c:v>
                </c:pt>
                <c:pt idx="11">
                  <c:v>17847</c:v>
                </c:pt>
                <c:pt idx="12">
                  <c:v>16720</c:v>
                </c:pt>
              </c:numCache>
            </c:numRef>
          </c:val>
          <c:smooth val="0"/>
        </c:ser>
        <c:ser>
          <c:idx val="3"/>
          <c:order val="3"/>
          <c:tx>
            <c:v>E.Informal-Alterna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evolucion!$A$7:$A$19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evolucion!$F$7:$F$19</c:f>
              <c:numCache>
                <c:formatCode>#,##0.00</c:formatCode>
                <c:ptCount val="13"/>
                <c:pt idx="0">
                  <c:v>41207</c:v>
                </c:pt>
                <c:pt idx="1">
                  <c:v>40211</c:v>
                </c:pt>
                <c:pt idx="2">
                  <c:v>40821</c:v>
                </c:pt>
                <c:pt idx="3">
                  <c:v>40684</c:v>
                </c:pt>
                <c:pt idx="4">
                  <c:v>45804</c:v>
                </c:pt>
                <c:pt idx="5">
                  <c:v>43529</c:v>
                </c:pt>
                <c:pt idx="6">
                  <c:v>51177</c:v>
                </c:pt>
                <c:pt idx="7">
                  <c:v>50325</c:v>
                </c:pt>
                <c:pt idx="8">
                  <c:v>50254</c:v>
                </c:pt>
                <c:pt idx="9">
                  <c:v>54905</c:v>
                </c:pt>
                <c:pt idx="10">
                  <c:v>52311</c:v>
                </c:pt>
                <c:pt idx="11">
                  <c:v>57047</c:v>
                </c:pt>
                <c:pt idx="12">
                  <c:v>52650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3455584"/>
        <c:axId val="-753453952"/>
      </c:lineChart>
      <c:catAx>
        <c:axId val="-7534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753453952"/>
        <c:crosses val="autoZero"/>
        <c:auto val="1"/>
        <c:lblAlgn val="ctr"/>
        <c:lblOffset val="100"/>
        <c:noMultiLvlLbl val="0"/>
      </c:catAx>
      <c:valAx>
        <c:axId val="-7534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7534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19</xdr:row>
      <xdr:rowOff>176212</xdr:rowOff>
    </xdr:from>
    <xdr:to>
      <xdr:col>5</xdr:col>
      <xdr:colOff>542924</xdr:colOff>
      <xdr:row>37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topLeftCell="A11" workbookViewId="0">
      <selection activeCell="F10" sqref="F10"/>
    </sheetView>
  </sheetViews>
  <sheetFormatPr baseColWidth="10" defaultRowHeight="15" x14ac:dyDescent="0.25"/>
  <cols>
    <col min="2" max="2" width="16.7109375" customWidth="1"/>
    <col min="3" max="3" width="17.85546875" customWidth="1"/>
    <col min="4" max="4" width="13.85546875" customWidth="1"/>
    <col min="5" max="5" width="15.85546875" customWidth="1"/>
    <col min="6" max="7" width="17" customWidth="1"/>
    <col min="8" max="8" width="15.85546875" customWidth="1"/>
    <col min="9" max="9" width="22.140625" customWidth="1"/>
    <col min="10" max="10" width="4.140625" customWidth="1"/>
    <col min="11" max="11" width="18" customWidth="1"/>
    <col min="12" max="12" width="17.28515625" bestFit="1" customWidth="1"/>
    <col min="13" max="13" width="16.5703125" customWidth="1"/>
    <col min="14" max="14" width="17.28515625" customWidth="1"/>
  </cols>
  <sheetData>
    <row r="2" spans="1:17" ht="15.75" customHeight="1" x14ac:dyDescent="0.25">
      <c r="A2" s="12" t="s">
        <v>0</v>
      </c>
      <c r="B2" s="17" t="s">
        <v>3</v>
      </c>
      <c r="C2" s="18"/>
      <c r="D2" s="19"/>
      <c r="E2" s="9" t="s">
        <v>4</v>
      </c>
      <c r="F2" s="11"/>
      <c r="G2" s="10"/>
      <c r="H2" s="15" t="s">
        <v>5</v>
      </c>
      <c r="I2" s="15" t="s">
        <v>6</v>
      </c>
      <c r="K2" s="17" t="s">
        <v>3</v>
      </c>
      <c r="L2" s="18"/>
      <c r="M2" s="18" t="s">
        <v>16</v>
      </c>
      <c r="N2" s="19"/>
    </row>
    <row r="3" spans="1:17" ht="15.75" x14ac:dyDescent="0.25">
      <c r="A3" s="13"/>
      <c r="B3" s="8" t="s">
        <v>1</v>
      </c>
      <c r="C3" s="8" t="s">
        <v>2</v>
      </c>
      <c r="D3" s="8" t="s">
        <v>7</v>
      </c>
      <c r="E3" s="14" t="s">
        <v>1</v>
      </c>
      <c r="F3" s="8" t="s">
        <v>2</v>
      </c>
      <c r="G3" s="8" t="s">
        <v>7</v>
      </c>
      <c r="H3" s="16"/>
      <c r="I3" s="16"/>
      <c r="K3" s="8" t="s">
        <v>1</v>
      </c>
      <c r="L3" s="8" t="s">
        <v>2</v>
      </c>
      <c r="M3" s="8" t="s">
        <v>1</v>
      </c>
      <c r="N3" s="8" t="s">
        <v>2</v>
      </c>
    </row>
    <row r="4" spans="1:17" x14ac:dyDescent="0.25">
      <c r="A4" s="2">
        <v>2004</v>
      </c>
      <c r="B4" s="4"/>
      <c r="C4" s="6"/>
      <c r="D4" s="20"/>
      <c r="E4" s="4">
        <v>6487</v>
      </c>
      <c r="F4" s="22">
        <v>37391</v>
      </c>
      <c r="G4" s="6">
        <f>+SUM(E4:F4)</f>
        <v>43878</v>
      </c>
      <c r="H4" s="6">
        <v>59998</v>
      </c>
      <c r="I4" s="6"/>
      <c r="K4" s="38" t="e">
        <f>+B4/D4</f>
        <v>#DIV/0!</v>
      </c>
      <c r="L4" s="39" t="e">
        <f>+C4/D4</f>
        <v>#DIV/0!</v>
      </c>
      <c r="M4" s="39">
        <f>+E4/G4</f>
        <v>0.14784174301472264</v>
      </c>
      <c r="N4" s="40">
        <f>+F4/G4</f>
        <v>0.85215825698527736</v>
      </c>
    </row>
    <row r="5" spans="1:17" x14ac:dyDescent="0.25">
      <c r="A5" s="2">
        <v>2005</v>
      </c>
      <c r="B5" s="4"/>
      <c r="C5" s="6"/>
      <c r="D5" s="20"/>
      <c r="E5" s="4">
        <v>6111</v>
      </c>
      <c r="F5" s="6">
        <v>37217</v>
      </c>
      <c r="G5" s="6">
        <f t="shared" ref="G5:G19" si="0">+SUM(E5:F5)</f>
        <v>43328</v>
      </c>
      <c r="H5" s="6">
        <v>59725</v>
      </c>
      <c r="I5" s="6"/>
      <c r="K5" s="38" t="e">
        <f t="shared" ref="K5:K19" si="1">+B5/D5</f>
        <v>#DIV/0!</v>
      </c>
      <c r="L5" s="39" t="e">
        <f t="shared" ref="L5:L19" si="2">+C5/D5</f>
        <v>#DIV/0!</v>
      </c>
      <c r="M5" s="39">
        <f t="shared" ref="M5:M19" si="3">+E5/G5</f>
        <v>0.14104043574593797</v>
      </c>
      <c r="N5" s="40">
        <f t="shared" ref="N5:N19" si="4">+F5/G5</f>
        <v>0.85895956425406206</v>
      </c>
    </row>
    <row r="6" spans="1:17" x14ac:dyDescent="0.25">
      <c r="A6" s="2">
        <v>2006</v>
      </c>
      <c r="B6" s="4"/>
      <c r="C6" s="6"/>
      <c r="D6" s="20"/>
      <c r="E6" s="4">
        <v>6921</v>
      </c>
      <c r="F6" s="6">
        <v>39161</v>
      </c>
      <c r="G6" s="6">
        <f t="shared" si="0"/>
        <v>46082</v>
      </c>
      <c r="H6" s="6">
        <v>62342</v>
      </c>
      <c r="I6" s="6"/>
      <c r="K6" s="38" t="e">
        <f t="shared" si="1"/>
        <v>#DIV/0!</v>
      </c>
      <c r="L6" s="39" t="e">
        <f t="shared" si="2"/>
        <v>#DIV/0!</v>
      </c>
      <c r="M6" s="39">
        <f t="shared" si="3"/>
        <v>0.15018879388915413</v>
      </c>
      <c r="N6" s="40">
        <f t="shared" si="4"/>
        <v>0.84981120611084593</v>
      </c>
      <c r="O6" s="44" t="s">
        <v>17</v>
      </c>
      <c r="P6" s="45"/>
      <c r="Q6" s="45"/>
    </row>
    <row r="7" spans="1:17" x14ac:dyDescent="0.25">
      <c r="A7" s="2">
        <v>2007</v>
      </c>
      <c r="B7" s="4">
        <v>7592</v>
      </c>
      <c r="C7" s="6">
        <v>41921</v>
      </c>
      <c r="D7" s="20">
        <f>+SUM(B7:C7)</f>
        <v>49513</v>
      </c>
      <c r="E7" s="4">
        <v>8306</v>
      </c>
      <c r="F7" s="6">
        <v>41207</v>
      </c>
      <c r="G7" s="6">
        <f t="shared" si="0"/>
        <v>49513</v>
      </c>
      <c r="H7" s="6">
        <v>65549</v>
      </c>
      <c r="I7" s="6">
        <f>+D7-G7</f>
        <v>0</v>
      </c>
      <c r="K7" s="38">
        <f t="shared" si="1"/>
        <v>0.15333346797810676</v>
      </c>
      <c r="L7" s="39">
        <f t="shared" si="2"/>
        <v>0.84666653202189324</v>
      </c>
      <c r="M7" s="39">
        <f t="shared" si="3"/>
        <v>0.16775392321208571</v>
      </c>
      <c r="N7" s="40">
        <f t="shared" si="4"/>
        <v>0.83224607678791429</v>
      </c>
      <c r="O7" s="44"/>
      <c r="P7" s="45"/>
      <c r="Q7" s="45"/>
    </row>
    <row r="8" spans="1:17" x14ac:dyDescent="0.25">
      <c r="A8" s="2">
        <v>2008</v>
      </c>
      <c r="B8" s="4">
        <v>7564</v>
      </c>
      <c r="C8" s="6">
        <v>40863</v>
      </c>
      <c r="D8" s="20">
        <f t="shared" ref="D8:D19" si="5">+SUM(B8:C8)</f>
        <v>48427</v>
      </c>
      <c r="E8" s="4">
        <v>8216</v>
      </c>
      <c r="F8" s="6">
        <v>40211</v>
      </c>
      <c r="G8" s="6">
        <f t="shared" si="0"/>
        <v>48427</v>
      </c>
      <c r="H8" s="6">
        <v>63762</v>
      </c>
      <c r="I8" s="6">
        <f t="shared" ref="I8:I19" si="6">+D8-G8</f>
        <v>0</v>
      </c>
      <c r="K8" s="38">
        <f t="shared" si="1"/>
        <v>0.15619385879777811</v>
      </c>
      <c r="L8" s="39">
        <f t="shared" si="2"/>
        <v>0.84380614120222186</v>
      </c>
      <c r="M8" s="39">
        <f t="shared" si="3"/>
        <v>0.16965742251223492</v>
      </c>
      <c r="N8" s="40">
        <f t="shared" si="4"/>
        <v>0.83034257748776508</v>
      </c>
      <c r="O8" s="44"/>
      <c r="P8" s="45"/>
      <c r="Q8" s="45"/>
    </row>
    <row r="9" spans="1:17" x14ac:dyDescent="0.25">
      <c r="A9" s="2">
        <v>2009</v>
      </c>
      <c r="B9" s="4">
        <v>8321</v>
      </c>
      <c r="C9" s="6">
        <v>38195</v>
      </c>
      <c r="D9" s="20">
        <f t="shared" si="5"/>
        <v>46516</v>
      </c>
      <c r="E9" s="4">
        <v>8934</v>
      </c>
      <c r="F9" s="6">
        <v>40821</v>
      </c>
      <c r="G9" s="6">
        <f t="shared" si="0"/>
        <v>49755</v>
      </c>
      <c r="H9" s="6">
        <v>64767</v>
      </c>
      <c r="I9" s="6">
        <f t="shared" si="6"/>
        <v>-3239</v>
      </c>
      <c r="J9" t="s">
        <v>15</v>
      </c>
      <c r="K9" s="38">
        <f t="shared" si="1"/>
        <v>0.17888468483962508</v>
      </c>
      <c r="L9" s="39">
        <f t="shared" si="2"/>
        <v>0.82111531516037495</v>
      </c>
      <c r="M9" s="39">
        <f t="shared" si="3"/>
        <v>0.17955984323183599</v>
      </c>
      <c r="N9" s="40">
        <f t="shared" si="4"/>
        <v>0.82044015676816395</v>
      </c>
      <c r="O9" s="44"/>
      <c r="P9" s="45"/>
      <c r="Q9" s="45"/>
    </row>
    <row r="10" spans="1:17" x14ac:dyDescent="0.25">
      <c r="A10" s="2">
        <v>2010</v>
      </c>
      <c r="B10" s="4">
        <v>8264</v>
      </c>
      <c r="C10" s="6">
        <v>41324</v>
      </c>
      <c r="D10" s="20">
        <f t="shared" si="5"/>
        <v>49588</v>
      </c>
      <c r="E10" s="4">
        <v>8904</v>
      </c>
      <c r="F10" s="6">
        <v>40684</v>
      </c>
      <c r="G10" s="6">
        <f t="shared" si="0"/>
        <v>49588</v>
      </c>
      <c r="H10" s="6">
        <v>63810</v>
      </c>
      <c r="I10" s="6">
        <f t="shared" si="6"/>
        <v>0</v>
      </c>
      <c r="K10" s="38">
        <f t="shared" si="1"/>
        <v>0.16665322255384368</v>
      </c>
      <c r="L10" s="39">
        <f t="shared" si="2"/>
        <v>0.83334677744615637</v>
      </c>
      <c r="M10" s="39">
        <f t="shared" si="3"/>
        <v>0.17955957086391869</v>
      </c>
      <c r="N10" s="40">
        <f t="shared" si="4"/>
        <v>0.82044042913608128</v>
      </c>
    </row>
    <row r="11" spans="1:17" x14ac:dyDescent="0.25">
      <c r="A11" s="2">
        <v>2011</v>
      </c>
      <c r="B11" s="4">
        <v>9914</v>
      </c>
      <c r="C11" s="6">
        <v>46284</v>
      </c>
      <c r="D11" s="20">
        <f t="shared" si="5"/>
        <v>56198</v>
      </c>
      <c r="E11" s="4">
        <v>10394</v>
      </c>
      <c r="F11" s="6">
        <v>45804</v>
      </c>
      <c r="G11" s="6">
        <f t="shared" si="0"/>
        <v>56198</v>
      </c>
      <c r="H11" s="6">
        <v>73092</v>
      </c>
      <c r="I11" s="6">
        <f t="shared" si="6"/>
        <v>0</v>
      </c>
      <c r="K11" s="38">
        <f t="shared" si="1"/>
        <v>0.17641197195629738</v>
      </c>
      <c r="L11" s="39">
        <f t="shared" si="2"/>
        <v>0.82358802804370257</v>
      </c>
      <c r="M11" s="39">
        <f t="shared" si="3"/>
        <v>0.18495320118153671</v>
      </c>
      <c r="N11" s="40">
        <f t="shared" si="4"/>
        <v>0.81504679881846331</v>
      </c>
    </row>
    <row r="12" spans="1:17" x14ac:dyDescent="0.25">
      <c r="A12" s="2">
        <v>2012</v>
      </c>
      <c r="B12" s="4">
        <v>10396</v>
      </c>
      <c r="C12" s="6">
        <v>45691</v>
      </c>
      <c r="D12" s="20">
        <f t="shared" si="5"/>
        <v>56087</v>
      </c>
      <c r="E12" s="4">
        <v>12558</v>
      </c>
      <c r="F12" s="6">
        <v>43529</v>
      </c>
      <c r="G12" s="6">
        <f t="shared" si="0"/>
        <v>56087</v>
      </c>
      <c r="H12" s="6">
        <v>73329</v>
      </c>
      <c r="I12" s="6">
        <f t="shared" si="6"/>
        <v>0</v>
      </c>
      <c r="K12" s="38">
        <f t="shared" si="1"/>
        <v>0.18535489507372474</v>
      </c>
      <c r="L12" s="39">
        <f t="shared" si="2"/>
        <v>0.81464510492627529</v>
      </c>
      <c r="M12" s="39">
        <f t="shared" si="3"/>
        <v>0.22390215201383565</v>
      </c>
      <c r="N12" s="40">
        <f t="shared" si="4"/>
        <v>0.77609784798616432</v>
      </c>
    </row>
    <row r="13" spans="1:17" x14ac:dyDescent="0.25">
      <c r="A13" s="2">
        <v>2013</v>
      </c>
      <c r="B13" s="4">
        <v>13185</v>
      </c>
      <c r="C13" s="6">
        <v>53629</v>
      </c>
      <c r="D13" s="20">
        <f t="shared" si="5"/>
        <v>66814</v>
      </c>
      <c r="E13" s="4">
        <v>15637</v>
      </c>
      <c r="F13" s="6">
        <v>51177</v>
      </c>
      <c r="G13" s="6">
        <f t="shared" si="0"/>
        <v>66814</v>
      </c>
      <c r="H13" s="6">
        <v>87982</v>
      </c>
      <c r="I13" s="6">
        <f t="shared" si="6"/>
        <v>0</v>
      </c>
      <c r="K13" s="38">
        <f t="shared" si="1"/>
        <v>0.19733888107282904</v>
      </c>
      <c r="L13" s="39">
        <f t="shared" si="2"/>
        <v>0.80266111892717096</v>
      </c>
      <c r="M13" s="39">
        <f t="shared" si="3"/>
        <v>0.23403777651390428</v>
      </c>
      <c r="N13" s="40">
        <f t="shared" si="4"/>
        <v>0.76596222348609577</v>
      </c>
    </row>
    <row r="14" spans="1:17" x14ac:dyDescent="0.25">
      <c r="A14" s="2">
        <v>2014</v>
      </c>
      <c r="B14" s="4">
        <v>13514</v>
      </c>
      <c r="C14" s="6">
        <v>52630</v>
      </c>
      <c r="D14" s="20">
        <f t="shared" si="5"/>
        <v>66144</v>
      </c>
      <c r="E14" s="4">
        <v>15819</v>
      </c>
      <c r="F14" s="6">
        <v>50325</v>
      </c>
      <c r="G14" s="6">
        <f t="shared" si="0"/>
        <v>66144</v>
      </c>
      <c r="H14" s="6">
        <v>87871</v>
      </c>
      <c r="I14" s="6">
        <f t="shared" si="6"/>
        <v>0</v>
      </c>
      <c r="K14" s="38">
        <f t="shared" si="1"/>
        <v>0.2043118045476536</v>
      </c>
      <c r="L14" s="39">
        <f t="shared" si="2"/>
        <v>0.79568819545234637</v>
      </c>
      <c r="M14" s="39">
        <f t="shared" si="3"/>
        <v>0.2391600145137881</v>
      </c>
      <c r="N14" s="40">
        <f t="shared" si="4"/>
        <v>0.7608399854862119</v>
      </c>
    </row>
    <row r="15" spans="1:17" x14ac:dyDescent="0.25">
      <c r="A15" s="2">
        <v>2015</v>
      </c>
      <c r="B15" s="4">
        <v>13354</v>
      </c>
      <c r="C15" s="6">
        <v>48144</v>
      </c>
      <c r="D15" s="20">
        <f t="shared" si="5"/>
        <v>61498</v>
      </c>
      <c r="E15" s="4">
        <v>15335</v>
      </c>
      <c r="F15" s="6">
        <v>50254</v>
      </c>
      <c r="G15" s="6">
        <f t="shared" si="0"/>
        <v>65589</v>
      </c>
      <c r="H15" s="6">
        <v>88084</v>
      </c>
      <c r="I15" s="6">
        <f t="shared" si="6"/>
        <v>-4091</v>
      </c>
      <c r="J15" t="s">
        <v>15</v>
      </c>
      <c r="K15" s="38">
        <f t="shared" si="1"/>
        <v>0.21714527301700867</v>
      </c>
      <c r="L15" s="39">
        <f t="shared" si="2"/>
        <v>0.7828547269829913</v>
      </c>
      <c r="M15" s="39">
        <f t="shared" si="3"/>
        <v>0.2338044489167391</v>
      </c>
      <c r="N15" s="40">
        <f t="shared" si="4"/>
        <v>0.76619555108326087</v>
      </c>
    </row>
    <row r="16" spans="1:17" x14ac:dyDescent="0.25">
      <c r="A16" s="2">
        <v>2016</v>
      </c>
      <c r="B16" s="4">
        <v>15511</v>
      </c>
      <c r="C16" s="6">
        <v>52316</v>
      </c>
      <c r="D16" s="20">
        <f t="shared" si="5"/>
        <v>67827</v>
      </c>
      <c r="E16" s="4">
        <v>17708</v>
      </c>
      <c r="F16" s="6">
        <v>54905</v>
      </c>
      <c r="G16" s="6">
        <f t="shared" si="0"/>
        <v>72613</v>
      </c>
      <c r="H16" s="6">
        <v>97422</v>
      </c>
      <c r="I16" s="6">
        <f t="shared" si="6"/>
        <v>-4786</v>
      </c>
      <c r="J16" t="s">
        <v>15</v>
      </c>
      <c r="K16" s="38">
        <f t="shared" si="1"/>
        <v>0.22868474206436964</v>
      </c>
      <c r="L16" s="39">
        <f t="shared" si="2"/>
        <v>0.77131525793563038</v>
      </c>
      <c r="M16" s="39">
        <f t="shared" si="3"/>
        <v>0.24386817787448528</v>
      </c>
      <c r="N16" s="40">
        <f t="shared" si="4"/>
        <v>0.75613182212551466</v>
      </c>
    </row>
    <row r="17" spans="1:14" x14ac:dyDescent="0.25">
      <c r="A17" s="2">
        <v>2017</v>
      </c>
      <c r="B17" s="4">
        <v>14986</v>
      </c>
      <c r="C17" s="6">
        <v>49929</v>
      </c>
      <c r="D17" s="20">
        <f t="shared" si="5"/>
        <v>64915</v>
      </c>
      <c r="E17" s="4">
        <v>17067</v>
      </c>
      <c r="F17" s="6">
        <v>52311</v>
      </c>
      <c r="G17" s="6">
        <f t="shared" si="0"/>
        <v>69378</v>
      </c>
      <c r="H17" s="6">
        <v>93185</v>
      </c>
      <c r="I17" s="6">
        <f t="shared" si="6"/>
        <v>-4463</v>
      </c>
      <c r="J17" t="s">
        <v>15</v>
      </c>
      <c r="K17" s="38">
        <f t="shared" si="1"/>
        <v>0.23085573442193638</v>
      </c>
      <c r="L17" s="39">
        <f t="shared" si="2"/>
        <v>0.76914426557806359</v>
      </c>
      <c r="M17" s="39">
        <f t="shared" si="3"/>
        <v>0.2460001729654934</v>
      </c>
      <c r="N17" s="40">
        <f t="shared" si="4"/>
        <v>0.75399982703450663</v>
      </c>
    </row>
    <row r="18" spans="1:14" x14ac:dyDescent="0.25">
      <c r="A18" s="2">
        <v>2018</v>
      </c>
      <c r="B18" s="4">
        <v>15855</v>
      </c>
      <c r="C18" s="6">
        <v>54181</v>
      </c>
      <c r="D18" s="20">
        <f t="shared" si="5"/>
        <v>70036</v>
      </c>
      <c r="E18" s="4">
        <v>17847</v>
      </c>
      <c r="F18" s="6">
        <v>57047</v>
      </c>
      <c r="G18" s="6">
        <f t="shared" si="0"/>
        <v>74894</v>
      </c>
      <c r="H18" s="6">
        <v>99646</v>
      </c>
      <c r="I18" s="6">
        <f t="shared" si="6"/>
        <v>-4858</v>
      </c>
      <c r="J18" t="s">
        <v>15</v>
      </c>
      <c r="K18" s="38">
        <f t="shared" si="1"/>
        <v>0.22638357416185961</v>
      </c>
      <c r="L18" s="39">
        <f t="shared" si="2"/>
        <v>0.77361642583814039</v>
      </c>
      <c r="M18" s="39">
        <f t="shared" si="3"/>
        <v>0.23829679280049137</v>
      </c>
      <c r="N18" s="40">
        <f t="shared" si="4"/>
        <v>0.76170320719950868</v>
      </c>
    </row>
    <row r="19" spans="1:14" x14ac:dyDescent="0.25">
      <c r="A19" s="3">
        <v>2019</v>
      </c>
      <c r="B19" s="5">
        <v>14734</v>
      </c>
      <c r="C19" s="7">
        <v>50220</v>
      </c>
      <c r="D19" s="21">
        <f t="shared" si="5"/>
        <v>64954</v>
      </c>
      <c r="E19" s="5">
        <v>16720</v>
      </c>
      <c r="F19" s="7">
        <v>52650</v>
      </c>
      <c r="G19" s="7">
        <f t="shared" si="0"/>
        <v>69370</v>
      </c>
      <c r="H19" s="7">
        <v>92094</v>
      </c>
      <c r="I19" s="7">
        <f t="shared" si="6"/>
        <v>-4416</v>
      </c>
      <c r="J19" t="s">
        <v>15</v>
      </c>
      <c r="K19" s="41">
        <f t="shared" si="1"/>
        <v>0.22683745419835577</v>
      </c>
      <c r="L19" s="42">
        <f t="shared" si="2"/>
        <v>0.77316254580164423</v>
      </c>
      <c r="M19" s="42">
        <f t="shared" si="3"/>
        <v>0.24102638027965981</v>
      </c>
      <c r="N19" s="43">
        <f t="shared" si="4"/>
        <v>0.75897361972034016</v>
      </c>
    </row>
    <row r="20" spans="1:14" x14ac:dyDescent="0.25">
      <c r="B20" s="1"/>
      <c r="E20" s="1"/>
      <c r="F20" s="1"/>
      <c r="G20" s="1"/>
    </row>
    <row r="21" spans="1:14" x14ac:dyDescent="0.25">
      <c r="C21" s="1"/>
      <c r="D21" s="1"/>
      <c r="E21" s="1"/>
      <c r="F21" s="1"/>
      <c r="G21" s="1"/>
      <c r="H21" s="1"/>
      <c r="I21" s="1"/>
      <c r="J21" s="1"/>
    </row>
    <row r="22" spans="1:14" x14ac:dyDescent="0.25">
      <c r="C22" s="1"/>
      <c r="D22" s="1"/>
      <c r="E22" s="1"/>
      <c r="F22" s="1"/>
      <c r="G22" s="1"/>
      <c r="H22" s="1"/>
      <c r="I22" s="1"/>
      <c r="J22" s="1"/>
    </row>
    <row r="23" spans="1:14" x14ac:dyDescent="0.25">
      <c r="F23" s="1"/>
      <c r="G23" s="1"/>
      <c r="H23" s="1"/>
    </row>
  </sheetData>
  <mergeCells count="8">
    <mergeCell ref="K2:L2"/>
    <mergeCell ref="M2:N2"/>
    <mergeCell ref="O6:Q9"/>
    <mergeCell ref="A2:A3"/>
    <mergeCell ref="H2:H3"/>
    <mergeCell ref="I2:I3"/>
    <mergeCell ref="B2:D2"/>
    <mergeCell ref="E2:G2"/>
  </mergeCells>
  <pageMargins left="0.7" right="0.7" top="0.75" bottom="0.75" header="0.3" footer="0.3"/>
  <pageSetup paperSize="9" orientation="portrait" horizontalDpi="0" verticalDpi="0" r:id="rId1"/>
  <ignoredErrors>
    <ignoredError sqref="D7:D1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abSelected="1" topLeftCell="A75" workbookViewId="0">
      <selection activeCell="D85" sqref="D85"/>
    </sheetView>
  </sheetViews>
  <sheetFormatPr baseColWidth="10" defaultRowHeight="15" x14ac:dyDescent="0.25"/>
  <cols>
    <col min="1" max="1" width="8.42578125" customWidth="1"/>
    <col min="2" max="2" width="14" customWidth="1"/>
    <col min="4" max="4" width="10.85546875" customWidth="1"/>
    <col min="5" max="5" width="10.7109375" customWidth="1"/>
    <col min="7" max="7" width="10.42578125" customWidth="1"/>
  </cols>
  <sheetData>
    <row r="2" spans="1:9" x14ac:dyDescent="0.25">
      <c r="A2" s="23"/>
      <c r="B2" s="23"/>
      <c r="C2" s="23"/>
      <c r="D2" s="25" t="s">
        <v>8</v>
      </c>
      <c r="E2" s="26"/>
      <c r="F2" s="26"/>
      <c r="G2" s="27"/>
      <c r="H2" s="31" t="s">
        <v>9</v>
      </c>
      <c r="I2" s="24"/>
    </row>
    <row r="3" spans="1:9" x14ac:dyDescent="0.25">
      <c r="A3" s="23"/>
      <c r="B3" s="23"/>
      <c r="C3" s="23"/>
      <c r="D3" s="28" t="s">
        <v>11</v>
      </c>
      <c r="E3" s="28" t="s">
        <v>14</v>
      </c>
      <c r="F3" s="28" t="s">
        <v>12</v>
      </c>
      <c r="G3" s="28" t="s">
        <v>7</v>
      </c>
      <c r="H3" s="31"/>
      <c r="I3" s="24"/>
    </row>
    <row r="4" spans="1:9" x14ac:dyDescent="0.25">
      <c r="A4" s="31">
        <v>2007</v>
      </c>
      <c r="B4" s="31" t="s">
        <v>13</v>
      </c>
      <c r="C4" s="28" t="s">
        <v>14</v>
      </c>
      <c r="D4" s="29">
        <v>1979</v>
      </c>
      <c r="E4" s="30">
        <f>+G4-D4</f>
        <v>39942</v>
      </c>
      <c r="F4" s="28"/>
      <c r="G4" s="29">
        <v>41921</v>
      </c>
      <c r="H4" s="31">
        <v>0.7581</v>
      </c>
      <c r="I4" s="24"/>
    </row>
    <row r="5" spans="1:9" x14ac:dyDescent="0.25">
      <c r="A5" s="31"/>
      <c r="B5" s="31"/>
      <c r="C5" s="28" t="s">
        <v>11</v>
      </c>
      <c r="D5" s="28">
        <v>6327</v>
      </c>
      <c r="E5" s="29">
        <v>1265</v>
      </c>
      <c r="F5" s="28"/>
      <c r="G5" s="29">
        <v>7592</v>
      </c>
      <c r="H5" s="31"/>
      <c r="I5" s="24"/>
    </row>
    <row r="6" spans="1:9" x14ac:dyDescent="0.25">
      <c r="A6" s="31"/>
      <c r="B6" s="31"/>
      <c r="C6" s="28" t="s">
        <v>7</v>
      </c>
      <c r="D6" s="29">
        <v>41207</v>
      </c>
      <c r="E6" s="29">
        <v>8306</v>
      </c>
      <c r="F6" s="28"/>
      <c r="G6" s="30">
        <f>SUM(D6:F6)</f>
        <v>49513</v>
      </c>
      <c r="H6" s="31"/>
      <c r="I6" s="24"/>
    </row>
    <row r="8" spans="1:9" x14ac:dyDescent="0.25">
      <c r="A8" s="23"/>
      <c r="B8" s="23"/>
      <c r="C8" s="23"/>
      <c r="D8" s="25" t="s">
        <v>8</v>
      </c>
      <c r="E8" s="26"/>
      <c r="F8" s="26"/>
      <c r="G8" s="27"/>
      <c r="H8" s="31" t="s">
        <v>9</v>
      </c>
      <c r="I8" s="24"/>
    </row>
    <row r="9" spans="1:9" x14ac:dyDescent="0.25">
      <c r="A9" s="23"/>
      <c r="B9" s="23"/>
      <c r="C9" s="23"/>
      <c r="D9" s="28" t="s">
        <v>11</v>
      </c>
      <c r="E9" s="28" t="s">
        <v>14</v>
      </c>
      <c r="F9" s="28" t="s">
        <v>12</v>
      </c>
      <c r="G9" s="28" t="s">
        <v>7</v>
      </c>
      <c r="H9" s="31"/>
      <c r="I9" s="24"/>
    </row>
    <row r="10" spans="1:9" x14ac:dyDescent="0.25">
      <c r="A10" s="31">
        <v>2008</v>
      </c>
      <c r="B10" s="31" t="s">
        <v>13</v>
      </c>
      <c r="C10" s="28" t="s">
        <v>14</v>
      </c>
      <c r="D10" s="6">
        <v>1997</v>
      </c>
      <c r="E10" s="30">
        <v>38866</v>
      </c>
      <c r="F10" s="28"/>
      <c r="G10" s="6">
        <v>40863</v>
      </c>
      <c r="H10" s="31">
        <v>0.748</v>
      </c>
      <c r="I10" s="24"/>
    </row>
    <row r="11" spans="1:9" x14ac:dyDescent="0.25">
      <c r="A11" s="31"/>
      <c r="B11" s="31"/>
      <c r="C11" s="28" t="s">
        <v>11</v>
      </c>
      <c r="D11" s="28">
        <v>6219</v>
      </c>
      <c r="E11" s="4">
        <v>1345</v>
      </c>
      <c r="F11" s="28"/>
      <c r="G11" s="4">
        <v>7564</v>
      </c>
      <c r="H11" s="31"/>
      <c r="I11" s="24"/>
    </row>
    <row r="12" spans="1:9" x14ac:dyDescent="0.25">
      <c r="A12" s="31"/>
      <c r="B12" s="31"/>
      <c r="C12" s="28" t="s">
        <v>7</v>
      </c>
      <c r="D12" s="6">
        <f>+D11+D10</f>
        <v>8216</v>
      </c>
      <c r="E12" s="4">
        <f>+E11+E10</f>
        <v>40211</v>
      </c>
      <c r="F12" s="28"/>
      <c r="G12" s="30">
        <f>SUM(D12:F12)</f>
        <v>48427</v>
      </c>
      <c r="H12" s="31"/>
      <c r="I12" s="24"/>
    </row>
    <row r="14" spans="1:9" x14ac:dyDescent="0.25">
      <c r="A14" s="23"/>
      <c r="B14" s="23"/>
      <c r="C14" s="23"/>
      <c r="D14" s="25" t="s">
        <v>8</v>
      </c>
      <c r="E14" s="26"/>
      <c r="F14" s="26"/>
      <c r="G14" s="27"/>
      <c r="H14" s="31" t="s">
        <v>9</v>
      </c>
      <c r="I14" s="24"/>
    </row>
    <row r="15" spans="1:9" x14ac:dyDescent="0.25">
      <c r="A15" s="23"/>
      <c r="B15" s="23"/>
      <c r="C15" s="23"/>
      <c r="D15" s="28" t="s">
        <v>11</v>
      </c>
      <c r="E15" s="28" t="s">
        <v>14</v>
      </c>
      <c r="F15" s="28" t="s">
        <v>12</v>
      </c>
      <c r="G15" s="28" t="s">
        <v>7</v>
      </c>
      <c r="H15" s="31"/>
      <c r="I15" s="24"/>
    </row>
    <row r="16" spans="1:9" x14ac:dyDescent="0.25">
      <c r="A16" s="37">
        <v>2009</v>
      </c>
      <c r="B16" s="31" t="s">
        <v>13</v>
      </c>
      <c r="C16" s="28" t="s">
        <v>14</v>
      </c>
      <c r="D16" s="29">
        <v>2104</v>
      </c>
      <c r="E16" s="30">
        <v>36091</v>
      </c>
      <c r="F16" s="28"/>
      <c r="G16" s="29">
        <v>41921</v>
      </c>
      <c r="H16" s="31">
        <v>0.745</v>
      </c>
      <c r="I16" s="24"/>
    </row>
    <row r="17" spans="1:9" x14ac:dyDescent="0.25">
      <c r="A17" s="37"/>
      <c r="B17" s="31"/>
      <c r="C17" s="28" t="s">
        <v>11</v>
      </c>
      <c r="D17" s="28">
        <v>6830</v>
      </c>
      <c r="E17" s="29">
        <v>1491</v>
      </c>
      <c r="F17" s="28"/>
      <c r="G17" s="29">
        <v>7592</v>
      </c>
      <c r="H17" s="31"/>
      <c r="I17" s="24"/>
    </row>
    <row r="18" spans="1:9" x14ac:dyDescent="0.25">
      <c r="A18" s="37"/>
      <c r="B18" s="31"/>
      <c r="C18" s="28" t="s">
        <v>12</v>
      </c>
      <c r="D18" s="28"/>
      <c r="E18" s="29">
        <v>3239</v>
      </c>
      <c r="F18" s="28"/>
      <c r="G18" s="29"/>
      <c r="H18" s="31"/>
      <c r="I18" s="24"/>
    </row>
    <row r="19" spans="1:9" x14ac:dyDescent="0.25">
      <c r="A19" s="37"/>
      <c r="B19" s="31"/>
      <c r="C19" s="28" t="s">
        <v>7</v>
      </c>
      <c r="D19" s="29">
        <f>+D18+D17+D16</f>
        <v>8934</v>
      </c>
      <c r="E19" s="29">
        <f>+E18+E17+E16</f>
        <v>40821</v>
      </c>
      <c r="F19" s="28"/>
      <c r="G19" s="30">
        <f>SUM(D19:F19)</f>
        <v>49755</v>
      </c>
      <c r="H19" s="31"/>
      <c r="I19" s="24"/>
    </row>
    <row r="21" spans="1:9" x14ac:dyDescent="0.25">
      <c r="A21" s="23"/>
      <c r="B21" s="23"/>
      <c r="C21" s="23"/>
      <c r="D21" s="25" t="s">
        <v>8</v>
      </c>
      <c r="E21" s="26"/>
      <c r="F21" s="26"/>
      <c r="G21" s="27"/>
      <c r="H21" s="31" t="s">
        <v>9</v>
      </c>
      <c r="I21" s="24"/>
    </row>
    <row r="22" spans="1:9" x14ac:dyDescent="0.25">
      <c r="A22" s="23"/>
      <c r="B22" s="23"/>
      <c r="C22" s="23"/>
      <c r="D22" s="28" t="s">
        <v>11</v>
      </c>
      <c r="E22" s="28" t="s">
        <v>14</v>
      </c>
      <c r="F22" s="28" t="s">
        <v>12</v>
      </c>
      <c r="G22" s="28" t="s">
        <v>7</v>
      </c>
      <c r="H22" s="31"/>
      <c r="I22" s="24"/>
    </row>
    <row r="23" spans="1:9" x14ac:dyDescent="0.25">
      <c r="A23" s="31">
        <v>2010</v>
      </c>
      <c r="B23" s="31" t="s">
        <v>13</v>
      </c>
      <c r="C23" s="28" t="s">
        <v>14</v>
      </c>
      <c r="D23" s="29">
        <v>2168</v>
      </c>
      <c r="E23" s="30">
        <v>39156</v>
      </c>
      <c r="F23" s="28"/>
      <c r="G23" s="29">
        <f>+E23+D23</f>
        <v>41324</v>
      </c>
      <c r="H23" s="31">
        <v>0.74050000000000005</v>
      </c>
      <c r="I23" s="24"/>
    </row>
    <row r="24" spans="1:9" x14ac:dyDescent="0.25">
      <c r="A24" s="31"/>
      <c r="B24" s="31"/>
      <c r="C24" s="28" t="s">
        <v>11</v>
      </c>
      <c r="D24" s="28">
        <v>6736</v>
      </c>
      <c r="E24" s="29">
        <v>1528</v>
      </c>
      <c r="F24" s="28"/>
      <c r="G24" s="29">
        <f>+D24+E24</f>
        <v>8264</v>
      </c>
      <c r="H24" s="31"/>
      <c r="I24" s="24"/>
    </row>
    <row r="25" spans="1:9" x14ac:dyDescent="0.25">
      <c r="A25" s="31"/>
      <c r="B25" s="31"/>
      <c r="C25" s="28" t="s">
        <v>7</v>
      </c>
      <c r="D25" s="29">
        <f>+D24+D23</f>
        <v>8904</v>
      </c>
      <c r="E25" s="29">
        <f>+E24+E23</f>
        <v>40684</v>
      </c>
      <c r="F25" s="28"/>
      <c r="G25" s="30">
        <f>SUM(D25:F25)</f>
        <v>49588</v>
      </c>
      <c r="H25" s="31"/>
      <c r="I25" s="24"/>
    </row>
    <row r="27" spans="1:9" x14ac:dyDescent="0.25">
      <c r="A27" s="23"/>
      <c r="B27" s="23"/>
      <c r="C27" s="23"/>
      <c r="D27" s="25" t="s">
        <v>8</v>
      </c>
      <c r="E27" s="26"/>
      <c r="F27" s="26"/>
      <c r="G27" s="27"/>
      <c r="H27" s="31" t="s">
        <v>9</v>
      </c>
      <c r="I27" s="24"/>
    </row>
    <row r="28" spans="1:9" x14ac:dyDescent="0.25">
      <c r="A28" s="23"/>
      <c r="B28" s="23"/>
      <c r="C28" s="23"/>
      <c r="D28" s="28" t="s">
        <v>10</v>
      </c>
      <c r="E28" s="28" t="s">
        <v>11</v>
      </c>
      <c r="F28" s="28" t="s">
        <v>12</v>
      </c>
      <c r="G28" s="28" t="s">
        <v>7</v>
      </c>
      <c r="H28" s="31"/>
      <c r="I28" s="24"/>
    </row>
    <row r="29" spans="1:9" x14ac:dyDescent="0.25">
      <c r="A29" s="31">
        <v>2011</v>
      </c>
      <c r="B29" s="31" t="s">
        <v>13</v>
      </c>
      <c r="C29" s="28" t="s">
        <v>14</v>
      </c>
      <c r="D29" s="29">
        <v>2442</v>
      </c>
      <c r="E29" s="30">
        <v>43842</v>
      </c>
      <c r="F29" s="28"/>
      <c r="G29" s="29">
        <f>+SUM(D29:E29)</f>
        <v>46284</v>
      </c>
      <c r="H29" s="31">
        <v>0.73570000000000002</v>
      </c>
      <c r="I29" s="24"/>
    </row>
    <row r="30" spans="1:9" x14ac:dyDescent="0.25">
      <c r="A30" s="31"/>
      <c r="B30" s="31"/>
      <c r="C30" s="28" t="s">
        <v>11</v>
      </c>
      <c r="D30" s="28">
        <v>7952</v>
      </c>
      <c r="E30" s="29">
        <v>1962</v>
      </c>
      <c r="F30" s="28"/>
      <c r="G30" s="29">
        <f>+SUM(D30:E30)</f>
        <v>9914</v>
      </c>
      <c r="H30" s="31"/>
      <c r="I30" s="24"/>
    </row>
    <row r="31" spans="1:9" x14ac:dyDescent="0.25">
      <c r="A31" s="31"/>
      <c r="B31" s="31"/>
      <c r="C31" s="28" t="s">
        <v>7</v>
      </c>
      <c r="D31" s="29">
        <f>+SUM(D29:D30)</f>
        <v>10394</v>
      </c>
      <c r="E31" s="29">
        <f>+SUM(E29:E30)</f>
        <v>45804</v>
      </c>
      <c r="F31" s="28"/>
      <c r="G31" s="30">
        <f>SUM(D31:F31)</f>
        <v>56198</v>
      </c>
      <c r="H31" s="31"/>
      <c r="I31" s="24"/>
    </row>
    <row r="33" spans="1:9" x14ac:dyDescent="0.25">
      <c r="A33" s="23"/>
      <c r="B33" s="23"/>
      <c r="C33" s="23"/>
      <c r="D33" s="25" t="s">
        <v>8</v>
      </c>
      <c r="E33" s="26"/>
      <c r="F33" s="26"/>
      <c r="G33" s="27"/>
      <c r="H33" s="31" t="s">
        <v>9</v>
      </c>
      <c r="I33" s="24"/>
    </row>
    <row r="34" spans="1:9" x14ac:dyDescent="0.25">
      <c r="A34" s="23"/>
      <c r="B34" s="23"/>
      <c r="C34" s="23"/>
      <c r="D34" s="28" t="s">
        <v>10</v>
      </c>
      <c r="E34" s="28" t="s">
        <v>11</v>
      </c>
      <c r="F34" s="28" t="s">
        <v>12</v>
      </c>
      <c r="G34" s="28" t="s">
        <v>7</v>
      </c>
      <c r="H34" s="31"/>
      <c r="I34" s="24"/>
    </row>
    <row r="35" spans="1:9" x14ac:dyDescent="0.25">
      <c r="A35" s="31">
        <v>2012</v>
      </c>
      <c r="B35" s="31" t="s">
        <v>13</v>
      </c>
      <c r="C35" s="28" t="s">
        <v>14</v>
      </c>
      <c r="D35" s="29">
        <v>2171</v>
      </c>
      <c r="E35" s="30">
        <v>43520</v>
      </c>
      <c r="F35" s="28"/>
      <c r="G35" s="29">
        <f>+SUM(D35:E35)</f>
        <v>45691</v>
      </c>
      <c r="H35" s="31">
        <v>0.8871</v>
      </c>
      <c r="I35" s="24"/>
    </row>
    <row r="36" spans="1:9" x14ac:dyDescent="0.25">
      <c r="A36" s="31"/>
      <c r="B36" s="31"/>
      <c r="C36" s="28" t="s">
        <v>11</v>
      </c>
      <c r="D36" s="28">
        <v>10387</v>
      </c>
      <c r="E36" s="29">
        <v>9</v>
      </c>
      <c r="F36" s="28"/>
      <c r="G36" s="29">
        <f>+SUM(D36:E36)</f>
        <v>10396</v>
      </c>
      <c r="H36" s="31"/>
      <c r="I36" s="24"/>
    </row>
    <row r="37" spans="1:9" x14ac:dyDescent="0.25">
      <c r="A37" s="31"/>
      <c r="B37" s="31"/>
      <c r="C37" s="28" t="s">
        <v>7</v>
      </c>
      <c r="D37" s="29">
        <f>+SUM(D35:D36)</f>
        <v>12558</v>
      </c>
      <c r="E37" s="29">
        <f>+SUM(E35:E36)</f>
        <v>43529</v>
      </c>
      <c r="F37" s="28"/>
      <c r="G37" s="30">
        <f>SUM(D37:F37)</f>
        <v>56087</v>
      </c>
      <c r="H37" s="31"/>
      <c r="I37" s="24"/>
    </row>
    <row r="39" spans="1:9" x14ac:dyDescent="0.25">
      <c r="A39" s="23"/>
      <c r="B39" s="23"/>
      <c r="C39" s="23"/>
      <c r="D39" s="25" t="s">
        <v>8</v>
      </c>
      <c r="E39" s="26"/>
      <c r="F39" s="26"/>
      <c r="G39" s="27"/>
      <c r="H39" s="31" t="s">
        <v>9</v>
      </c>
      <c r="I39" s="24"/>
    </row>
    <row r="40" spans="1:9" x14ac:dyDescent="0.25">
      <c r="A40" s="23"/>
      <c r="B40" s="23"/>
      <c r="C40" s="23"/>
      <c r="D40" s="28" t="s">
        <v>10</v>
      </c>
      <c r="E40" s="28" t="s">
        <v>11</v>
      </c>
      <c r="F40" s="28" t="s">
        <v>12</v>
      </c>
      <c r="G40" s="28" t="s">
        <v>7</v>
      </c>
      <c r="H40" s="31"/>
      <c r="I40" s="24"/>
    </row>
    <row r="41" spans="1:9" x14ac:dyDescent="0.25">
      <c r="A41" s="31">
        <v>2013</v>
      </c>
      <c r="B41" s="31" t="s">
        <v>13</v>
      </c>
      <c r="C41" s="28" t="s">
        <v>14</v>
      </c>
      <c r="D41" s="29">
        <v>2458</v>
      </c>
      <c r="E41" s="30">
        <v>51171</v>
      </c>
      <c r="F41" s="28"/>
      <c r="G41" s="29">
        <f>+SUM(D41:E41)</f>
        <v>53629</v>
      </c>
      <c r="H41" s="31">
        <v>0.89649999999999996</v>
      </c>
      <c r="I41" s="24"/>
    </row>
    <row r="42" spans="1:9" x14ac:dyDescent="0.25">
      <c r="A42" s="31"/>
      <c r="B42" s="31"/>
      <c r="C42" s="28" t="s">
        <v>11</v>
      </c>
      <c r="D42" s="28">
        <v>13179</v>
      </c>
      <c r="E42" s="29">
        <v>6</v>
      </c>
      <c r="F42" s="28"/>
      <c r="G42" s="29">
        <f>+SUM(D42:E42)</f>
        <v>13185</v>
      </c>
      <c r="H42" s="31"/>
      <c r="I42" s="24"/>
    </row>
    <row r="43" spans="1:9" x14ac:dyDescent="0.25">
      <c r="A43" s="31"/>
      <c r="B43" s="31"/>
      <c r="C43" s="28" t="s">
        <v>7</v>
      </c>
      <c r="D43" s="29">
        <f>+SUM(D41:D42)</f>
        <v>15637</v>
      </c>
      <c r="E43" s="29">
        <f>+SUM(E41:E42)</f>
        <v>51177</v>
      </c>
      <c r="F43" s="28"/>
      <c r="G43" s="30">
        <f>SUM(D43:F43)</f>
        <v>66814</v>
      </c>
      <c r="H43" s="31"/>
      <c r="I43" s="24"/>
    </row>
    <row r="45" spans="1:9" x14ac:dyDescent="0.25">
      <c r="A45" s="23"/>
      <c r="B45" s="23"/>
      <c r="C45" s="23"/>
      <c r="D45" s="25" t="s">
        <v>8</v>
      </c>
      <c r="E45" s="26"/>
      <c r="F45" s="26"/>
      <c r="G45" s="27"/>
      <c r="H45" s="31" t="s">
        <v>9</v>
      </c>
      <c r="I45" s="24"/>
    </row>
    <row r="46" spans="1:9" x14ac:dyDescent="0.25">
      <c r="A46" s="23"/>
      <c r="B46" s="23"/>
      <c r="C46" s="23"/>
      <c r="D46" s="28" t="s">
        <v>10</v>
      </c>
      <c r="E46" s="28" t="s">
        <v>11</v>
      </c>
      <c r="F46" s="28" t="s">
        <v>12</v>
      </c>
      <c r="G46" s="28" t="s">
        <v>7</v>
      </c>
      <c r="H46" s="31"/>
      <c r="I46" s="24"/>
    </row>
    <row r="47" spans="1:9" x14ac:dyDescent="0.25">
      <c r="A47" s="31">
        <v>2014</v>
      </c>
      <c r="B47" s="31" t="s">
        <v>13</v>
      </c>
      <c r="C47" s="28" t="s">
        <v>14</v>
      </c>
      <c r="D47" s="29">
        <v>2311</v>
      </c>
      <c r="E47" s="30">
        <v>50319</v>
      </c>
      <c r="F47" s="28"/>
      <c r="G47" s="29">
        <f>+SUM(D47:E47)</f>
        <v>52630</v>
      </c>
      <c r="H47" s="31">
        <v>0.90329999999999999</v>
      </c>
      <c r="I47" s="24"/>
    </row>
    <row r="48" spans="1:9" x14ac:dyDescent="0.25">
      <c r="A48" s="31"/>
      <c r="B48" s="31"/>
      <c r="C48" s="28" t="s">
        <v>11</v>
      </c>
      <c r="D48" s="28">
        <v>13508</v>
      </c>
      <c r="E48" s="29">
        <v>6</v>
      </c>
      <c r="F48" s="28"/>
      <c r="G48" s="29">
        <f>+SUM(D48:E48)</f>
        <v>13514</v>
      </c>
      <c r="H48" s="31"/>
      <c r="I48" s="24"/>
    </row>
    <row r="49" spans="1:9" x14ac:dyDescent="0.25">
      <c r="A49" s="31"/>
      <c r="B49" s="31"/>
      <c r="C49" s="28" t="s">
        <v>7</v>
      </c>
      <c r="D49" s="29">
        <f>+SUM(D47:D48)</f>
        <v>15819</v>
      </c>
      <c r="E49" s="29">
        <f>+SUM(E47:E48)</f>
        <v>50325</v>
      </c>
      <c r="F49" s="28"/>
      <c r="G49" s="30">
        <f>SUM(D49:F49)</f>
        <v>66144</v>
      </c>
      <c r="H49" s="31"/>
      <c r="I49" s="24"/>
    </row>
    <row r="51" spans="1:9" ht="15" customHeight="1" x14ac:dyDescent="0.25">
      <c r="A51" s="23"/>
      <c r="B51" s="23"/>
      <c r="C51" s="23"/>
      <c r="D51" s="25" t="s">
        <v>8</v>
      </c>
      <c r="E51" s="26"/>
      <c r="F51" s="26"/>
      <c r="G51" s="27"/>
      <c r="H51" s="31" t="s">
        <v>9</v>
      </c>
      <c r="I51" s="24"/>
    </row>
    <row r="52" spans="1:9" x14ac:dyDescent="0.25">
      <c r="A52" s="23"/>
      <c r="B52" s="23"/>
      <c r="C52" s="23"/>
      <c r="D52" s="28" t="s">
        <v>11</v>
      </c>
      <c r="E52" s="28" t="s">
        <v>14</v>
      </c>
      <c r="F52" s="28" t="s">
        <v>12</v>
      </c>
      <c r="G52" s="28" t="s">
        <v>7</v>
      </c>
      <c r="H52" s="31"/>
      <c r="I52" s="24"/>
    </row>
    <row r="53" spans="1:9" ht="15" customHeight="1" x14ac:dyDescent="0.25">
      <c r="A53" s="37">
        <v>2015</v>
      </c>
      <c r="B53" s="31" t="s">
        <v>13</v>
      </c>
      <c r="C53" s="28" t="s">
        <v>14</v>
      </c>
      <c r="D53" s="29">
        <v>1989</v>
      </c>
      <c r="E53" s="30">
        <v>46155</v>
      </c>
      <c r="F53" s="28"/>
      <c r="G53" s="29">
        <f>+SUM(D53:F53)</f>
        <v>48144</v>
      </c>
      <c r="H53" s="31">
        <v>0.91300000000000003</v>
      </c>
      <c r="I53" s="24"/>
    </row>
    <row r="54" spans="1:9" x14ac:dyDescent="0.25">
      <c r="A54" s="37"/>
      <c r="B54" s="31"/>
      <c r="C54" s="28" t="s">
        <v>11</v>
      </c>
      <c r="D54" s="28">
        <v>13346</v>
      </c>
      <c r="E54" s="29">
        <v>8</v>
      </c>
      <c r="F54" s="28"/>
      <c r="G54" s="29">
        <f>+SUM(D54:F54)</f>
        <v>13354</v>
      </c>
      <c r="H54" s="31"/>
      <c r="I54" s="24"/>
    </row>
    <row r="55" spans="1:9" x14ac:dyDescent="0.25">
      <c r="A55" s="37"/>
      <c r="B55" s="31"/>
      <c r="C55" s="28" t="s">
        <v>12</v>
      </c>
      <c r="D55" s="28"/>
      <c r="E55" s="29">
        <v>4091</v>
      </c>
      <c r="F55" s="28"/>
      <c r="G55" s="29">
        <f>+E55</f>
        <v>4091</v>
      </c>
      <c r="H55" s="31"/>
      <c r="I55" s="24"/>
    </row>
    <row r="56" spans="1:9" x14ac:dyDescent="0.25">
      <c r="A56" s="37"/>
      <c r="B56" s="31"/>
      <c r="C56" s="28" t="s">
        <v>7</v>
      </c>
      <c r="D56" s="29">
        <f>+D55+D54+D53</f>
        <v>15335</v>
      </c>
      <c r="E56" s="29">
        <f>+E55+E54+E53</f>
        <v>50254</v>
      </c>
      <c r="F56" s="28"/>
      <c r="G56" s="30">
        <f>SUM(D56:F56)</f>
        <v>65589</v>
      </c>
      <c r="H56" s="31"/>
    </row>
    <row r="57" spans="1:9" ht="15" customHeight="1" x14ac:dyDescent="0.25">
      <c r="A57" s="23"/>
      <c r="B57" s="23"/>
      <c r="C57" s="23"/>
      <c r="D57" s="25" t="s">
        <v>8</v>
      </c>
      <c r="E57" s="26"/>
      <c r="F57" s="26"/>
      <c r="G57" s="27"/>
      <c r="H57" s="31" t="s">
        <v>9</v>
      </c>
      <c r="I57" s="24"/>
    </row>
    <row r="58" spans="1:9" x14ac:dyDescent="0.25">
      <c r="A58" s="23"/>
      <c r="B58" s="23"/>
      <c r="C58" s="23"/>
      <c r="D58" s="28" t="s">
        <v>11</v>
      </c>
      <c r="E58" s="28" t="s">
        <v>14</v>
      </c>
      <c r="F58" s="28" t="s">
        <v>12</v>
      </c>
      <c r="G58" s="28" t="s">
        <v>7</v>
      </c>
      <c r="H58" s="31"/>
      <c r="I58" s="24"/>
    </row>
    <row r="59" spans="1:9" ht="15" customHeight="1" x14ac:dyDescent="0.25">
      <c r="A59" s="37">
        <v>2016</v>
      </c>
      <c r="B59" s="31" t="s">
        <v>13</v>
      </c>
      <c r="C59" s="28" t="s">
        <v>14</v>
      </c>
      <c r="D59" s="29">
        <v>2218</v>
      </c>
      <c r="E59" s="30">
        <v>50098</v>
      </c>
      <c r="F59" s="28"/>
      <c r="G59" s="29">
        <f>+SUM(D59:F59)</f>
        <v>52316</v>
      </c>
      <c r="H59" s="31">
        <v>0.91439999999999999</v>
      </c>
      <c r="I59" s="24"/>
    </row>
    <row r="60" spans="1:9" x14ac:dyDescent="0.25">
      <c r="A60" s="37"/>
      <c r="B60" s="31"/>
      <c r="C60" s="28" t="s">
        <v>11</v>
      </c>
      <c r="D60" s="28">
        <v>15490</v>
      </c>
      <c r="E60" s="29">
        <v>21</v>
      </c>
      <c r="F60" s="28"/>
      <c r="G60" s="29">
        <f>+SUM(D60:F60)</f>
        <v>15511</v>
      </c>
      <c r="H60" s="31"/>
      <c r="I60" s="24"/>
    </row>
    <row r="61" spans="1:9" x14ac:dyDescent="0.25">
      <c r="A61" s="37"/>
      <c r="B61" s="31"/>
      <c r="C61" s="28" t="s">
        <v>12</v>
      </c>
      <c r="D61" s="28"/>
      <c r="E61" s="29">
        <v>4786</v>
      </c>
      <c r="F61" s="28"/>
      <c r="G61" s="29">
        <f>+E61</f>
        <v>4786</v>
      </c>
      <c r="H61" s="31"/>
      <c r="I61" s="24"/>
    </row>
    <row r="62" spans="1:9" x14ac:dyDescent="0.25">
      <c r="A62" s="37"/>
      <c r="B62" s="31"/>
      <c r="C62" s="28" t="s">
        <v>7</v>
      </c>
      <c r="D62" s="29">
        <f>+D61+D60+D59</f>
        <v>17708</v>
      </c>
      <c r="E62" s="29">
        <f>+E61+E60+E59</f>
        <v>54905</v>
      </c>
      <c r="F62" s="28"/>
      <c r="G62" s="30">
        <f>SUM(D62:F62)</f>
        <v>72613</v>
      </c>
      <c r="H62" s="31"/>
    </row>
    <row r="63" spans="1:9" x14ac:dyDescent="0.25">
      <c r="A63" s="33"/>
      <c r="B63" s="33"/>
      <c r="C63" s="33"/>
      <c r="D63" s="34"/>
      <c r="E63" s="35"/>
      <c r="F63" s="32"/>
      <c r="G63" s="36"/>
      <c r="H63" s="28"/>
    </row>
    <row r="64" spans="1:9" x14ac:dyDescent="0.25">
      <c r="A64" s="23"/>
      <c r="B64" s="23"/>
      <c r="C64" s="23"/>
      <c r="D64" s="25" t="s">
        <v>8</v>
      </c>
      <c r="E64" s="26"/>
      <c r="F64" s="26"/>
      <c r="G64" s="27"/>
      <c r="H64" s="31" t="s">
        <v>9</v>
      </c>
    </row>
    <row r="65" spans="1:9" ht="15" customHeight="1" x14ac:dyDescent="0.25">
      <c r="A65" s="23"/>
      <c r="B65" s="23"/>
      <c r="C65" s="23"/>
      <c r="D65" s="28" t="s">
        <v>11</v>
      </c>
      <c r="E65" s="28" t="s">
        <v>14</v>
      </c>
      <c r="F65" s="28" t="s">
        <v>12</v>
      </c>
      <c r="G65" s="28" t="s">
        <v>7</v>
      </c>
      <c r="H65" s="31"/>
      <c r="I65" s="24"/>
    </row>
    <row r="66" spans="1:9" x14ac:dyDescent="0.25">
      <c r="A66" s="37">
        <v>2017</v>
      </c>
      <c r="B66" s="31" t="s">
        <v>13</v>
      </c>
      <c r="C66" s="28" t="s">
        <v>14</v>
      </c>
      <c r="D66" s="29">
        <v>2105</v>
      </c>
      <c r="E66" s="30">
        <v>47824</v>
      </c>
      <c r="F66" s="28"/>
      <c r="G66" s="29">
        <f>+SUM(D66:F66)</f>
        <v>49929</v>
      </c>
      <c r="H66" s="31">
        <v>0.9153</v>
      </c>
      <c r="I66" s="24"/>
    </row>
    <row r="67" spans="1:9" ht="15" customHeight="1" x14ac:dyDescent="0.25">
      <c r="A67" s="37"/>
      <c r="B67" s="31"/>
      <c r="C67" s="28" t="s">
        <v>11</v>
      </c>
      <c r="D67" s="28">
        <v>14962</v>
      </c>
      <c r="E67" s="29">
        <v>24</v>
      </c>
      <c r="F67" s="28"/>
      <c r="G67" s="29">
        <f>+SUM(D67:F67)</f>
        <v>14986</v>
      </c>
      <c r="H67" s="31"/>
      <c r="I67" s="24"/>
    </row>
    <row r="68" spans="1:9" x14ac:dyDescent="0.25">
      <c r="A68" s="37"/>
      <c r="B68" s="31"/>
      <c r="C68" s="28" t="s">
        <v>12</v>
      </c>
      <c r="D68" s="28"/>
      <c r="E68" s="29">
        <v>4463</v>
      </c>
      <c r="F68" s="28"/>
      <c r="G68" s="29">
        <f>+E68</f>
        <v>4463</v>
      </c>
      <c r="H68" s="31"/>
      <c r="I68" s="24"/>
    </row>
    <row r="69" spans="1:9" x14ac:dyDescent="0.25">
      <c r="A69" s="37"/>
      <c r="B69" s="31"/>
      <c r="C69" s="28" t="s">
        <v>7</v>
      </c>
      <c r="D69" s="29">
        <f>+D68+D67+D66</f>
        <v>17067</v>
      </c>
      <c r="E69" s="29">
        <f>+E68+E67+E66</f>
        <v>52311</v>
      </c>
      <c r="F69" s="28"/>
      <c r="G69" s="30">
        <f>SUM(D69:F69)</f>
        <v>69378</v>
      </c>
      <c r="H69" s="31"/>
      <c r="I69" s="24"/>
    </row>
    <row r="71" spans="1:9" ht="15" customHeight="1" x14ac:dyDescent="0.25">
      <c r="A71" s="23"/>
      <c r="B71" s="23"/>
      <c r="C71" s="23"/>
      <c r="D71" s="25" t="s">
        <v>8</v>
      </c>
      <c r="E71" s="26"/>
      <c r="F71" s="26"/>
      <c r="G71" s="27"/>
      <c r="H71" s="31" t="s">
        <v>9</v>
      </c>
      <c r="I71" s="24"/>
    </row>
    <row r="72" spans="1:9" x14ac:dyDescent="0.25">
      <c r="A72" s="23"/>
      <c r="B72" s="23"/>
      <c r="C72" s="23"/>
      <c r="D72" s="28" t="s">
        <v>11</v>
      </c>
      <c r="E72" s="28" t="s">
        <v>14</v>
      </c>
      <c r="F72" s="28" t="s">
        <v>12</v>
      </c>
      <c r="G72" s="28" t="s">
        <v>7</v>
      </c>
      <c r="H72" s="31"/>
      <c r="I72" s="24"/>
    </row>
    <row r="73" spans="1:9" ht="15" customHeight="1" x14ac:dyDescent="0.25">
      <c r="A73" s="37">
        <v>2018</v>
      </c>
      <c r="B73" s="31" t="s">
        <v>13</v>
      </c>
      <c r="C73" s="28" t="s">
        <v>14</v>
      </c>
      <c r="D73" s="29">
        <v>2030</v>
      </c>
      <c r="E73" s="30">
        <v>52151</v>
      </c>
      <c r="F73" s="28"/>
      <c r="G73" s="29">
        <f>+SUM(D73:F73)</f>
        <v>54181</v>
      </c>
      <c r="H73" s="31">
        <v>0.92210000000000003</v>
      </c>
      <c r="I73" s="24"/>
    </row>
    <row r="74" spans="1:9" x14ac:dyDescent="0.25">
      <c r="A74" s="37"/>
      <c r="B74" s="31"/>
      <c r="C74" s="28" t="s">
        <v>11</v>
      </c>
      <c r="D74" s="28">
        <v>15817</v>
      </c>
      <c r="E74" s="29">
        <v>38</v>
      </c>
      <c r="F74" s="28"/>
      <c r="G74" s="29">
        <f>+SUM(D74:F74)</f>
        <v>15855</v>
      </c>
      <c r="H74" s="31"/>
      <c r="I74" s="24"/>
    </row>
    <row r="75" spans="1:9" x14ac:dyDescent="0.25">
      <c r="A75" s="37"/>
      <c r="B75" s="31"/>
      <c r="C75" s="28" t="s">
        <v>12</v>
      </c>
      <c r="D75" s="28"/>
      <c r="E75" s="29">
        <v>4858</v>
      </c>
      <c r="F75" s="28"/>
      <c r="G75" s="29">
        <f>+E75</f>
        <v>4858</v>
      </c>
      <c r="H75" s="31"/>
      <c r="I75" s="24"/>
    </row>
    <row r="76" spans="1:9" x14ac:dyDescent="0.25">
      <c r="A76" s="37"/>
      <c r="B76" s="31"/>
      <c r="C76" s="28" t="s">
        <v>7</v>
      </c>
      <c r="D76" s="29">
        <f>+D75+D74+D73</f>
        <v>17847</v>
      </c>
      <c r="E76" s="29">
        <f>+E75+E74+E73</f>
        <v>57047</v>
      </c>
      <c r="F76" s="28"/>
      <c r="G76" s="30">
        <f>SUM(D76:F76)</f>
        <v>74894</v>
      </c>
      <c r="H76" s="31"/>
    </row>
    <row r="77" spans="1:9" x14ac:dyDescent="0.25">
      <c r="A77" s="33"/>
      <c r="B77" s="33"/>
      <c r="C77" s="33"/>
      <c r="D77" s="34"/>
      <c r="E77" s="35"/>
      <c r="F77" s="32"/>
      <c r="G77" s="36"/>
      <c r="H77" s="28"/>
    </row>
    <row r="78" spans="1:9" ht="15" customHeight="1" x14ac:dyDescent="0.25">
      <c r="A78" s="23"/>
      <c r="B78" s="23"/>
      <c r="C78" s="23"/>
      <c r="D78" s="25" t="s">
        <v>8</v>
      </c>
      <c r="E78" s="26"/>
      <c r="F78" s="26"/>
      <c r="G78" s="27"/>
      <c r="H78" s="31" t="s">
        <v>9</v>
      </c>
    </row>
    <row r="79" spans="1:9" x14ac:dyDescent="0.25">
      <c r="A79" s="23"/>
      <c r="B79" s="23"/>
      <c r="C79" s="23"/>
      <c r="D79" s="28" t="s">
        <v>11</v>
      </c>
      <c r="E79" s="28" t="s">
        <v>14</v>
      </c>
      <c r="F79" s="28" t="s">
        <v>12</v>
      </c>
      <c r="G79" s="28" t="s">
        <v>7</v>
      </c>
      <c r="H79" s="31"/>
    </row>
    <row r="80" spans="1:9" ht="15" customHeight="1" x14ac:dyDescent="0.25">
      <c r="A80" s="37">
        <v>2019</v>
      </c>
      <c r="B80" s="31" t="s">
        <v>13</v>
      </c>
      <c r="C80" s="28" t="s">
        <v>14</v>
      </c>
      <c r="D80" s="29">
        <v>2001</v>
      </c>
      <c r="E80" s="30">
        <v>48219</v>
      </c>
      <c r="F80" s="28"/>
      <c r="G80" s="29">
        <f>+SUM(D80:F80)</f>
        <v>50220</v>
      </c>
      <c r="H80" s="31">
        <v>0.91869999999999996</v>
      </c>
    </row>
    <row r="81" spans="1:8" x14ac:dyDescent="0.25">
      <c r="A81" s="37"/>
      <c r="B81" s="31"/>
      <c r="C81" s="28" t="s">
        <v>11</v>
      </c>
      <c r="D81" s="28">
        <v>14719</v>
      </c>
      <c r="E81" s="29">
        <v>15</v>
      </c>
      <c r="F81" s="28"/>
      <c r="G81" s="29">
        <f>+SUM(D81:F81)</f>
        <v>14734</v>
      </c>
      <c r="H81" s="31"/>
    </row>
    <row r="82" spans="1:8" x14ac:dyDescent="0.25">
      <c r="A82" s="37"/>
      <c r="B82" s="31"/>
      <c r="C82" s="28" t="s">
        <v>12</v>
      </c>
      <c r="D82" s="28"/>
      <c r="E82" s="29">
        <v>4416</v>
      </c>
      <c r="F82" s="28"/>
      <c r="G82" s="29">
        <f>+E82</f>
        <v>4416</v>
      </c>
      <c r="H82" s="31"/>
    </row>
    <row r="83" spans="1:8" x14ac:dyDescent="0.25">
      <c r="A83" s="37"/>
      <c r="B83" s="31"/>
      <c r="C83" s="28" t="s">
        <v>7</v>
      </c>
      <c r="D83" s="29">
        <f>+D82+D81+D80</f>
        <v>16720</v>
      </c>
      <c r="E83" s="29">
        <f>+E82+E81+E80</f>
        <v>52650</v>
      </c>
      <c r="F83" s="28"/>
      <c r="G83" s="30">
        <f>SUM(D83:F83)</f>
        <v>69370</v>
      </c>
      <c r="H83" s="31"/>
    </row>
  </sheetData>
  <mergeCells count="65">
    <mergeCell ref="H73:H76"/>
    <mergeCell ref="A80:A83"/>
    <mergeCell ref="B80:B83"/>
    <mergeCell ref="H80:H83"/>
    <mergeCell ref="H53:H56"/>
    <mergeCell ref="A59:A62"/>
    <mergeCell ref="B59:B62"/>
    <mergeCell ref="H59:H62"/>
    <mergeCell ref="D64:G64"/>
    <mergeCell ref="H64:H65"/>
    <mergeCell ref="D78:G78"/>
    <mergeCell ref="H78:H79"/>
    <mergeCell ref="A73:A76"/>
    <mergeCell ref="B73:B76"/>
    <mergeCell ref="D71:G71"/>
    <mergeCell ref="H71:H72"/>
    <mergeCell ref="A66:A69"/>
    <mergeCell ref="B66:B69"/>
    <mergeCell ref="H66:H69"/>
    <mergeCell ref="D57:G57"/>
    <mergeCell ref="H57:H58"/>
    <mergeCell ref="A53:A56"/>
    <mergeCell ref="B53:B56"/>
    <mergeCell ref="D45:G45"/>
    <mergeCell ref="H45:H46"/>
    <mergeCell ref="A47:A49"/>
    <mergeCell ref="B47:B49"/>
    <mergeCell ref="H47:H49"/>
    <mergeCell ref="D51:G51"/>
    <mergeCell ref="H51:H52"/>
    <mergeCell ref="A35:A37"/>
    <mergeCell ref="B35:B37"/>
    <mergeCell ref="H35:H37"/>
    <mergeCell ref="D39:G39"/>
    <mergeCell ref="H39:H40"/>
    <mergeCell ref="A41:A43"/>
    <mergeCell ref="B41:B43"/>
    <mergeCell ref="H41:H43"/>
    <mergeCell ref="D27:G27"/>
    <mergeCell ref="H27:H28"/>
    <mergeCell ref="A29:A31"/>
    <mergeCell ref="B29:B31"/>
    <mergeCell ref="H29:H31"/>
    <mergeCell ref="D33:G33"/>
    <mergeCell ref="H33:H34"/>
    <mergeCell ref="A16:A19"/>
    <mergeCell ref="B16:B19"/>
    <mergeCell ref="H16:H19"/>
    <mergeCell ref="D21:G21"/>
    <mergeCell ref="H21:H22"/>
    <mergeCell ref="A23:A25"/>
    <mergeCell ref="B23:B25"/>
    <mergeCell ref="H23:H25"/>
    <mergeCell ref="D8:G8"/>
    <mergeCell ref="H8:H9"/>
    <mergeCell ref="A10:A12"/>
    <mergeCell ref="B10:B12"/>
    <mergeCell ref="H10:H12"/>
    <mergeCell ref="D14:G14"/>
    <mergeCell ref="H14:H15"/>
    <mergeCell ref="D2:G2"/>
    <mergeCell ref="H2:H3"/>
    <mergeCell ref="A4:A6"/>
    <mergeCell ref="B4:B6"/>
    <mergeCell ref="H4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evolucion</vt:lpstr>
      <vt:lpstr>Evolución-missing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2020-10-21T14:35:52Z</dcterms:created>
  <dcterms:modified xsi:type="dcterms:W3CDTF">2020-10-26T22:01:12Z</dcterms:modified>
</cp:coreProperties>
</file>