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takei/progr/d2_4_transfer/inp-data/"/>
    </mc:Choice>
  </mc:AlternateContent>
  <xr:revisionPtr revIDLastSave="0" documentId="13_ncr:1_{55266422-7F7C-7E4E-9FB6-4FCE07C3A4BA}" xr6:coauthVersionLast="45" xr6:coauthVersionMax="45" xr10:uidLastSave="{00000000-0000-0000-0000-000000000000}"/>
  <bookViews>
    <workbookView xWindow="0" yWindow="0" windowWidth="28800" windowHeight="18000" xr2:uid="{72A162C3-C340-EB4D-8B0B-78A61558D5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5" i="1" l="1"/>
  <c r="O126" i="1"/>
  <c r="O127" i="1"/>
  <c r="O124" i="1"/>
  <c r="M124" i="1"/>
  <c r="K124" i="1"/>
  <c r="K125" i="1"/>
  <c r="K126" i="1"/>
  <c r="K127" i="1"/>
  <c r="J125" i="1"/>
  <c r="J126" i="1"/>
  <c r="J127" i="1"/>
  <c r="J12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23" i="1"/>
  <c r="T24" i="1"/>
  <c r="T25" i="1"/>
  <c r="T26" i="1"/>
  <c r="T27" i="1"/>
  <c r="T28" i="1"/>
  <c r="T29" i="1"/>
  <c r="T30" i="1"/>
  <c r="T31" i="1"/>
  <c r="T32" i="1"/>
  <c r="T33" i="1"/>
  <c r="T3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2" i="1"/>
  <c r="P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2" i="1"/>
  <c r="G8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17" i="1"/>
  <c r="B18" i="1"/>
  <c r="B19" i="1"/>
  <c r="B20" i="1"/>
  <c r="B21" i="1"/>
  <c r="B22" i="1"/>
  <c r="B23" i="1"/>
  <c r="B24" i="1"/>
  <c r="B25" i="1"/>
  <c r="B26" i="1"/>
  <c r="B16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F2" i="1" l="1"/>
</calcChain>
</file>

<file path=xl/sharedStrings.xml><?xml version="1.0" encoding="utf-8"?>
<sst xmlns="http://schemas.openxmlformats.org/spreadsheetml/2006/main" count="339" uniqueCount="154">
  <si>
    <t>H</t>
    <phoneticPr fontId="1"/>
  </si>
  <si>
    <t>He</t>
    <phoneticPr fontId="1"/>
  </si>
  <si>
    <t>Li</t>
    <phoneticPr fontId="1"/>
  </si>
  <si>
    <t>B</t>
    <phoneticPr fontId="1"/>
  </si>
  <si>
    <t>elements</t>
    <phoneticPr fontId="1"/>
  </si>
  <si>
    <t>number fraction</t>
    <phoneticPr fontId="1"/>
  </si>
  <si>
    <t>mass fraction</t>
    <phoneticPr fontId="1"/>
  </si>
  <si>
    <r>
      <t>4.5×10</t>
    </r>
    <r>
      <rPr>
        <vertAlign val="superscript"/>
        <sz val="15"/>
        <color rgb="FF202122"/>
        <rFont val="Arial"/>
        <family val="2"/>
      </rPr>
      <t>−8</t>
    </r>
  </si>
  <si>
    <r>
      <t>1.8×10</t>
    </r>
    <r>
      <rPr>
        <vertAlign val="superscript"/>
        <sz val="15"/>
        <color rgb="FF202122"/>
        <rFont val="Arial"/>
        <family val="2"/>
      </rPr>
      <t>−8</t>
    </r>
  </si>
  <si>
    <t>Be</t>
    <phoneticPr fontId="1"/>
  </si>
  <si>
    <t>C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</si>
  <si>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</si>
  <si>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</si>
  <si>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</si>
  <si>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</si>
  <si>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</si>
  <si>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</si>
  <si>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</si>
  <si>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</si>
  <si>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</si>
  <si>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S</t>
    <phoneticPr fontId="1"/>
  </si>
  <si>
    <t>Cl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</si>
  <si>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</si>
  <si>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</si>
  <si>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</si>
  <si>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</si>
  <si>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Ti</t>
    <phoneticPr fontId="1"/>
  </si>
  <si>
    <t>V</t>
    <phoneticPr fontId="1"/>
  </si>
  <si>
    <t>Cr</t>
    <phoneticPr fontId="1"/>
  </si>
  <si>
    <t>Mn</t>
    <phoneticPr fontId="1"/>
  </si>
  <si>
    <t>Fe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</si>
  <si>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</si>
  <si>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</si>
  <si>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</si>
  <si>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</si>
  <si>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</si>
  <si>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</si>
  <si>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</si>
  <si>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</si>
  <si>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</si>
  <si>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</si>
  <si>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</si>
  <si>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</si>
  <si>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</si>
  <si>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</si>
  <si>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</si>
  <si>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</si>
  <si>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</si>
  <si>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</si>
  <si>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</si>
  <si>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</si>
  <si>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</si>
  <si>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</si>
  <si>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</si>
  <si>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</si>
  <si>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</si>
  <si>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</si>
  <si>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</si>
  <si>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Xe</t>
    <phoneticPr fontId="1"/>
  </si>
  <si>
    <t>Cs</t>
    <phoneticPr fontId="1"/>
  </si>
  <si>
    <t>Ba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</si>
  <si>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</si>
  <si>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</si>
  <si>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</si>
  <si>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</si>
  <si>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</si>
  <si>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</si>
  <si>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</si>
  <si>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</si>
  <si>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</si>
  <si>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</si>
  <si>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</si>
  <si>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</si>
  <si>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</si>
  <si>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</si>
  <si>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</si>
  <si>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</si>
  <si>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</si>
  <si>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</si>
  <si>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</si>
  <si>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</si>
  <si>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</si>
  <si>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Pt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</si>
  <si>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</si>
  <si>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</si>
  <si>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</si>
  <si>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</si>
  <si>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</si>
  <si>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</si>
  <si>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</si>
  <si>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</si>
  <si>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</si>
  <si>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</si>
  <si>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</si>
  <si>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</si>
  <si>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</si>
  <si>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</si>
  <si>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log(epsilon)</t>
    <phoneticPr fontId="1"/>
  </si>
  <si>
    <t>number</t>
    <phoneticPr fontId="1"/>
  </si>
  <si>
    <t>mass</t>
    <phoneticPr fontId="1"/>
  </si>
  <si>
    <t>2009ARA&amp;A..47..481A,</t>
  </si>
  <si>
    <t>Density    </t>
  </si>
  <si>
    <t> Ross opa   </t>
  </si>
  <si>
    <t> Planck op</t>
  </si>
  <si>
    <t>  1.0000E-15 </t>
  </si>
  <si>
    <t> 2.6508E-01  </t>
  </si>
  <si>
    <t>1.4826E+02 </t>
  </si>
  <si>
    <t>  3.1623E-15 </t>
  </si>
  <si>
    <t> 2.1948E-01  </t>
  </si>
  <si>
    <t>2.0444E+02 </t>
  </si>
  <si>
    <t>  1.0000E-14 </t>
  </si>
  <si>
    <t> 1.6218E-01  </t>
  </si>
  <si>
    <t>1.9731E+02 </t>
  </si>
  <si>
    <t>  3.1623E-14 </t>
  </si>
  <si>
    <t> 9.9206E-02  </t>
  </si>
  <si>
    <t>1.6383E+02 </t>
  </si>
  <si>
    <t>  1.0000E-13 </t>
  </si>
  <si>
    <t> 7.7725E-02  </t>
  </si>
  <si>
    <t>1.6338E+02 </t>
  </si>
  <si>
    <t>  3.1623E-13 </t>
  </si>
  <si>
    <t> 4.5855E-02  </t>
  </si>
  <si>
    <t>1.7019E+02 </t>
  </si>
  <si>
    <t>  1.0000E-12 </t>
  </si>
  <si>
    <t> 3.0285E-02  </t>
  </si>
  <si>
    <t>2.1039E+02 </t>
  </si>
  <si>
    <t>  3.1623E-12 </t>
  </si>
  <si>
    <t> 2.1869E-02  </t>
  </si>
  <si>
    <t>2.4409E+02 </t>
  </si>
  <si>
    <t>  1.0000E-11 </t>
  </si>
  <si>
    <t> 1.5832E-02  </t>
  </si>
  <si>
    <t>2.9581E+02 </t>
  </si>
  <si>
    <t>  3.1623E-11 </t>
  </si>
  <si>
    <t> 1.9454E-02  </t>
  </si>
  <si>
    <t>2.5790E+02 </t>
  </si>
  <si>
    <t>  1.0000E-10 </t>
  </si>
  <si>
    <t> 2.5302E-02  </t>
  </si>
  <si>
    <t>2.0926E+02 </t>
  </si>
  <si>
    <t>  3.1623E-10 </t>
  </si>
  <si>
    <t> 4.0620E-02  </t>
  </si>
  <si>
    <t>2.7093E+02 </t>
  </si>
  <si>
    <t>  1.0000E-09 </t>
  </si>
  <si>
    <t> 5.2691E-02  </t>
  </si>
  <si>
    <t>3.1758E+02 </t>
  </si>
  <si>
    <t>  3.1623E-09 </t>
  </si>
  <si>
    <t> 3.7904E-02  </t>
  </si>
  <si>
    <t>3.3973E+02 </t>
  </si>
  <si>
    <t>  1.0000E-08 </t>
  </si>
  <si>
    <t> 6.1064E-02  </t>
  </si>
  <si>
    <t>3.1600E+02 </t>
  </si>
  <si>
    <t>T=  5.0000E-04 </t>
  </si>
  <si>
    <t>0.01    1.27E-14</t>
  </si>
  <si>
    <t>  2 0.1     4.00E-13</t>
  </si>
  <si>
    <t>  3 1       1.27E-11</t>
  </si>
  <si>
    <t>  4 10      4.00E-10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</si>
</sst>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4" formatCode="0.0000000000_);[Red]\(0.0000000000\)"/>
    <numFmt numFmtId="185" formatCode="0.0000000000_ "/>
    <numFmt numFmtId="186" formatCode="0.00000000000_ "/>
    <numFmt numFmtId="187" formatCode="&quot;¥&quot;#,##0.0000000000;&quot;¥&quot;\-#,##0.0000000000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5"/>
      <color rgb="FF202122"/>
      <name val="Arial"/>
      <family val="2"/>
    </font>
    <font>
      <vertAlign val="superscript"/>
      <sz val="15"/>
      <color rgb="FF202122"/>
      <name val="Arial"/>
      <family val="2"/>
    </font>
    <font>
      <sz val="15"/>
      <color theme="1"/>
      <name val="Osaka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0" fillId="0" borderId="0" xfId="0" applyFill="1">
      <alignment vertical="center"/>
    </xf>
    <xf numFmtId="184" fontId="2" fillId="0" borderId="0" xfId="0" applyNumberFormat="1" applyFont="1">
      <alignment vertical="center"/>
    </xf>
    <xf numFmtId="185" fontId="2" fillId="0" borderId="0" xfId="0" applyNumberFormat="1" applyFont="1">
      <alignment vertical="center"/>
    </xf>
    <xf numFmtId="184" fontId="0" fillId="0" borderId="0" xfId="0" applyNumberFormat="1">
      <alignment vertical="center"/>
    </xf>
    <xf numFmtId="186" fontId="0" fillId="0" borderId="0" xfId="0" applyNumberFormat="1">
      <alignment vertical="center"/>
    </xf>
    <xf numFmtId="185" fontId="0" fillId="0" borderId="0" xfId="0" applyNumberFormat="1">
      <alignment vertical="center"/>
    </xf>
    <xf numFmtId="187" fontId="0" fillId="0" borderId="0" xfId="0" applyNumberFormat="1">
      <alignment vertical="center"/>
    </xf>
    <xf numFmtId="0" fontId="4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4AF7F-8930-A14E-96B3-A978FC0BEAFA}">
  <dimension ref="A1:T127"/>
  <sheetViews>
    <sheetView tabSelected="1" topLeftCell="K1" workbookViewId="0">
      <selection activeCell="W6" sqref="W6"/>
    </sheetView>
  </sheetViews>
  <sheetFormatPr baseColWidth="10" defaultRowHeight="20"/>
  <cols>
    <col min="2" max="2" width="15.85546875" bestFit="1" customWidth="1"/>
    <col min="3" max="3" width="14.28515625" bestFit="1" customWidth="1"/>
    <col min="6" max="6" width="14" bestFit="1" customWidth="1"/>
    <col min="14" max="14" width="11" bestFit="1" customWidth="1"/>
    <col min="15" max="15" width="14.85546875" bestFit="1" customWidth="1"/>
    <col min="16" max="16" width="13" bestFit="1" customWidth="1"/>
    <col min="18" max="18" width="14.85546875" bestFit="1" customWidth="1"/>
  </cols>
  <sheetData>
    <row r="1" spans="1:20">
      <c r="A1" t="s">
        <v>4</v>
      </c>
      <c r="B1" t="s">
        <v>6</v>
      </c>
      <c r="C1" t="s">
        <v>5</v>
      </c>
      <c r="K1" t="s">
        <v>100</v>
      </c>
      <c r="L1" t="s">
        <v>97</v>
      </c>
      <c r="M1" t="s">
        <v>98</v>
      </c>
      <c r="N1" t="s">
        <v>99</v>
      </c>
      <c r="O1" t="s">
        <v>6</v>
      </c>
      <c r="P1">
        <f>SUM(N2:N100)</f>
        <v>1366987681292.5813</v>
      </c>
    </row>
    <row r="2" spans="1:20">
      <c r="A2" s="3" t="s">
        <v>0</v>
      </c>
      <c r="B2" s="4">
        <f>C2*D2/$D$15*$B$15</f>
        <v>0.70222497629049485</v>
      </c>
      <c r="C2" s="2">
        <v>28000</v>
      </c>
      <c r="D2" s="1">
        <v>1.008</v>
      </c>
      <c r="F2" s="6">
        <f>SUM(B2:B100)</f>
        <v>0.98967332461641311</v>
      </c>
      <c r="G2">
        <f>B2/$F$2</f>
        <v>0.70955229248264295</v>
      </c>
      <c r="K2" s="3" t="s">
        <v>0</v>
      </c>
      <c r="L2">
        <v>12</v>
      </c>
      <c r="M2">
        <f>POWER(10,L2)</f>
        <v>1000000000000</v>
      </c>
      <c r="N2">
        <f>D2*M2</f>
        <v>1008000000000</v>
      </c>
      <c r="O2" s="7">
        <f>N2/$P$1</f>
        <v>0.73738777151734558</v>
      </c>
      <c r="P2" s="8" t="str">
        <f>O2&amp;" "&amp;K2</f>
        <v>0.737387771517346 H</v>
      </c>
      <c r="R2" s="7">
        <v>0.73738777151734558</v>
      </c>
      <c r="S2" s="3" t="s">
        <v>0</v>
      </c>
      <c r="T2" t="str">
        <f>TEXT(R2,"0.##########")&amp;" "&amp;K2</f>
        <v>0.7373877715 H</v>
      </c>
    </row>
    <row r="3" spans="1:20">
      <c r="A3" s="3" t="s">
        <v>1</v>
      </c>
      <c r="B3" s="4">
        <f t="shared" ref="B3:B66" si="0">C3*D3/$D$15*$B$15</f>
        <v>0.26891006824848701</v>
      </c>
      <c r="C3" s="2">
        <v>2700</v>
      </c>
      <c r="D3" s="1">
        <v>4.0030000000000001</v>
      </c>
      <c r="G3">
        <f t="shared" ref="G3:G66" si="1">B3/$F$2</f>
        <v>0.27171599108495087</v>
      </c>
      <c r="K3" s="3" t="s">
        <v>1</v>
      </c>
      <c r="L3">
        <v>10.93</v>
      </c>
      <c r="M3">
        <f t="shared" ref="M3:M66" si="2">POWER(10,L3)</f>
        <v>85113803820.237839</v>
      </c>
      <c r="N3">
        <f t="shared" ref="N3:N66" si="3">D3*M3</f>
        <v>340710556692.41205</v>
      </c>
      <c r="O3" s="7">
        <f t="shared" ref="O3:O66" si="4">N3/$P$1</f>
        <v>0.24924186322604361</v>
      </c>
      <c r="P3" s="8" t="str">
        <f t="shared" ref="P3:P10" si="5">O3&amp;" "&amp;K3</f>
        <v>0.249241863226044 He</v>
      </c>
      <c r="R3" s="7">
        <v>0.24924186322604361</v>
      </c>
      <c r="S3" s="3" t="s">
        <v>1</v>
      </c>
      <c r="T3" t="str">
        <f t="shared" ref="T3:T66" si="6">TEXT(R3,"0.##########")&amp;" "&amp;K3</f>
        <v>0.2492418632 He</v>
      </c>
    </row>
    <row r="4" spans="1:20">
      <c r="A4" s="3" t="s">
        <v>2</v>
      </c>
      <c r="B4" s="4">
        <f t="shared" si="0"/>
        <v>9.8436147585261649E-9</v>
      </c>
      <c r="C4" s="2">
        <v>5.7000000000000003E-5</v>
      </c>
      <c r="D4" s="1">
        <v>6.9409999999999998</v>
      </c>
      <c r="G4">
        <f t="shared" si="1"/>
        <v>9.9463272513093602E-9</v>
      </c>
      <c r="K4" s="3" t="s">
        <v>2</v>
      </c>
      <c r="L4">
        <v>1.05</v>
      </c>
      <c r="M4">
        <f t="shared" si="2"/>
        <v>11.220184543019636</v>
      </c>
      <c r="N4">
        <f t="shared" si="3"/>
        <v>77.879300913099286</v>
      </c>
      <c r="O4" s="7">
        <f t="shared" si="4"/>
        <v>5.6971472368689548E-11</v>
      </c>
      <c r="P4" s="9" t="str">
        <f t="shared" si="5"/>
        <v>5.69714723686895E-11 Li</v>
      </c>
      <c r="R4" s="7">
        <v>5.6971472368689548E-11</v>
      </c>
      <c r="S4" s="3" t="s">
        <v>2</v>
      </c>
      <c r="T4" t="str">
        <f t="shared" si="6"/>
        <v>0.0000000001 Li</v>
      </c>
    </row>
    <row r="5" spans="1:20">
      <c r="A5" s="3" t="s">
        <v>9</v>
      </c>
      <c r="B5" s="4">
        <f t="shared" si="0"/>
        <v>1.5695564202207192E-10</v>
      </c>
      <c r="C5" s="2">
        <v>6.9999999999999997E-7</v>
      </c>
      <c r="D5" s="1">
        <v>9.0120000000000005</v>
      </c>
      <c r="G5">
        <f t="shared" si="1"/>
        <v>1.5859338442097171E-10</v>
      </c>
      <c r="K5" s="3" t="s">
        <v>9</v>
      </c>
      <c r="L5">
        <v>1.38</v>
      </c>
      <c r="M5">
        <f t="shared" si="2"/>
        <v>23.988329190194907</v>
      </c>
      <c r="N5">
        <f t="shared" si="3"/>
        <v>216.18282266203653</v>
      </c>
      <c r="O5" s="7">
        <f t="shared" si="4"/>
        <v>1.5814540659036572E-10</v>
      </c>
      <c r="P5" s="8" t="str">
        <f t="shared" si="5"/>
        <v>1.58145406590366E-10 Be</v>
      </c>
      <c r="R5" s="7">
        <v>1.5814540659036572E-10</v>
      </c>
      <c r="S5" s="3" t="s">
        <v>9</v>
      </c>
      <c r="T5" t="str">
        <f t="shared" si="6"/>
        <v>0.0000000002 Be</v>
      </c>
    </row>
    <row r="6" spans="1:20">
      <c r="A6" s="3" t="s">
        <v>3</v>
      </c>
      <c r="B6" s="4">
        <f t="shared" si="0"/>
        <v>5.6481041619793525E-9</v>
      </c>
      <c r="C6" s="2">
        <v>2.0999999999999999E-5</v>
      </c>
      <c r="D6" s="1">
        <v>10.81</v>
      </c>
      <c r="G6">
        <f t="shared" si="1"/>
        <v>5.7070389001022108E-9</v>
      </c>
      <c r="K6" s="3" t="s">
        <v>3</v>
      </c>
      <c r="L6">
        <v>2.7</v>
      </c>
      <c r="M6">
        <f t="shared" si="2"/>
        <v>501.18723362727269</v>
      </c>
      <c r="N6">
        <f t="shared" si="3"/>
        <v>5417.8339955108177</v>
      </c>
      <c r="O6" s="7">
        <f t="shared" si="4"/>
        <v>3.9633378337307923E-9</v>
      </c>
      <c r="P6" s="8" t="str">
        <f t="shared" si="5"/>
        <v>3.96333783373079E-09 B</v>
      </c>
      <c r="R6" s="7">
        <v>3.9633378337307923E-9</v>
      </c>
      <c r="S6" s="3" t="s">
        <v>3</v>
      </c>
      <c r="T6" t="str">
        <f t="shared" si="6"/>
        <v>0.000000004 B</v>
      </c>
    </row>
    <row r="7" spans="1:20">
      <c r="A7" s="3" t="s">
        <v>10</v>
      </c>
      <c r="B7" s="4">
        <f t="shared" si="0"/>
        <v>2.9881384514061945E-3</v>
      </c>
      <c r="C7" s="2">
        <v>10</v>
      </c>
      <c r="D7" s="1">
        <v>12.01</v>
      </c>
      <c r="G7">
        <f t="shared" si="1"/>
        <v>3.0193179679409519E-3</v>
      </c>
      <c r="K7" s="3" t="s">
        <v>10</v>
      </c>
      <c r="L7">
        <v>8.43</v>
      </c>
      <c r="M7">
        <f t="shared" si="2"/>
        <v>269153480.39269191</v>
      </c>
      <c r="N7">
        <f t="shared" si="3"/>
        <v>3232533299.5162296</v>
      </c>
      <c r="O7" s="7">
        <f t="shared" si="4"/>
        <v>2.3647128234979015E-3</v>
      </c>
      <c r="P7" s="8" t="str">
        <f t="shared" si="5"/>
        <v>0.0023647128234979 C</v>
      </c>
      <c r="R7" s="7">
        <v>2.3647128234979015E-3</v>
      </c>
      <c r="S7" s="3" t="s">
        <v>10</v>
      </c>
      <c r="T7" t="str">
        <f t="shared" si="6"/>
        <v>0.0023647128 C</v>
      </c>
    </row>
    <row r="8" spans="1:20">
      <c r="A8" s="3" t="s">
        <v>11</v>
      </c>
      <c r="B8" s="4">
        <f t="shared" si="0"/>
        <v>1.0805815244215023E-3</v>
      </c>
      <c r="C8" s="2">
        <v>3.1</v>
      </c>
      <c r="D8" s="1">
        <v>14.01</v>
      </c>
      <c r="G8">
        <f t="shared" si="1"/>
        <v>1.0918567749012779E-3</v>
      </c>
      <c r="K8" s="3" t="s">
        <v>11</v>
      </c>
      <c r="L8">
        <v>7.83</v>
      </c>
      <c r="M8">
        <f t="shared" si="2"/>
        <v>67608297.539198399</v>
      </c>
      <c r="N8">
        <f t="shared" si="3"/>
        <v>947192248.52416956</v>
      </c>
      <c r="O8" s="7">
        <f t="shared" si="4"/>
        <v>6.9290474339061625E-4</v>
      </c>
      <c r="P8" s="8" t="str">
        <f t="shared" si="5"/>
        <v>0.000692904743390616 N</v>
      </c>
      <c r="R8" s="7">
        <v>6.9290474339061625E-4</v>
      </c>
      <c r="S8" s="3" t="s">
        <v>11</v>
      </c>
      <c r="T8" t="str">
        <f t="shared" si="6"/>
        <v>0.0006929047 N</v>
      </c>
    </row>
    <row r="9" spans="1:20">
      <c r="A9" s="3" t="s">
        <v>12</v>
      </c>
      <c r="B9" s="4">
        <f t="shared" si="0"/>
        <v>9.55408131007476E-3</v>
      </c>
      <c r="C9" s="2">
        <v>24</v>
      </c>
      <c r="D9" s="1">
        <v>16</v>
      </c>
      <c r="G9">
        <f t="shared" si="1"/>
        <v>9.6537726868386811E-3</v>
      </c>
      <c r="K9" s="3" t="s">
        <v>12</v>
      </c>
      <c r="L9">
        <v>8.69</v>
      </c>
      <c r="M9">
        <f t="shared" si="2"/>
        <v>489778819.3684473</v>
      </c>
      <c r="N9">
        <f t="shared" si="3"/>
        <v>7836461109.8951569</v>
      </c>
      <c r="O9" s="7">
        <f t="shared" si="4"/>
        <v>5.732649399214221E-3</v>
      </c>
      <c r="P9" s="8" t="str">
        <f t="shared" si="5"/>
        <v>0.00573264939921422 O</v>
      </c>
      <c r="R9" s="7">
        <v>5.732649399214221E-3</v>
      </c>
      <c r="S9" s="3" t="s">
        <v>12</v>
      </c>
      <c r="T9" t="str">
        <f t="shared" si="6"/>
        <v>0.0057326494 O</v>
      </c>
    </row>
    <row r="10" spans="1:20">
      <c r="A10" s="3" t="s">
        <v>13</v>
      </c>
      <c r="B10" s="4">
        <f t="shared" si="0"/>
        <v>4.0181878426486283E-7</v>
      </c>
      <c r="C10" s="2">
        <v>8.4999999999999995E-4</v>
      </c>
      <c r="D10" s="1">
        <v>19</v>
      </c>
      <c r="G10">
        <f t="shared" si="1"/>
        <v>4.0601153357407459E-7</v>
      </c>
      <c r="K10" s="3" t="s">
        <v>13</v>
      </c>
      <c r="L10">
        <v>4.5599999999999996</v>
      </c>
      <c r="M10">
        <f t="shared" si="2"/>
        <v>36307.805477010166</v>
      </c>
      <c r="N10">
        <f t="shared" si="3"/>
        <v>689848.30406319315</v>
      </c>
      <c r="O10" s="7">
        <f t="shared" si="4"/>
        <v>5.0464851549422448E-7</v>
      </c>
      <c r="P10" s="8" t="str">
        <f t="shared" si="5"/>
        <v>5.04648515494224E-07 F</v>
      </c>
      <c r="R10" s="7">
        <v>5.0464851549422448E-7</v>
      </c>
      <c r="S10" s="3" t="s">
        <v>13</v>
      </c>
      <c r="T10" t="str">
        <f t="shared" si="6"/>
        <v>0.0000005046 F</v>
      </c>
    </row>
    <row r="11" spans="1:20">
      <c r="A11" s="3" t="s">
        <v>14</v>
      </c>
      <c r="B11" s="4">
        <f t="shared" si="0"/>
        <v>1.5062606315414738E-3</v>
      </c>
      <c r="C11" s="2">
        <v>3</v>
      </c>
      <c r="D11" s="1">
        <v>20.18</v>
      </c>
      <c r="G11">
        <f t="shared" si="1"/>
        <v>1.5219776001594105E-3</v>
      </c>
      <c r="K11" s="3" t="s">
        <v>14</v>
      </c>
      <c r="L11">
        <v>7.93</v>
      </c>
      <c r="M11">
        <f t="shared" si="2"/>
        <v>85113803.820237845</v>
      </c>
      <c r="N11">
        <f t="shared" si="3"/>
        <v>1717596561.0923996</v>
      </c>
      <c r="O11" s="7">
        <f t="shared" si="4"/>
        <v>1.2564828378470048E-3</v>
      </c>
      <c r="P11" t="str">
        <f t="shared" ref="P3:P66" si="7">O11&amp;" "&amp;K11</f>
        <v>0.001256482837847 Ne</v>
      </c>
      <c r="R11" s="7">
        <v>1.2564828378470048E-3</v>
      </c>
      <c r="S11" s="3" t="s">
        <v>14</v>
      </c>
      <c r="T11" t="str">
        <f t="shared" si="6"/>
        <v>0.0012564828 Ne</v>
      </c>
    </row>
    <row r="12" spans="1:20">
      <c r="A12" s="3" t="s">
        <v>15</v>
      </c>
      <c r="B12" s="4">
        <f t="shared" si="0"/>
        <v>3.2604048883232465E-5</v>
      </c>
      <c r="C12" s="2">
        <v>5.7000000000000002E-2</v>
      </c>
      <c r="D12" s="1">
        <v>22.99</v>
      </c>
      <c r="G12">
        <f t="shared" si="1"/>
        <v>3.2944253494828151E-5</v>
      </c>
      <c r="K12" s="3" t="s">
        <v>15</v>
      </c>
      <c r="L12">
        <v>6.24</v>
      </c>
      <c r="M12">
        <f t="shared" si="2"/>
        <v>1737800.8287493798</v>
      </c>
      <c r="N12">
        <f t="shared" si="3"/>
        <v>39952041.052948236</v>
      </c>
      <c r="O12" s="7">
        <f t="shared" si="4"/>
        <v>2.9226335832939489E-5</v>
      </c>
      <c r="P12" t="str">
        <f t="shared" si="7"/>
        <v>2.92263358329395E-05 Na</v>
      </c>
      <c r="R12" s="7">
        <v>2.9226335832939489E-5</v>
      </c>
      <c r="S12" s="3" t="s">
        <v>15</v>
      </c>
      <c r="T12" t="str">
        <f t="shared" si="6"/>
        <v>0.0000292263 Na</v>
      </c>
    </row>
    <row r="13" spans="1:20">
      <c r="A13" s="3" t="s">
        <v>16</v>
      </c>
      <c r="B13" s="4">
        <f t="shared" si="0"/>
        <v>6.6532731331434675E-4</v>
      </c>
      <c r="C13" s="2">
        <v>1.1000000000000001</v>
      </c>
      <c r="D13" s="1">
        <v>24.31</v>
      </c>
      <c r="G13">
        <f t="shared" si="1"/>
        <v>6.7226962348633631E-4</v>
      </c>
      <c r="K13" s="3" t="s">
        <v>16</v>
      </c>
      <c r="L13">
        <v>7.6</v>
      </c>
      <c r="M13">
        <f t="shared" si="2"/>
        <v>39810717.055349804</v>
      </c>
      <c r="N13">
        <f t="shared" si="3"/>
        <v>967798531.61555374</v>
      </c>
      <c r="O13" s="7">
        <f t="shared" si="4"/>
        <v>7.0797897073983384E-4</v>
      </c>
      <c r="P13" t="str">
        <f t="shared" si="7"/>
        <v>0.000707978970739834 Mg</v>
      </c>
      <c r="R13" s="7">
        <v>7.0797897073983384E-4</v>
      </c>
      <c r="S13" s="3" t="s">
        <v>16</v>
      </c>
      <c r="T13" t="str">
        <f t="shared" si="6"/>
        <v>0.000707979 Mg</v>
      </c>
    </row>
    <row r="14" spans="1:20">
      <c r="A14" s="3" t="s">
        <v>17</v>
      </c>
      <c r="B14" s="4">
        <f t="shared" si="0"/>
        <v>5.7058267365610549E-5</v>
      </c>
      <c r="C14" s="2">
        <v>8.5000000000000006E-2</v>
      </c>
      <c r="D14" s="1">
        <v>26.98</v>
      </c>
      <c r="G14">
        <f t="shared" si="1"/>
        <v>5.7653637767518618E-5</v>
      </c>
      <c r="K14" s="3" t="s">
        <v>17</v>
      </c>
      <c r="L14">
        <v>6.45</v>
      </c>
      <c r="M14">
        <f t="shared" si="2"/>
        <v>2818382.9312644606</v>
      </c>
      <c r="N14">
        <f t="shared" si="3"/>
        <v>76039971.485515147</v>
      </c>
      <c r="O14" s="7">
        <f t="shared" si="4"/>
        <v>5.5625937618994561E-5</v>
      </c>
      <c r="P14" t="str">
        <f t="shared" si="7"/>
        <v>5.56259376189946E-05 Al</v>
      </c>
      <c r="R14" s="7">
        <v>5.5625937618994561E-5</v>
      </c>
      <c r="S14" s="3" t="s">
        <v>17</v>
      </c>
      <c r="T14" t="str">
        <f t="shared" si="6"/>
        <v>0.0000556259 Al</v>
      </c>
    </row>
    <row r="15" spans="1:20">
      <c r="A15" s="3" t="s">
        <v>18</v>
      </c>
      <c r="B15" s="4">
        <v>6.9889099999999999E-4</v>
      </c>
      <c r="C15" s="2">
        <v>1</v>
      </c>
      <c r="D15" s="1">
        <v>28.09</v>
      </c>
      <c r="G15">
        <f t="shared" si="1"/>
        <v>7.061835280554649E-4</v>
      </c>
      <c r="K15" s="3" t="s">
        <v>18</v>
      </c>
      <c r="L15">
        <v>7.51</v>
      </c>
      <c r="M15">
        <f t="shared" si="2"/>
        <v>32359365.692962918</v>
      </c>
      <c r="N15">
        <f t="shared" si="3"/>
        <v>908974582.31532836</v>
      </c>
      <c r="O15" s="7">
        <f t="shared" si="4"/>
        <v>6.6494716430497028E-4</v>
      </c>
      <c r="P15" t="str">
        <f t="shared" si="7"/>
        <v>0.00066494716430497 Si</v>
      </c>
      <c r="R15" s="7">
        <v>6.6494716430497028E-4</v>
      </c>
      <c r="S15" s="3" t="s">
        <v>18</v>
      </c>
      <c r="T15" t="str">
        <f t="shared" si="6"/>
        <v>0.0006649472 Si</v>
      </c>
    </row>
    <row r="16" spans="1:20">
      <c r="A16" s="3" t="s">
        <v>19</v>
      </c>
      <c r="B16" s="4">
        <f t="shared" si="0"/>
        <v>7.7054660982556064E-6</v>
      </c>
      <c r="C16" s="2">
        <v>0.01</v>
      </c>
      <c r="D16" s="1">
        <v>30.97</v>
      </c>
      <c r="G16">
        <f t="shared" si="1"/>
        <v>7.7858682320675494E-6</v>
      </c>
      <c r="K16" s="3" t="s">
        <v>19</v>
      </c>
      <c r="L16">
        <v>5.41</v>
      </c>
      <c r="M16">
        <f t="shared" si="2"/>
        <v>257039.57827688678</v>
      </c>
      <c r="N16">
        <f t="shared" si="3"/>
        <v>7960515.7392351832</v>
      </c>
      <c r="O16" s="7">
        <f t="shared" si="4"/>
        <v>5.8233997629795502E-6</v>
      </c>
      <c r="P16" t="str">
        <f t="shared" si="7"/>
        <v>5.82339976297955E-06 P</v>
      </c>
      <c r="R16" s="7">
        <v>5.8233997629795502E-6</v>
      </c>
      <c r="S16" s="3" t="s">
        <v>19</v>
      </c>
      <c r="T16" t="str">
        <f t="shared" si="6"/>
        <v>0.0000058234 P</v>
      </c>
    </row>
    <row r="17" spans="1:20">
      <c r="A17" s="3" t="s">
        <v>20</v>
      </c>
      <c r="B17" s="4">
        <f t="shared" si="0"/>
        <v>4.1491583739409045E-4</v>
      </c>
      <c r="C17" s="2">
        <v>0.52</v>
      </c>
      <c r="D17" s="1">
        <v>32.07</v>
      </c>
      <c r="G17">
        <f t="shared" si="1"/>
        <v>4.1924524696561609E-4</v>
      </c>
      <c r="K17" s="3" t="s">
        <v>20</v>
      </c>
      <c r="L17">
        <v>7.12</v>
      </c>
      <c r="M17">
        <f t="shared" si="2"/>
        <v>13182567.385564111</v>
      </c>
      <c r="N17">
        <f t="shared" si="3"/>
        <v>422764936.05504107</v>
      </c>
      <c r="O17" s="7">
        <f t="shared" si="4"/>
        <v>3.092675536441467E-4</v>
      </c>
      <c r="P17" t="str">
        <f t="shared" si="7"/>
        <v>0.000309267553644147 S</v>
      </c>
      <c r="R17" s="7">
        <v>3.092675536441467E-4</v>
      </c>
      <c r="S17" s="3" t="s">
        <v>20</v>
      </c>
      <c r="T17" t="str">
        <f t="shared" si="6"/>
        <v>0.0003092676 S</v>
      </c>
    </row>
    <row r="18" spans="1:20">
      <c r="A18" s="3" t="s">
        <v>21</v>
      </c>
      <c r="B18" s="4">
        <f t="shared" si="0"/>
        <v>4.5864566372374515E-6</v>
      </c>
      <c r="C18" s="2">
        <v>5.1999999999999998E-3</v>
      </c>
      <c r="D18" s="1">
        <v>35.450000000000003</v>
      </c>
      <c r="G18">
        <f t="shared" si="1"/>
        <v>4.6343136903433399E-6</v>
      </c>
      <c r="K18" s="3" t="s">
        <v>21</v>
      </c>
      <c r="L18">
        <v>5.5</v>
      </c>
      <c r="M18">
        <f t="shared" si="2"/>
        <v>316227.7660168382</v>
      </c>
      <c r="N18">
        <f t="shared" si="3"/>
        <v>11210274.305296915</v>
      </c>
      <c r="O18" s="7">
        <f t="shared" si="4"/>
        <v>8.2007134802391393E-6</v>
      </c>
      <c r="P18" t="str">
        <f t="shared" si="7"/>
        <v>8.20071348023914E-06 Cl</v>
      </c>
      <c r="R18" s="7">
        <v>8.2007134802391393E-6</v>
      </c>
      <c r="S18" s="3" t="s">
        <v>21</v>
      </c>
      <c r="T18" t="str">
        <f t="shared" si="6"/>
        <v>0.0000082007 Cl</v>
      </c>
    </row>
    <row r="19" spans="1:20">
      <c r="A19" s="3" t="s">
        <v>22</v>
      </c>
      <c r="B19" s="4">
        <f t="shared" si="0"/>
        <v>9.939727821288716E-5</v>
      </c>
      <c r="C19" s="2">
        <v>0.1</v>
      </c>
      <c r="D19" s="1">
        <v>39.950000000000003</v>
      </c>
      <c r="G19">
        <f t="shared" si="1"/>
        <v>1.0043443198937638E-4</v>
      </c>
      <c r="K19" s="3" t="s">
        <v>22</v>
      </c>
      <c r="L19">
        <v>6.4</v>
      </c>
      <c r="M19">
        <f t="shared" si="2"/>
        <v>2511886.431509587</v>
      </c>
      <c r="N19">
        <f t="shared" si="3"/>
        <v>100349862.93880801</v>
      </c>
      <c r="O19" s="7">
        <f t="shared" si="4"/>
        <v>7.3409485917181263E-5</v>
      </c>
      <c r="P19" t="str">
        <f t="shared" si="7"/>
        <v>7.34094859171813E-05 Ar</v>
      </c>
      <c r="R19" s="7">
        <v>7.3409485917181263E-5</v>
      </c>
      <c r="S19" s="3" t="s">
        <v>22</v>
      </c>
      <c r="T19" t="str">
        <f t="shared" si="6"/>
        <v>0.0000734095 Ar</v>
      </c>
    </row>
    <row r="20" spans="1:20">
      <c r="A20" s="3" t="s">
        <v>23</v>
      </c>
      <c r="B20" s="4">
        <f t="shared" si="0"/>
        <v>3.6967328152367392E-6</v>
      </c>
      <c r="C20" s="2">
        <v>3.8E-3</v>
      </c>
      <c r="D20" s="1">
        <v>39.1</v>
      </c>
      <c r="G20">
        <f t="shared" si="1"/>
        <v>3.7353061088814875E-6</v>
      </c>
      <c r="K20" s="3" t="s">
        <v>23</v>
      </c>
      <c r="L20">
        <v>5.03</v>
      </c>
      <c r="M20">
        <f t="shared" si="2"/>
        <v>107151.93052376082</v>
      </c>
      <c r="N20">
        <f t="shared" si="3"/>
        <v>4189640.4834790481</v>
      </c>
      <c r="O20" s="7">
        <f t="shared" si="4"/>
        <v>3.0648706940193152E-6</v>
      </c>
      <c r="P20" t="str">
        <f t="shared" si="7"/>
        <v>3.06487069401932E-06 K</v>
      </c>
      <c r="R20" s="7">
        <v>3.0648706940193152E-6</v>
      </c>
      <c r="S20" s="3" t="s">
        <v>23</v>
      </c>
      <c r="T20" t="str">
        <f t="shared" si="6"/>
        <v>0.0000030649 K</v>
      </c>
    </row>
    <row r="21" spans="1:20">
      <c r="A21" s="3" t="s">
        <v>24</v>
      </c>
      <c r="B21" s="4">
        <f t="shared" si="0"/>
        <v>6.0829641441082239E-5</v>
      </c>
      <c r="C21" s="2">
        <v>6.0999999999999999E-2</v>
      </c>
      <c r="D21" s="1">
        <v>40.08</v>
      </c>
      <c r="G21">
        <f t="shared" si="1"/>
        <v>6.146436397551602E-5</v>
      </c>
      <c r="K21" s="3" t="s">
        <v>24</v>
      </c>
      <c r="L21">
        <v>6.34</v>
      </c>
      <c r="M21">
        <f t="shared" si="2"/>
        <v>2187761.6239495561</v>
      </c>
      <c r="N21">
        <f t="shared" si="3"/>
        <v>87685485.887898207</v>
      </c>
      <c r="O21" s="7">
        <f t="shared" si="4"/>
        <v>6.4145044675885824E-5</v>
      </c>
      <c r="P21" t="str">
        <f t="shared" si="7"/>
        <v>6.41450446758858E-05 Ca</v>
      </c>
      <c r="R21" s="7">
        <v>6.4145044675885824E-5</v>
      </c>
      <c r="S21" s="3" t="s">
        <v>24</v>
      </c>
      <c r="T21" t="str">
        <f t="shared" si="6"/>
        <v>0.000064145 Ca</v>
      </c>
    </row>
    <row r="22" spans="1:20">
      <c r="A22" s="3" t="s">
        <v>25</v>
      </c>
      <c r="B22" s="4">
        <f t="shared" si="0"/>
        <v>3.8033205348522601E-8</v>
      </c>
      <c r="C22" s="2">
        <v>3.4E-5</v>
      </c>
      <c r="D22" s="1">
        <v>44.96</v>
      </c>
      <c r="G22">
        <f t="shared" si="1"/>
        <v>3.8430060104190307E-8</v>
      </c>
      <c r="K22" s="3" t="s">
        <v>25</v>
      </c>
      <c r="L22">
        <v>3.15</v>
      </c>
      <c r="M22">
        <f t="shared" si="2"/>
        <v>1412.5375446227545</v>
      </c>
      <c r="N22">
        <f t="shared" si="3"/>
        <v>63507.688006239041</v>
      </c>
      <c r="O22" s="7">
        <f t="shared" si="4"/>
        <v>4.6458127513035186E-8</v>
      </c>
      <c r="P22" t="str">
        <f t="shared" si="7"/>
        <v>4.64581275130352E-08 Sc</v>
      </c>
      <c r="R22" s="7">
        <v>4.6458127513035186E-8</v>
      </c>
      <c r="S22" s="3" t="s">
        <v>25</v>
      </c>
      <c r="T22" t="str">
        <f t="shared" si="6"/>
        <v>0.0000000465 Sc</v>
      </c>
    </row>
    <row r="23" spans="1:20">
      <c r="A23" s="3" t="s">
        <v>26</v>
      </c>
      <c r="B23" s="4">
        <f t="shared" si="0"/>
        <v>2.859058832039872E-6</v>
      </c>
      <c r="C23" s="2">
        <v>2.3999999999999998E-3</v>
      </c>
      <c r="D23" s="1">
        <v>47.88</v>
      </c>
      <c r="G23">
        <f t="shared" si="1"/>
        <v>2.8888914765364751E-6</v>
      </c>
      <c r="K23" s="3" t="s">
        <v>26</v>
      </c>
      <c r="L23">
        <v>4.95</v>
      </c>
      <c r="M23">
        <f t="shared" si="2"/>
        <v>89125.093813374609</v>
      </c>
      <c r="N23">
        <f t="shared" si="3"/>
        <v>4267309.4917843761</v>
      </c>
      <c r="O23" s="7">
        <f t="shared" si="4"/>
        <v>3.1216883298826367E-6</v>
      </c>
      <c r="P23" t="str">
        <f t="shared" si="7"/>
        <v>3.12168832988264E-06 Ti</v>
      </c>
      <c r="R23" s="7">
        <v>3.1216883298826367E-6</v>
      </c>
      <c r="S23" s="3" t="s">
        <v>26</v>
      </c>
      <c r="T23" t="str">
        <f>TEXT(R23,"0.##########")&amp;" "&amp;K23</f>
        <v>0.0000031217 Ti</v>
      </c>
    </row>
    <row r="24" spans="1:20">
      <c r="A24" s="3" t="s">
        <v>27</v>
      </c>
      <c r="B24" s="4">
        <f t="shared" si="0"/>
        <v>3.6754849364898539E-7</v>
      </c>
      <c r="C24" s="2">
        <v>2.9E-4</v>
      </c>
      <c r="D24" s="1">
        <v>50.94</v>
      </c>
      <c r="G24">
        <f t="shared" si="1"/>
        <v>3.7138365206664862E-7</v>
      </c>
      <c r="K24" s="3" t="s">
        <v>27</v>
      </c>
      <c r="L24">
        <v>3.93</v>
      </c>
      <c r="M24">
        <f t="shared" si="2"/>
        <v>8511.3803820237772</v>
      </c>
      <c r="N24">
        <f t="shared" si="3"/>
        <v>433569.71666029119</v>
      </c>
      <c r="O24" s="7">
        <f t="shared" si="4"/>
        <v>3.1717163409279672E-7</v>
      </c>
      <c r="P24" t="str">
        <f t="shared" si="7"/>
        <v>3.17171634092797E-07 V</v>
      </c>
      <c r="R24" s="7">
        <v>3.1717163409279672E-7</v>
      </c>
      <c r="S24" s="3" t="s">
        <v>27</v>
      </c>
      <c r="T24" t="str">
        <f t="shared" si="6"/>
        <v>0.0000003172 V</v>
      </c>
    </row>
    <row r="25" spans="1:20">
      <c r="A25" s="3" t="s">
        <v>28</v>
      </c>
      <c r="B25" s="4">
        <f t="shared" si="0"/>
        <v>1.6819163972944105E-5</v>
      </c>
      <c r="C25" s="2">
        <v>1.2999999999999999E-2</v>
      </c>
      <c r="D25" s="1">
        <v>52</v>
      </c>
      <c r="G25">
        <f t="shared" si="1"/>
        <v>1.6994662334122257E-5</v>
      </c>
      <c r="K25" s="3" t="s">
        <v>28</v>
      </c>
      <c r="L25">
        <v>5.64</v>
      </c>
      <c r="M25">
        <f t="shared" si="2"/>
        <v>436515.83224016649</v>
      </c>
      <c r="N25">
        <f t="shared" si="3"/>
        <v>22698823.276488658</v>
      </c>
      <c r="O25" s="7">
        <f t="shared" si="4"/>
        <v>1.6604994753884945E-5</v>
      </c>
      <c r="P25" t="str">
        <f t="shared" si="7"/>
        <v>1.66049947538849E-05 Cr</v>
      </c>
      <c r="R25" s="7">
        <v>1.6604994753884945E-5</v>
      </c>
      <c r="S25" s="3" t="s">
        <v>28</v>
      </c>
      <c r="T25" t="str">
        <f t="shared" si="6"/>
        <v>0.000016605 Cr</v>
      </c>
    </row>
    <row r="26" spans="1:20">
      <c r="A26" s="3" t="s">
        <v>29</v>
      </c>
      <c r="B26" s="4">
        <f t="shared" si="0"/>
        <v>1.2985837651477395E-5</v>
      </c>
      <c r="C26" s="2">
        <v>9.4999999999999998E-3</v>
      </c>
      <c r="D26" s="1">
        <v>54.94</v>
      </c>
      <c r="G26">
        <f t="shared" si="1"/>
        <v>1.3121337443858628E-5</v>
      </c>
      <c r="K26" s="3" t="s">
        <v>29</v>
      </c>
      <c r="L26">
        <v>5.43</v>
      </c>
      <c r="M26">
        <f t="shared" si="2"/>
        <v>269153.48039269145</v>
      </c>
      <c r="N26">
        <f t="shared" si="3"/>
        <v>14787292.212774467</v>
      </c>
      <c r="O26" s="7">
        <f t="shared" si="4"/>
        <v>1.0817429019398376E-5</v>
      </c>
      <c r="P26" t="str">
        <f t="shared" si="7"/>
        <v>1.08174290193984E-05 Mn</v>
      </c>
      <c r="R26" s="7">
        <v>1.0817429019398376E-5</v>
      </c>
      <c r="S26" s="3" t="s">
        <v>29</v>
      </c>
      <c r="T26" t="str">
        <f t="shared" si="6"/>
        <v>0.0000108174 Mn</v>
      </c>
    </row>
    <row r="27" spans="1:20">
      <c r="A27" s="3" t="s">
        <v>30</v>
      </c>
      <c r="B27" s="5">
        <f t="shared" si="0"/>
        <v>1.2506143152367392E-3</v>
      </c>
      <c r="C27" s="2">
        <v>0.9</v>
      </c>
      <c r="D27" s="1">
        <v>55.85</v>
      </c>
      <c r="G27">
        <f t="shared" si="1"/>
        <v>1.2636637606873603E-3</v>
      </c>
      <c r="K27" s="3" t="s">
        <v>30</v>
      </c>
      <c r="L27">
        <v>7.5</v>
      </c>
      <c r="M27">
        <f t="shared" si="2"/>
        <v>31622776.601683889</v>
      </c>
      <c r="N27">
        <f t="shared" si="3"/>
        <v>1766132073.2040453</v>
      </c>
      <c r="O27" s="7">
        <f t="shared" si="4"/>
        <v>1.29198828736631E-3</v>
      </c>
      <c r="P27" t="str">
        <f t="shared" si="7"/>
        <v>0.00129198828736631 Fe</v>
      </c>
      <c r="R27" s="7">
        <v>1.29198828736631E-3</v>
      </c>
      <c r="S27" s="3" t="s">
        <v>30</v>
      </c>
      <c r="T27" t="str">
        <f t="shared" si="6"/>
        <v>0.0012919883 Fe</v>
      </c>
    </row>
    <row r="28" spans="1:20">
      <c r="A28" s="3" t="s">
        <v>31</v>
      </c>
      <c r="B28" s="5">
        <f t="shared" si="0"/>
        <v>3.3722672569953714E-6</v>
      </c>
      <c r="C28" s="2">
        <v>2.3E-3</v>
      </c>
      <c r="D28" s="1">
        <v>58.93</v>
      </c>
      <c r="G28">
        <f t="shared" si="1"/>
        <v>3.407454938024551E-6</v>
      </c>
      <c r="K28" s="3" t="s">
        <v>31</v>
      </c>
      <c r="L28">
        <v>4.99</v>
      </c>
      <c r="M28">
        <f t="shared" si="2"/>
        <v>97723.722095581266</v>
      </c>
      <c r="N28">
        <f t="shared" si="3"/>
        <v>5758858.9430926042</v>
      </c>
      <c r="O28" s="7">
        <f t="shared" si="4"/>
        <v>4.2128096850493964E-6</v>
      </c>
      <c r="P28" t="str">
        <f t="shared" si="7"/>
        <v>4.2128096850494E-06 Co</v>
      </c>
      <c r="R28" s="7">
        <v>4.2128096850493964E-6</v>
      </c>
      <c r="S28" s="3" t="s">
        <v>31</v>
      </c>
      <c r="T28" t="str">
        <f t="shared" si="6"/>
        <v>0.0000042128 Co</v>
      </c>
    </row>
    <row r="29" spans="1:20">
      <c r="A29" s="3" t="s">
        <v>32</v>
      </c>
      <c r="B29" s="5">
        <f t="shared" si="0"/>
        <v>7.3011592719829119E-5</v>
      </c>
      <c r="C29" s="2">
        <v>0.05</v>
      </c>
      <c r="D29" s="1">
        <v>58.69</v>
      </c>
      <c r="G29">
        <f t="shared" si="1"/>
        <v>7.3773426951896106E-5</v>
      </c>
      <c r="K29" s="3" t="s">
        <v>32</v>
      </c>
      <c r="L29">
        <v>6.22</v>
      </c>
      <c r="M29">
        <f t="shared" si="2"/>
        <v>1659586.9074375622</v>
      </c>
      <c r="N29">
        <f t="shared" si="3"/>
        <v>97401155.597510532</v>
      </c>
      <c r="O29" s="7">
        <f t="shared" si="4"/>
        <v>7.125240185442711E-5</v>
      </c>
      <c r="P29" t="str">
        <f t="shared" si="7"/>
        <v>7.12524018544271E-05 Ni</v>
      </c>
      <c r="R29" s="7">
        <v>7.125240185442711E-5</v>
      </c>
      <c r="S29" s="3" t="s">
        <v>32</v>
      </c>
      <c r="T29" t="str">
        <f t="shared" si="6"/>
        <v>0.0000712524 Ni</v>
      </c>
    </row>
    <row r="30" spans="1:20">
      <c r="A30" s="3" t="s">
        <v>33</v>
      </c>
      <c r="B30" s="5">
        <f t="shared" si="0"/>
        <v>8.2219836190815222E-7</v>
      </c>
      <c r="C30" s="2">
        <v>5.1999999999999995E-4</v>
      </c>
      <c r="D30" s="1">
        <v>63.55</v>
      </c>
      <c r="G30">
        <f t="shared" si="1"/>
        <v>8.3077753179497649E-7</v>
      </c>
      <c r="K30" s="3" t="s">
        <v>33</v>
      </c>
      <c r="L30">
        <v>4.1900000000000004</v>
      </c>
      <c r="M30">
        <f t="shared" si="2"/>
        <v>15488.166189124853</v>
      </c>
      <c r="N30">
        <f t="shared" si="3"/>
        <v>984272.96131888439</v>
      </c>
      <c r="O30" s="7">
        <f t="shared" si="4"/>
        <v>7.2003060070606224E-7</v>
      </c>
      <c r="P30" t="str">
        <f t="shared" si="7"/>
        <v>7.20030600706062E-07 Cu</v>
      </c>
      <c r="R30" s="7">
        <v>7.2003060070606224E-7</v>
      </c>
      <c r="S30" s="3" t="s">
        <v>33</v>
      </c>
      <c r="T30" t="str">
        <f t="shared" si="6"/>
        <v>0.00000072 Cu</v>
      </c>
    </row>
    <row r="31" spans="1:20">
      <c r="A31" s="3" t="s">
        <v>34</v>
      </c>
      <c r="B31" s="5">
        <f t="shared" si="0"/>
        <v>2.1150098695977217E-6</v>
      </c>
      <c r="C31" s="2">
        <v>1.2999999999999999E-3</v>
      </c>
      <c r="D31" s="1">
        <v>65.39</v>
      </c>
      <c r="G31">
        <f t="shared" si="1"/>
        <v>2.1370787885158744E-6</v>
      </c>
      <c r="K31" s="3" t="s">
        <v>34</v>
      </c>
      <c r="L31">
        <v>4.5599999999999996</v>
      </c>
      <c r="M31">
        <f t="shared" si="2"/>
        <v>36307.805477010166</v>
      </c>
      <c r="N31">
        <f t="shared" si="3"/>
        <v>2374167.4001416946</v>
      </c>
      <c r="O31" s="7">
        <f t="shared" si="4"/>
        <v>1.7367877067456492E-6</v>
      </c>
      <c r="P31" t="str">
        <f t="shared" si="7"/>
        <v>1.73678770674565E-06 Zn</v>
      </c>
      <c r="R31" s="7">
        <v>1.7367877067456492E-6</v>
      </c>
      <c r="S31" s="3" t="s">
        <v>34</v>
      </c>
      <c r="T31" t="str">
        <f t="shared" si="6"/>
        <v>0.0000017368 Zn</v>
      </c>
    </row>
    <row r="32" spans="1:20">
      <c r="A32" s="3" t="s">
        <v>35</v>
      </c>
      <c r="B32" s="5">
        <f t="shared" si="0"/>
        <v>6.5917189738697041E-8</v>
      </c>
      <c r="C32" s="2">
        <v>3.8000000000000002E-5</v>
      </c>
      <c r="D32" s="1">
        <v>69.72</v>
      </c>
      <c r="G32">
        <f t="shared" si="1"/>
        <v>6.6604997931257611E-8</v>
      </c>
      <c r="K32" s="3" t="s">
        <v>35</v>
      </c>
      <c r="L32">
        <v>3.04</v>
      </c>
      <c r="M32">
        <f t="shared" si="2"/>
        <v>1096.4781961431863</v>
      </c>
      <c r="N32">
        <f t="shared" si="3"/>
        <v>76446.459835102956</v>
      </c>
      <c r="O32" s="7">
        <f t="shared" si="4"/>
        <v>5.5923298272020673E-8</v>
      </c>
      <c r="P32" t="str">
        <f t="shared" si="7"/>
        <v>5.59232982720207E-08 Ga</v>
      </c>
      <c r="R32" s="7">
        <v>5.5923298272020673E-8</v>
      </c>
      <c r="S32" s="3" t="s">
        <v>35</v>
      </c>
      <c r="T32" t="str">
        <f t="shared" si="6"/>
        <v>0.0000000559 Ga</v>
      </c>
    </row>
    <row r="33" spans="1:20">
      <c r="A33" s="3" t="s">
        <v>36</v>
      </c>
      <c r="B33" s="5">
        <f t="shared" si="0"/>
        <v>2.1678807622641512E-7</v>
      </c>
      <c r="C33" s="2">
        <v>1.2E-4</v>
      </c>
      <c r="D33" s="1">
        <v>72.61</v>
      </c>
      <c r="G33">
        <f t="shared" si="1"/>
        <v>2.1905013587229894E-7</v>
      </c>
      <c r="K33" s="3" t="s">
        <v>36</v>
      </c>
      <c r="L33">
        <v>3.65</v>
      </c>
      <c r="M33">
        <f t="shared" si="2"/>
        <v>4466.8359215096343</v>
      </c>
      <c r="N33">
        <f t="shared" si="3"/>
        <v>324336.95626081456</v>
      </c>
      <c r="O33" s="7">
        <f t="shared" si="4"/>
        <v>2.3726399345027861E-7</v>
      </c>
      <c r="P33" t="str">
        <f t="shared" si="7"/>
        <v>2.37263993450279E-07 Ge</v>
      </c>
      <c r="R33" s="7">
        <v>2.3726399345027861E-7</v>
      </c>
      <c r="S33" s="3" t="s">
        <v>36</v>
      </c>
      <c r="T33" t="str">
        <f t="shared" si="6"/>
        <v>0.0000002373 Ge</v>
      </c>
    </row>
    <row r="34" spans="1:20">
      <c r="A34" s="3" t="s">
        <v>37</v>
      </c>
      <c r="B34" s="5">
        <f t="shared" si="0"/>
        <v>1.2302671076966892E-8</v>
      </c>
      <c r="C34" s="2">
        <v>6.6000000000000003E-6</v>
      </c>
      <c r="D34" s="1">
        <v>74.92</v>
      </c>
      <c r="G34">
        <f t="shared" si="1"/>
        <v>1.2431042416683582E-8</v>
      </c>
      <c r="K34" s="3" t="s">
        <v>37</v>
      </c>
      <c r="L34">
        <v>-100</v>
      </c>
      <c r="M34">
        <f t="shared" si="2"/>
        <v>1E-100</v>
      </c>
      <c r="N34">
        <f t="shared" si="3"/>
        <v>7.4920000000000005E-99</v>
      </c>
      <c r="O34" s="7">
        <f t="shared" si="4"/>
        <v>5.4806638732221764E-111</v>
      </c>
      <c r="P34" t="str">
        <f t="shared" si="7"/>
        <v>5.4806638732222E-111 As</v>
      </c>
      <c r="R34" s="7">
        <v>5.4806638732221764E-111</v>
      </c>
      <c r="S34" s="3" t="s">
        <v>37</v>
      </c>
      <c r="T34" t="str">
        <f t="shared" si="6"/>
        <v>0. As</v>
      </c>
    </row>
    <row r="35" spans="1:20">
      <c r="A35" s="3" t="s">
        <v>38</v>
      </c>
      <c r="B35" s="5">
        <f t="shared" si="0"/>
        <v>1.237671520711997E-7</v>
      </c>
      <c r="C35" s="2">
        <v>6.3E-5</v>
      </c>
      <c r="D35" s="1">
        <v>78.959999999999994</v>
      </c>
      <c r="G35">
        <f t="shared" si="1"/>
        <v>1.2505859155006582E-7</v>
      </c>
      <c r="K35" s="3" t="s">
        <v>38</v>
      </c>
      <c r="L35">
        <v>-100</v>
      </c>
      <c r="M35">
        <f t="shared" si="2"/>
        <v>1E-100</v>
      </c>
      <c r="N35">
        <f t="shared" si="3"/>
        <v>7.8960000000000002E-99</v>
      </c>
      <c r="O35" s="7">
        <f t="shared" si="4"/>
        <v>5.7762042102192075E-111</v>
      </c>
      <c r="P35" t="str">
        <f t="shared" si="7"/>
        <v>5.7762042102192E-111 Se</v>
      </c>
      <c r="R35" s="7">
        <v>5.7762042102192075E-111</v>
      </c>
      <c r="S35" s="3" t="s">
        <v>38</v>
      </c>
      <c r="T35" t="str">
        <f t="shared" si="6"/>
        <v>0. Se</v>
      </c>
    </row>
    <row r="36" spans="1:20">
      <c r="A36" s="3" t="s">
        <v>39</v>
      </c>
      <c r="B36" s="5">
        <f t="shared" si="0"/>
        <v>2.3855346771092915E-8</v>
      </c>
      <c r="C36" s="2">
        <v>1.2E-5</v>
      </c>
      <c r="D36" s="1">
        <v>79.900000000000006</v>
      </c>
      <c r="G36">
        <f t="shared" si="1"/>
        <v>2.410426367745033E-8</v>
      </c>
      <c r="K36" s="3" t="s">
        <v>39</v>
      </c>
      <c r="L36">
        <v>-100</v>
      </c>
      <c r="M36">
        <f t="shared" si="2"/>
        <v>1E-100</v>
      </c>
      <c r="N36">
        <f t="shared" si="3"/>
        <v>7.9900000000000012E-99</v>
      </c>
      <c r="O36" s="7">
        <f t="shared" si="4"/>
        <v>5.8449685460551509E-111</v>
      </c>
      <c r="P36" t="str">
        <f t="shared" si="7"/>
        <v>5.8449685460552E-111 Br</v>
      </c>
      <c r="R36" s="7">
        <v>5.8449685460551509E-111</v>
      </c>
      <c r="S36" s="3" t="s">
        <v>39</v>
      </c>
      <c r="T36" t="str">
        <f t="shared" si="6"/>
        <v>0. Br</v>
      </c>
    </row>
    <row r="37" spans="1:20">
      <c r="A37" s="3" t="s">
        <v>40</v>
      </c>
      <c r="B37" s="5">
        <f t="shared" si="0"/>
        <v>1.000790017230331E-7</v>
      </c>
      <c r="C37" s="2">
        <v>4.8000000000000001E-5</v>
      </c>
      <c r="D37" s="1">
        <v>83.8</v>
      </c>
      <c r="G37">
        <f t="shared" si="1"/>
        <v>1.0112326889463517E-7</v>
      </c>
      <c r="K37" s="3" t="s">
        <v>40</v>
      </c>
      <c r="L37">
        <v>3.25</v>
      </c>
      <c r="M37">
        <f t="shared" si="2"/>
        <v>1778.2794100389244</v>
      </c>
      <c r="N37">
        <f t="shared" si="3"/>
        <v>149019.81456126185</v>
      </c>
      <c r="O37" s="7">
        <f t="shared" si="4"/>
        <v>1.0901328270958032E-7</v>
      </c>
      <c r="P37" t="str">
        <f t="shared" si="7"/>
        <v>1.0901328270958E-07 Kr</v>
      </c>
      <c r="R37" s="7">
        <v>1.0901328270958032E-7</v>
      </c>
      <c r="S37" s="3" t="s">
        <v>40</v>
      </c>
      <c r="T37" t="str">
        <f t="shared" si="6"/>
        <v>0.000000109 Kr</v>
      </c>
    </row>
    <row r="38" spans="1:20">
      <c r="A38" s="3" t="s">
        <v>41</v>
      </c>
      <c r="B38" s="5">
        <f t="shared" si="0"/>
        <v>1.4885706528657885E-8</v>
      </c>
      <c r="C38" s="2">
        <v>6.9999999999999999E-6</v>
      </c>
      <c r="D38" s="1">
        <v>85.47</v>
      </c>
      <c r="G38">
        <f t="shared" si="1"/>
        <v>1.5041030366689359E-8</v>
      </c>
      <c r="K38" s="3" t="s">
        <v>41</v>
      </c>
      <c r="L38">
        <v>2.52</v>
      </c>
      <c r="M38">
        <f t="shared" si="2"/>
        <v>331.13112148259137</v>
      </c>
      <c r="N38">
        <f t="shared" si="3"/>
        <v>28301.776953117085</v>
      </c>
      <c r="O38" s="7">
        <f t="shared" si="4"/>
        <v>2.0703754203809503E-8</v>
      </c>
      <c r="P38" t="str">
        <f t="shared" si="7"/>
        <v>2.07037542038095E-08 Rb</v>
      </c>
      <c r="R38" s="7">
        <v>2.0703754203809503E-8</v>
      </c>
      <c r="S38" s="3" t="s">
        <v>41</v>
      </c>
      <c r="T38" t="str">
        <f t="shared" si="6"/>
        <v>0.0000000207 Rb</v>
      </c>
    </row>
    <row r="39" spans="1:20">
      <c r="A39" s="3" t="s">
        <v>42</v>
      </c>
      <c r="B39" s="5">
        <f t="shared" si="0"/>
        <v>5.2320537774296908E-8</v>
      </c>
      <c r="C39" s="2">
        <v>2.4000000000000001E-5</v>
      </c>
      <c r="D39" s="1">
        <v>87.62</v>
      </c>
      <c r="G39">
        <f t="shared" si="1"/>
        <v>5.2866472676300331E-8</v>
      </c>
      <c r="K39" s="3" t="s">
        <v>42</v>
      </c>
      <c r="L39">
        <v>2.87</v>
      </c>
      <c r="M39">
        <f t="shared" si="2"/>
        <v>741.31024130091828</v>
      </c>
      <c r="N39">
        <f t="shared" si="3"/>
        <v>64953.60334278646</v>
      </c>
      <c r="O39" s="7">
        <f t="shared" si="4"/>
        <v>4.7515865893808449E-8</v>
      </c>
      <c r="P39" t="str">
        <f t="shared" si="7"/>
        <v>4.75158658938084E-08 Sr</v>
      </c>
      <c r="R39" s="7">
        <v>4.7515865893808449E-8</v>
      </c>
      <c r="S39" s="3" t="s">
        <v>42</v>
      </c>
      <c r="T39" t="str">
        <f t="shared" si="6"/>
        <v>0.0000000475 Sr</v>
      </c>
    </row>
    <row r="40" spans="1:20">
      <c r="A40" s="3" t="s">
        <v>43</v>
      </c>
      <c r="B40" s="5">
        <f t="shared" si="0"/>
        <v>1.0175743486151654E-8</v>
      </c>
      <c r="C40" s="2">
        <v>4.6E-6</v>
      </c>
      <c r="D40" s="1">
        <v>88.91</v>
      </c>
      <c r="G40">
        <f t="shared" si="1"/>
        <v>1.0281921552342198E-8</v>
      </c>
      <c r="K40" s="3" t="s">
        <v>43</v>
      </c>
      <c r="L40">
        <v>2.21</v>
      </c>
      <c r="M40">
        <f t="shared" si="2"/>
        <v>162.18100973589304</v>
      </c>
      <c r="N40">
        <f t="shared" si="3"/>
        <v>14419.51357561825</v>
      </c>
      <c r="O40" s="7">
        <f t="shared" si="4"/>
        <v>1.0548385894731402E-8</v>
      </c>
      <c r="P40" t="str">
        <f t="shared" si="7"/>
        <v>1.05483858947314E-08 Y</v>
      </c>
      <c r="R40" s="7">
        <v>1.0548385894731402E-8</v>
      </c>
      <c r="S40" s="3" t="s">
        <v>43</v>
      </c>
      <c r="T40" t="str">
        <f t="shared" si="6"/>
        <v>0.0000000105 Y</v>
      </c>
    </row>
    <row r="41" spans="1:20">
      <c r="A41" s="3" t="s">
        <v>44</v>
      </c>
      <c r="B41" s="5">
        <f t="shared" si="0"/>
        <v>2.5873347882805267E-8</v>
      </c>
      <c r="C41" s="2">
        <v>1.1399999999999999E-5</v>
      </c>
      <c r="D41" s="1">
        <v>91.22</v>
      </c>
      <c r="G41">
        <f t="shared" si="1"/>
        <v>2.6143321477148536E-8</v>
      </c>
      <c r="K41" s="3" t="s">
        <v>44</v>
      </c>
      <c r="L41">
        <v>2.58</v>
      </c>
      <c r="M41">
        <f t="shared" si="2"/>
        <v>380.18939632056163</v>
      </c>
      <c r="N41">
        <f t="shared" si="3"/>
        <v>34680.876732361634</v>
      </c>
      <c r="O41" s="7">
        <f t="shared" si="4"/>
        <v>2.5370292071372924E-8</v>
      </c>
      <c r="P41" t="str">
        <f t="shared" si="7"/>
        <v>2.53702920713729E-08 Zr</v>
      </c>
      <c r="R41" s="7">
        <v>2.5370292071372924E-8</v>
      </c>
      <c r="S41" s="3" t="s">
        <v>44</v>
      </c>
      <c r="T41" t="str">
        <f t="shared" si="6"/>
        <v>0.0000000254 Zr</v>
      </c>
    </row>
    <row r="42" spans="1:20">
      <c r="A42" s="3" t="s">
        <v>45</v>
      </c>
      <c r="B42" s="1">
        <f t="shared" si="0"/>
        <v>1.6181478806336773E-9</v>
      </c>
      <c r="C42" s="2">
        <v>6.9999999999999997E-7</v>
      </c>
      <c r="D42" s="1">
        <v>92.91</v>
      </c>
      <c r="G42">
        <f t="shared" si="1"/>
        <v>1.6350323287341855E-9</v>
      </c>
      <c r="K42" s="3" t="s">
        <v>45</v>
      </c>
      <c r="L42">
        <v>1.46</v>
      </c>
      <c r="M42">
        <f t="shared" si="2"/>
        <v>28.840315031266066</v>
      </c>
      <c r="N42">
        <f t="shared" si="3"/>
        <v>2679.5536695549299</v>
      </c>
      <c r="O42" s="7">
        <f t="shared" si="4"/>
        <v>1.9601886002522181E-9</v>
      </c>
      <c r="P42" t="str">
        <f t="shared" si="7"/>
        <v>1.96018860025222E-09 Nb</v>
      </c>
      <c r="R42" s="7">
        <v>1.9601886002522181E-9</v>
      </c>
      <c r="S42" s="3" t="s">
        <v>45</v>
      </c>
      <c r="T42" t="str">
        <f t="shared" si="6"/>
        <v>0.000000002 Nb</v>
      </c>
    </row>
    <row r="43" spans="1:20">
      <c r="A43" s="3" t="s">
        <v>46</v>
      </c>
      <c r="B43" s="5">
        <f t="shared" si="0"/>
        <v>6.2062715060163749E-9</v>
      </c>
      <c r="C43" s="2">
        <v>2.6000000000000001E-6</v>
      </c>
      <c r="D43" s="1">
        <v>95.94</v>
      </c>
      <c r="G43">
        <f t="shared" si="1"/>
        <v>6.2710304012911133E-9</v>
      </c>
      <c r="K43" s="3" t="s">
        <v>46</v>
      </c>
      <c r="L43">
        <v>1.88</v>
      </c>
      <c r="M43">
        <f t="shared" si="2"/>
        <v>75.857757502918361</v>
      </c>
      <c r="N43">
        <f t="shared" si="3"/>
        <v>7277.7932548299877</v>
      </c>
      <c r="O43" s="7">
        <f t="shared" si="4"/>
        <v>5.3239640374435062E-9</v>
      </c>
      <c r="P43" t="str">
        <f t="shared" si="7"/>
        <v>5.32396403744351E-09 Mo</v>
      </c>
      <c r="R43" s="7">
        <v>5.3239640374435062E-9</v>
      </c>
      <c r="S43" s="3" t="s">
        <v>46</v>
      </c>
      <c r="T43" t="str">
        <f t="shared" si="6"/>
        <v>0.0000000053 Mo</v>
      </c>
    </row>
    <row r="44" spans="1:20">
      <c r="A44" s="3" t="s">
        <v>47</v>
      </c>
      <c r="B44" s="5">
        <f t="shared" si="0"/>
        <v>0</v>
      </c>
      <c r="C44" s="1"/>
      <c r="D44" s="1">
        <v>99</v>
      </c>
      <c r="G44">
        <f t="shared" si="1"/>
        <v>0</v>
      </c>
      <c r="K44" s="3" t="s">
        <v>47</v>
      </c>
      <c r="L44">
        <v>-100</v>
      </c>
      <c r="M44">
        <f t="shared" si="2"/>
        <v>1E-100</v>
      </c>
      <c r="N44">
        <f t="shared" si="3"/>
        <v>9.9E-99</v>
      </c>
      <c r="O44" s="7">
        <f t="shared" si="4"/>
        <v>7.2422013274025014E-111</v>
      </c>
      <c r="P44" t="str">
        <f t="shared" si="7"/>
        <v>7.2422013274025E-111 Tc</v>
      </c>
      <c r="R44" s="7">
        <v>7.2422013274025014E-111</v>
      </c>
      <c r="S44" s="3" t="s">
        <v>47</v>
      </c>
      <c r="T44" t="str">
        <f t="shared" si="6"/>
        <v>0. Tc</v>
      </c>
    </row>
    <row r="45" spans="1:20">
      <c r="A45" s="3" t="s">
        <v>48</v>
      </c>
      <c r="B45" s="5">
        <f t="shared" si="0"/>
        <v>4.7792798928444278E-9</v>
      </c>
      <c r="C45" s="2">
        <v>1.9E-6</v>
      </c>
      <c r="D45" s="1">
        <v>101.1</v>
      </c>
      <c r="G45">
        <f t="shared" si="1"/>
        <v>4.8291489463928168E-9</v>
      </c>
      <c r="K45" s="3" t="s">
        <v>48</v>
      </c>
      <c r="L45">
        <v>1.75</v>
      </c>
      <c r="M45">
        <f t="shared" si="2"/>
        <v>56.234132519034915</v>
      </c>
      <c r="N45">
        <f t="shared" si="3"/>
        <v>5685.2707976744296</v>
      </c>
      <c r="O45" s="7">
        <f t="shared" si="4"/>
        <v>4.1589773452081241E-9</v>
      </c>
      <c r="P45" t="str">
        <f t="shared" si="7"/>
        <v>4.15897734520812E-09 Ru</v>
      </c>
      <c r="R45" s="7">
        <v>4.1589773452081241E-9</v>
      </c>
      <c r="S45" s="3" t="s">
        <v>48</v>
      </c>
      <c r="T45" t="str">
        <f t="shared" si="6"/>
        <v>0.0000000042 Ru</v>
      </c>
    </row>
    <row r="46" spans="1:20">
      <c r="A46" s="3" t="s">
        <v>49</v>
      </c>
      <c r="B46" s="5">
        <f t="shared" si="0"/>
        <v>8.704663768600926E-10</v>
      </c>
      <c r="C46" s="2">
        <v>3.3999999999999997E-7</v>
      </c>
      <c r="D46" s="1">
        <v>102.9</v>
      </c>
      <c r="G46">
        <f t="shared" si="1"/>
        <v>8.795491958899429E-10</v>
      </c>
      <c r="K46" s="3" t="s">
        <v>49</v>
      </c>
      <c r="L46">
        <v>0.91</v>
      </c>
      <c r="M46">
        <f t="shared" si="2"/>
        <v>8.1283051616409931</v>
      </c>
      <c r="N46">
        <f t="shared" si="3"/>
        <v>836.40260113285819</v>
      </c>
      <c r="O46" s="7">
        <f t="shared" si="4"/>
        <v>6.1185818466336269E-10</v>
      </c>
      <c r="P46" t="str">
        <f t="shared" si="7"/>
        <v>6.11858184663363E-10 Rh</v>
      </c>
      <c r="R46" s="7">
        <v>6.1185818466336269E-10</v>
      </c>
      <c r="S46" s="3" t="s">
        <v>49</v>
      </c>
      <c r="T46" t="str">
        <f t="shared" si="6"/>
        <v>0.0000000006 Rh</v>
      </c>
    </row>
    <row r="47" spans="1:20">
      <c r="A47" s="3" t="s">
        <v>50</v>
      </c>
      <c r="B47" s="5">
        <f t="shared" si="0"/>
        <v>3.7061873748665009E-9</v>
      </c>
      <c r="C47" s="2">
        <v>1.3999999999999999E-6</v>
      </c>
      <c r="D47" s="1">
        <v>106.4</v>
      </c>
      <c r="G47">
        <f t="shared" si="1"/>
        <v>3.7448593214361718E-9</v>
      </c>
      <c r="K47" s="3" t="s">
        <v>50</v>
      </c>
      <c r="L47">
        <v>1.57</v>
      </c>
      <c r="M47">
        <f t="shared" si="2"/>
        <v>37.153522909717275</v>
      </c>
      <c r="N47">
        <f t="shared" si="3"/>
        <v>3953.1348375939183</v>
      </c>
      <c r="O47" s="7">
        <f t="shared" si="4"/>
        <v>2.8918584210327019E-9</v>
      </c>
      <c r="P47" t="str">
        <f t="shared" si="7"/>
        <v>2.8918584210327E-09 Pd</v>
      </c>
      <c r="R47" s="7">
        <v>2.8918584210327019E-9</v>
      </c>
      <c r="S47" s="3" t="s">
        <v>50</v>
      </c>
      <c r="T47" t="str">
        <f t="shared" si="6"/>
        <v>0.0000000029 Pd</v>
      </c>
    </row>
    <row r="48" spans="1:20">
      <c r="A48" s="3" t="s">
        <v>51</v>
      </c>
      <c r="B48" s="5">
        <f t="shared" si="0"/>
        <v>1.3154526899608401E-9</v>
      </c>
      <c r="C48" s="2">
        <v>4.8999999999999997E-7</v>
      </c>
      <c r="D48" s="1">
        <v>107.9</v>
      </c>
      <c r="G48">
        <f t="shared" si="1"/>
        <v>1.329178686786062E-9</v>
      </c>
      <c r="K48" s="3" t="s">
        <v>51</v>
      </c>
      <c r="L48">
        <v>0.94</v>
      </c>
      <c r="M48">
        <f t="shared" si="2"/>
        <v>8.709635899560805</v>
      </c>
      <c r="N48">
        <f t="shared" si="3"/>
        <v>939.76971356261095</v>
      </c>
      <c r="O48" s="7">
        <f t="shared" si="4"/>
        <v>6.8747489565816259E-10</v>
      </c>
      <c r="P48" t="str">
        <f t="shared" si="7"/>
        <v>6.87474895658163E-10 Ag</v>
      </c>
      <c r="R48" s="7">
        <v>6.8747489565816259E-10</v>
      </c>
      <c r="S48" s="3" t="s">
        <v>51</v>
      </c>
      <c r="T48" t="str">
        <f t="shared" si="6"/>
        <v>0.0000000007 Ag</v>
      </c>
    </row>
    <row r="49" spans="1:20">
      <c r="A49" s="3" t="s">
        <v>52</v>
      </c>
      <c r="B49" s="5">
        <f t="shared" si="0"/>
        <v>4.474494746885013E-9</v>
      </c>
      <c r="C49" s="2">
        <v>1.5999999999999999E-6</v>
      </c>
      <c r="D49" s="1">
        <v>112.4</v>
      </c>
      <c r="G49">
        <f t="shared" si="1"/>
        <v>4.5211835416694494E-9</v>
      </c>
      <c r="K49" s="3" t="s">
        <v>52</v>
      </c>
      <c r="L49">
        <v>-100</v>
      </c>
      <c r="M49">
        <f t="shared" si="2"/>
        <v>1E-100</v>
      </c>
      <c r="N49">
        <f t="shared" si="3"/>
        <v>1.1240000000000001E-98</v>
      </c>
      <c r="O49" s="7">
        <f t="shared" si="4"/>
        <v>8.2224588808084978E-111</v>
      </c>
      <c r="P49" t="str">
        <f t="shared" si="7"/>
        <v>8.2224588808085E-111 Cd</v>
      </c>
      <c r="R49" s="7">
        <v>8.2224588808084978E-111</v>
      </c>
      <c r="S49" s="3" t="s">
        <v>52</v>
      </c>
      <c r="T49" t="str">
        <f t="shared" si="6"/>
        <v>0. Cd</v>
      </c>
    </row>
    <row r="50" spans="1:20">
      <c r="A50" s="3" t="s">
        <v>53</v>
      </c>
      <c r="B50" s="5">
        <f t="shared" si="0"/>
        <v>5.4269172274830906E-10</v>
      </c>
      <c r="C50" s="2">
        <v>1.9000000000000001E-7</v>
      </c>
      <c r="D50" s="1">
        <v>114.8</v>
      </c>
      <c r="G50">
        <f t="shared" si="1"/>
        <v>5.4835440063886801E-10</v>
      </c>
      <c r="K50" s="3" t="s">
        <v>53</v>
      </c>
      <c r="L50">
        <v>0.8</v>
      </c>
      <c r="M50">
        <f t="shared" si="2"/>
        <v>6.3095734448019343</v>
      </c>
      <c r="N50">
        <f t="shared" si="3"/>
        <v>724.33903146326202</v>
      </c>
      <c r="O50" s="7">
        <f t="shared" si="4"/>
        <v>5.2987970658107867E-10</v>
      </c>
      <c r="P50" t="str">
        <f t="shared" si="7"/>
        <v>5.29879706581079E-10 In</v>
      </c>
      <c r="R50" s="7">
        <v>5.2987970658107867E-10</v>
      </c>
      <c r="S50" s="3" t="s">
        <v>53</v>
      </c>
      <c r="T50" t="str">
        <f t="shared" si="6"/>
        <v>0.0000000005 In</v>
      </c>
    </row>
    <row r="51" spans="1:20">
      <c r="A51" s="3" t="s">
        <v>54</v>
      </c>
      <c r="B51" s="5">
        <f t="shared" si="0"/>
        <v>1.1517892866856532E-8</v>
      </c>
      <c r="C51" s="2">
        <v>3.8999999999999999E-6</v>
      </c>
      <c r="D51" s="1">
        <v>118.7</v>
      </c>
      <c r="G51">
        <f t="shared" si="1"/>
        <v>1.1638075494578723E-8</v>
      </c>
      <c r="K51" s="3" t="s">
        <v>54</v>
      </c>
      <c r="L51">
        <v>2.04</v>
      </c>
      <c r="M51">
        <f t="shared" si="2"/>
        <v>109.64781961431861</v>
      </c>
      <c r="N51">
        <f t="shared" si="3"/>
        <v>13015.196188219619</v>
      </c>
      <c r="O51" s="7">
        <f t="shared" si="4"/>
        <v>9.5210778899725358E-9</v>
      </c>
      <c r="P51" t="str">
        <f t="shared" si="7"/>
        <v>9.52107788997254E-09 Sn</v>
      </c>
      <c r="R51" s="7">
        <v>9.5210778899725358E-9</v>
      </c>
      <c r="S51" s="3" t="s">
        <v>54</v>
      </c>
      <c r="T51" t="str">
        <f t="shared" si="6"/>
        <v>0.0000000095 Sn</v>
      </c>
    </row>
    <row r="52" spans="1:20">
      <c r="A52" s="3" t="s">
        <v>55</v>
      </c>
      <c r="B52" s="5">
        <f t="shared" si="0"/>
        <v>9.394349013171948E-10</v>
      </c>
      <c r="C52" s="2">
        <v>3.1E-7</v>
      </c>
      <c r="D52" s="1">
        <v>121.8</v>
      </c>
      <c r="G52">
        <f t="shared" si="1"/>
        <v>9.4923736747305959E-10</v>
      </c>
      <c r="K52" s="3" t="s">
        <v>55</v>
      </c>
      <c r="L52">
        <v>-100</v>
      </c>
      <c r="M52">
        <f t="shared" si="2"/>
        <v>1E-100</v>
      </c>
      <c r="N52">
        <f t="shared" si="3"/>
        <v>1.2179999999999999E-98</v>
      </c>
      <c r="O52" s="7">
        <f t="shared" si="4"/>
        <v>8.9101022391679256E-111</v>
      </c>
      <c r="P52" t="str">
        <f t="shared" si="7"/>
        <v>8.9101022391679E-111 Sb</v>
      </c>
      <c r="R52" s="7">
        <v>8.9101022391679256E-111</v>
      </c>
      <c r="S52" s="3" t="s">
        <v>55</v>
      </c>
      <c r="T52" t="str">
        <f t="shared" si="6"/>
        <v>0. Sb</v>
      </c>
    </row>
    <row r="53" spans="1:20">
      <c r="A53" s="3" t="s">
        <v>56</v>
      </c>
      <c r="B53" s="5">
        <f t="shared" si="0"/>
        <v>1.5556233849768598E-8</v>
      </c>
      <c r="C53" s="2">
        <v>4.8999999999999997E-6</v>
      </c>
      <c r="D53" s="1">
        <v>127.6</v>
      </c>
      <c r="G53">
        <f t="shared" si="1"/>
        <v>1.571855425708077E-8</v>
      </c>
      <c r="K53" s="3" t="s">
        <v>56</v>
      </c>
      <c r="L53">
        <v>-100</v>
      </c>
      <c r="M53">
        <f t="shared" si="2"/>
        <v>1E-100</v>
      </c>
      <c r="N53">
        <f t="shared" si="3"/>
        <v>1.276E-98</v>
      </c>
      <c r="O53" s="7">
        <f t="shared" si="4"/>
        <v>9.3343928219854467E-111</v>
      </c>
      <c r="P53" t="str">
        <f t="shared" si="7"/>
        <v>9.3343928219855E-111 Te</v>
      </c>
      <c r="R53" s="7">
        <v>9.3343928219854467E-111</v>
      </c>
      <c r="S53" s="3" t="s">
        <v>56</v>
      </c>
      <c r="T53" t="str">
        <f t="shared" si="6"/>
        <v>0. Te</v>
      </c>
    </row>
    <row r="54" spans="1:20">
      <c r="A54" s="3" t="s">
        <v>57</v>
      </c>
      <c r="B54" s="5">
        <f t="shared" si="0"/>
        <v>2.8415927771448917E-9</v>
      </c>
      <c r="C54" s="2">
        <v>8.9999999999999996E-7</v>
      </c>
      <c r="D54" s="1">
        <v>126.9</v>
      </c>
      <c r="G54">
        <f t="shared" si="1"/>
        <v>2.8712431733433482E-9</v>
      </c>
      <c r="K54" s="3" t="s">
        <v>57</v>
      </c>
      <c r="L54">
        <v>-100</v>
      </c>
      <c r="M54">
        <f t="shared" si="2"/>
        <v>1E-100</v>
      </c>
      <c r="N54">
        <f t="shared" si="3"/>
        <v>1.269E-98</v>
      </c>
      <c r="O54" s="7">
        <f t="shared" si="4"/>
        <v>9.2831853378522976E-111</v>
      </c>
      <c r="P54" t="str">
        <f t="shared" si="7"/>
        <v>9.2831853378523E-111 I</v>
      </c>
      <c r="R54" s="7">
        <v>9.2831853378522976E-111</v>
      </c>
      <c r="S54" s="3" t="s">
        <v>57</v>
      </c>
      <c r="T54" t="str">
        <f t="shared" si="6"/>
        <v>0. I</v>
      </c>
    </row>
    <row r="55" spans="1:20">
      <c r="A55" s="3" t="s">
        <v>58</v>
      </c>
      <c r="B55" s="5">
        <f t="shared" si="0"/>
        <v>1.5680635950160201E-8</v>
      </c>
      <c r="C55" s="2">
        <v>4.7999999999999998E-6</v>
      </c>
      <c r="D55" s="1">
        <v>131.30000000000001</v>
      </c>
      <c r="G55">
        <f t="shared" si="1"/>
        <v>1.5844254422273987E-8</v>
      </c>
      <c r="K55" s="3" t="s">
        <v>58</v>
      </c>
      <c r="L55">
        <v>2.2400000000000002</v>
      </c>
      <c r="M55">
        <f t="shared" si="2"/>
        <v>173.78008287493768</v>
      </c>
      <c r="N55">
        <f t="shared" si="3"/>
        <v>22817.324881479319</v>
      </c>
      <c r="O55" s="7">
        <f t="shared" si="4"/>
        <v>1.6691682883275117E-8</v>
      </c>
      <c r="P55" t="str">
        <f t="shared" si="7"/>
        <v>1.66916828832751E-08 Xe</v>
      </c>
      <c r="R55" s="7">
        <v>1.6691682883275117E-8</v>
      </c>
      <c r="S55" s="3" t="s">
        <v>58</v>
      </c>
      <c r="T55" t="str">
        <f t="shared" si="6"/>
        <v>0.0000000167 Xe</v>
      </c>
    </row>
    <row r="56" spans="1:20">
      <c r="A56" s="3" t="s">
        <v>59</v>
      </c>
      <c r="B56" s="5">
        <f t="shared" si="0"/>
        <v>1.2234448965112142E-9</v>
      </c>
      <c r="C56" s="2">
        <v>3.7E-7</v>
      </c>
      <c r="D56" s="1">
        <v>132.9</v>
      </c>
      <c r="G56">
        <f t="shared" si="1"/>
        <v>1.2362108446091627E-9</v>
      </c>
      <c r="K56" s="3" t="s">
        <v>59</v>
      </c>
      <c r="L56">
        <v>-100</v>
      </c>
      <c r="M56">
        <f t="shared" si="2"/>
        <v>1E-100</v>
      </c>
      <c r="N56">
        <f t="shared" si="3"/>
        <v>1.3290000000000002E-98</v>
      </c>
      <c r="O56" s="7">
        <f t="shared" si="4"/>
        <v>9.7221066304221466E-111</v>
      </c>
      <c r="P56" t="str">
        <f t="shared" si="7"/>
        <v>9.7221066304222E-111 Cs</v>
      </c>
      <c r="R56" s="7">
        <v>9.7221066304221466E-111</v>
      </c>
      <c r="S56" s="3" t="s">
        <v>59</v>
      </c>
      <c r="T56" t="str">
        <f t="shared" si="6"/>
        <v>0. Cs</v>
      </c>
    </row>
    <row r="57" spans="1:20">
      <c r="A57" s="3" t="s">
        <v>60</v>
      </c>
      <c r="B57" s="5">
        <f t="shared" si="0"/>
        <v>1.5372367545389819E-8</v>
      </c>
      <c r="C57" s="2">
        <v>4.5000000000000001E-6</v>
      </c>
      <c r="D57" s="1">
        <v>137.30000000000001</v>
      </c>
      <c r="G57">
        <f t="shared" si="1"/>
        <v>1.5532769412925203E-8</v>
      </c>
      <c r="K57" s="3" t="s">
        <v>60</v>
      </c>
      <c r="L57">
        <v>2.1800000000000002</v>
      </c>
      <c r="M57">
        <f t="shared" si="2"/>
        <v>151.3561248436209</v>
      </c>
      <c r="N57">
        <f t="shared" si="3"/>
        <v>20781.195941029153</v>
      </c>
      <c r="O57" s="7">
        <f t="shared" si="4"/>
        <v>1.5202182305973011E-8</v>
      </c>
      <c r="P57" t="str">
        <f t="shared" si="7"/>
        <v>1.5202182305973E-08 Ba</v>
      </c>
      <c r="R57" s="7">
        <v>1.5202182305973011E-8</v>
      </c>
      <c r="S57" s="3" t="s">
        <v>60</v>
      </c>
      <c r="T57" t="str">
        <f t="shared" si="6"/>
        <v>0.0000000152 Ba</v>
      </c>
    </row>
    <row r="58" spans="1:20">
      <c r="A58" s="3" t="s">
        <v>61</v>
      </c>
      <c r="B58" s="5">
        <f t="shared" si="0"/>
        <v>1.5205917535065861E-9</v>
      </c>
      <c r="C58" s="2">
        <v>4.4000000000000002E-7</v>
      </c>
      <c r="D58" s="1">
        <v>138.9</v>
      </c>
      <c r="G58">
        <f t="shared" si="1"/>
        <v>1.5364582591896688E-9</v>
      </c>
      <c r="K58" s="3" t="s">
        <v>61</v>
      </c>
      <c r="L58">
        <v>1.1000000000000001</v>
      </c>
      <c r="M58">
        <f t="shared" si="2"/>
        <v>12.58925411794168</v>
      </c>
      <c r="N58">
        <f t="shared" si="3"/>
        <v>1748.6473969820995</v>
      </c>
      <c r="O58" s="7">
        <f t="shared" si="4"/>
        <v>1.2791976262204737E-9</v>
      </c>
      <c r="P58" t="str">
        <f t="shared" si="7"/>
        <v>1.27919762622047E-09 La</v>
      </c>
      <c r="R58" s="7">
        <v>1.2791976262204737E-9</v>
      </c>
      <c r="S58" s="3" t="s">
        <v>61</v>
      </c>
      <c r="T58" t="str">
        <f t="shared" si="6"/>
        <v>0.0000000013 La</v>
      </c>
    </row>
    <row r="59" spans="1:20">
      <c r="A59" s="3" t="s">
        <v>62</v>
      </c>
      <c r="B59" s="5">
        <f t="shared" si="0"/>
        <v>3.8343215382698466E-9</v>
      </c>
      <c r="C59" s="2">
        <v>1.1000000000000001E-6</v>
      </c>
      <c r="D59" s="1">
        <v>140.1</v>
      </c>
      <c r="G59">
        <f t="shared" si="1"/>
        <v>3.8743304915851793E-9</v>
      </c>
      <c r="K59" s="3" t="s">
        <v>62</v>
      </c>
      <c r="L59">
        <v>1.58</v>
      </c>
      <c r="M59">
        <f t="shared" si="2"/>
        <v>38.018939632056139</v>
      </c>
      <c r="N59">
        <f t="shared" si="3"/>
        <v>5326.4534424510648</v>
      </c>
      <c r="O59" s="7">
        <f t="shared" si="4"/>
        <v>3.8964897162895681E-9</v>
      </c>
      <c r="P59" t="str">
        <f t="shared" si="7"/>
        <v>3.89648971628957E-09 Ce</v>
      </c>
      <c r="R59" s="7">
        <v>3.8964897162895681E-9</v>
      </c>
      <c r="S59" s="3" t="s">
        <v>62</v>
      </c>
      <c r="T59" t="str">
        <f t="shared" si="6"/>
        <v>0.0000000039 Ce</v>
      </c>
    </row>
    <row r="60" spans="1:20">
      <c r="A60" s="3" t="s">
        <v>63</v>
      </c>
      <c r="B60" s="5">
        <f t="shared" si="0"/>
        <v>5.9596070213599147E-10</v>
      </c>
      <c r="C60" s="2">
        <v>1.6999999999999999E-7</v>
      </c>
      <c r="D60" s="1">
        <v>140.9</v>
      </c>
      <c r="G60">
        <f t="shared" si="1"/>
        <v>6.0217921137460138E-10</v>
      </c>
      <c r="K60" s="3" t="s">
        <v>63</v>
      </c>
      <c r="L60">
        <v>0.72</v>
      </c>
      <c r="M60">
        <f t="shared" si="2"/>
        <v>5.2480746024977263</v>
      </c>
      <c r="N60">
        <f t="shared" si="3"/>
        <v>739.45371149192965</v>
      </c>
      <c r="O60" s="7">
        <f t="shared" si="4"/>
        <v>5.4093663140601615E-10</v>
      </c>
      <c r="P60" t="str">
        <f t="shared" si="7"/>
        <v>5.40936631406016E-10 Pr</v>
      </c>
      <c r="R60" s="7">
        <v>5.4093663140601615E-10</v>
      </c>
      <c r="S60" s="3" t="s">
        <v>63</v>
      </c>
      <c r="T60" t="str">
        <f t="shared" si="6"/>
        <v>0.0000000005 Pr</v>
      </c>
    </row>
    <row r="61" spans="1:20">
      <c r="A61" s="3" t="s">
        <v>64</v>
      </c>
      <c r="B61" s="5">
        <f t="shared" si="0"/>
        <v>2.9778379574937694E-9</v>
      </c>
      <c r="C61" s="2">
        <v>8.2999999999999999E-7</v>
      </c>
      <c r="D61" s="1">
        <v>144.19999999999999</v>
      </c>
      <c r="G61">
        <f t="shared" si="1"/>
        <v>3.0089099942629533E-9</v>
      </c>
      <c r="K61" s="3" t="s">
        <v>64</v>
      </c>
      <c r="L61">
        <v>1.42</v>
      </c>
      <c r="M61">
        <f t="shared" si="2"/>
        <v>26.302679918953825</v>
      </c>
      <c r="N61">
        <f t="shared" si="3"/>
        <v>3792.8464443131411</v>
      </c>
      <c r="O61" s="7">
        <f t="shared" si="4"/>
        <v>2.7746017730947967E-9</v>
      </c>
      <c r="P61" t="str">
        <f t="shared" si="7"/>
        <v>2.7746017730948E-09 Nd</v>
      </c>
      <c r="R61" s="7">
        <v>2.7746017730947967E-9</v>
      </c>
      <c r="S61" s="3" t="s">
        <v>64</v>
      </c>
      <c r="T61" t="str">
        <f t="shared" si="6"/>
        <v>0.0000000028 Nd</v>
      </c>
    </row>
    <row r="62" spans="1:20">
      <c r="A62" s="3" t="s">
        <v>65</v>
      </c>
      <c r="B62" s="5">
        <f t="shared" si="0"/>
        <v>0</v>
      </c>
      <c r="C62" s="1"/>
      <c r="D62" s="1">
        <v>145</v>
      </c>
      <c r="G62">
        <f t="shared" si="1"/>
        <v>0</v>
      </c>
      <c r="K62" s="3" t="s">
        <v>65</v>
      </c>
      <c r="L62">
        <v>-100</v>
      </c>
      <c r="M62">
        <f t="shared" si="2"/>
        <v>1E-100</v>
      </c>
      <c r="N62">
        <f t="shared" si="3"/>
        <v>1.45E-98</v>
      </c>
      <c r="O62" s="7">
        <f t="shared" si="4"/>
        <v>1.0607264570438007E-110</v>
      </c>
      <c r="P62" t="str">
        <f t="shared" si="7"/>
        <v>1.0607264570438E-110 Pm</v>
      </c>
      <c r="R62" s="7">
        <v>1.0607264570438007E-110</v>
      </c>
      <c r="S62" s="3" t="s">
        <v>65</v>
      </c>
      <c r="T62" t="str">
        <f t="shared" si="6"/>
        <v>0. Pm</v>
      </c>
    </row>
    <row r="63" spans="1:20">
      <c r="A63" s="3" t="s">
        <v>66</v>
      </c>
      <c r="B63" s="5">
        <f t="shared" si="0"/>
        <v>9.7292394674261321E-10</v>
      </c>
      <c r="C63" s="2">
        <v>2.6E-7</v>
      </c>
      <c r="D63" s="1">
        <v>150.4</v>
      </c>
      <c r="G63">
        <f t="shared" si="1"/>
        <v>9.8307585194307249E-10</v>
      </c>
      <c r="K63" s="3" t="s">
        <v>66</v>
      </c>
      <c r="L63">
        <v>0.96</v>
      </c>
      <c r="M63">
        <f t="shared" si="2"/>
        <v>9.1201083935590983</v>
      </c>
      <c r="N63">
        <f t="shared" si="3"/>
        <v>1371.6643023912884</v>
      </c>
      <c r="O63" s="7">
        <f t="shared" si="4"/>
        <v>1.0034211142958399E-9</v>
      </c>
      <c r="P63" t="str">
        <f t="shared" si="7"/>
        <v>1.00342111429584E-09 Sm</v>
      </c>
      <c r="R63" s="7">
        <v>1.0034211142958399E-9</v>
      </c>
      <c r="S63" s="3" t="s">
        <v>66</v>
      </c>
      <c r="T63" t="str">
        <f t="shared" si="6"/>
        <v>0.000000001 Sm</v>
      </c>
    </row>
    <row r="64" spans="1:20">
      <c r="A64" s="3" t="s">
        <v>67</v>
      </c>
      <c r="B64" s="5">
        <f t="shared" si="0"/>
        <v>3.6683691363474544E-10</v>
      </c>
      <c r="C64" s="2">
        <v>9.6999999999999995E-8</v>
      </c>
      <c r="D64" s="1">
        <v>152</v>
      </c>
      <c r="G64">
        <f t="shared" si="1"/>
        <v>3.7066464712174345E-10</v>
      </c>
      <c r="K64" s="3" t="s">
        <v>67</v>
      </c>
      <c r="L64">
        <v>0.52</v>
      </c>
      <c r="M64">
        <f t="shared" si="2"/>
        <v>3.3113112148259116</v>
      </c>
      <c r="N64">
        <f t="shared" si="3"/>
        <v>503.31930465353855</v>
      </c>
      <c r="O64" s="7">
        <f t="shared" si="4"/>
        <v>3.6819593295648092E-10</v>
      </c>
      <c r="P64" t="str">
        <f t="shared" si="7"/>
        <v>3.68195932956481E-10 Eu</v>
      </c>
      <c r="R64" s="7">
        <v>3.6819593295648092E-10</v>
      </c>
      <c r="S64" s="3" t="s">
        <v>67</v>
      </c>
      <c r="T64" t="str">
        <f t="shared" si="6"/>
        <v>0.0000000004 Eu</v>
      </c>
    </row>
    <row r="65" spans="1:20">
      <c r="A65" s="3" t="s">
        <v>68</v>
      </c>
      <c r="B65" s="5">
        <f t="shared" si="0"/>
        <v>1.2915177258454969E-9</v>
      </c>
      <c r="C65" s="2">
        <v>3.3000000000000002E-7</v>
      </c>
      <c r="D65" s="1">
        <v>157.30000000000001</v>
      </c>
      <c r="G65">
        <f t="shared" si="1"/>
        <v>1.3049939750028884E-9</v>
      </c>
      <c r="K65" s="3" t="s">
        <v>68</v>
      </c>
      <c r="L65">
        <v>1.07</v>
      </c>
      <c r="M65">
        <f t="shared" si="2"/>
        <v>11.748975549395301</v>
      </c>
      <c r="N65">
        <f t="shared" si="3"/>
        <v>1848.113853919881</v>
      </c>
      <c r="O65" s="7">
        <f t="shared" si="4"/>
        <v>1.3519608692979308E-9</v>
      </c>
      <c r="P65" t="str">
        <f t="shared" si="7"/>
        <v>1.35196086929793E-09 Gd</v>
      </c>
      <c r="R65" s="7">
        <v>1.3519608692979308E-9</v>
      </c>
      <c r="S65" s="3" t="s">
        <v>68</v>
      </c>
      <c r="T65" t="str">
        <f t="shared" si="6"/>
        <v>0.0000000014 Gd</v>
      </c>
    </row>
    <row r="66" spans="1:20">
      <c r="A66" s="3" t="s">
        <v>69</v>
      </c>
      <c r="B66" s="5">
        <f t="shared" si="0"/>
        <v>2.3720992502669987E-10</v>
      </c>
      <c r="C66" s="2">
        <v>5.9999999999999995E-8</v>
      </c>
      <c r="D66" s="1">
        <v>158.9</v>
      </c>
      <c r="G66">
        <f t="shared" si="1"/>
        <v>2.396850749904166E-10</v>
      </c>
      <c r="K66" s="3" t="s">
        <v>69</v>
      </c>
      <c r="L66">
        <v>0.3</v>
      </c>
      <c r="M66">
        <f t="shared" si="2"/>
        <v>1.9952623149688797</v>
      </c>
      <c r="N66">
        <f t="shared" si="3"/>
        <v>317.047181848555</v>
      </c>
      <c r="O66" s="7">
        <f t="shared" si="4"/>
        <v>2.3193126477099266E-10</v>
      </c>
      <c r="P66" t="str">
        <f t="shared" si="7"/>
        <v>2.31931264770993E-10 Tb</v>
      </c>
      <c r="R66" s="7">
        <v>2.3193126477099266E-10</v>
      </c>
      <c r="S66" s="3" t="s">
        <v>69</v>
      </c>
      <c r="T66" t="str">
        <f t="shared" si="6"/>
        <v>0.0000000002 Tb</v>
      </c>
    </row>
    <row r="67" spans="1:20">
      <c r="A67" s="3" t="s">
        <v>70</v>
      </c>
      <c r="B67" s="5">
        <f t="shared" ref="B67:B84" si="8">C67*D67/$D$15*$B$15</f>
        <v>1.6172273050907792E-9</v>
      </c>
      <c r="C67" s="2">
        <v>3.9999999999999998E-7</v>
      </c>
      <c r="D67" s="1">
        <v>162.5</v>
      </c>
      <c r="G67">
        <f t="shared" ref="G67:G83" si="9">B67/$F$2</f>
        <v>1.6341021475117553E-9</v>
      </c>
      <c r="K67" s="3" t="s">
        <v>70</v>
      </c>
      <c r="L67">
        <v>1.1000000000000001</v>
      </c>
      <c r="M67">
        <f t="shared" ref="M67:M83" si="10">POWER(10,L67)</f>
        <v>12.58925411794168</v>
      </c>
      <c r="N67">
        <f t="shared" ref="N67:N83" si="11">D67*M67</f>
        <v>2045.753794165523</v>
      </c>
      <c r="O67" s="7">
        <f t="shared" ref="O67:O83" si="12">N67/$P$1</f>
        <v>1.4965414993580054E-9</v>
      </c>
      <c r="P67" t="str">
        <f t="shared" ref="P67:P83" si="13">O67&amp;" "&amp;K67</f>
        <v>1.49654149935801E-09 Dy</v>
      </c>
      <c r="R67" s="7">
        <v>1.4965414993580054E-9</v>
      </c>
      <c r="S67" s="3" t="s">
        <v>70</v>
      </c>
      <c r="T67" t="str">
        <f t="shared" ref="T67:T83" si="14">TEXT(R67,"0.##########")&amp;" "&amp;K67</f>
        <v>0.0000000015 Dy</v>
      </c>
    </row>
    <row r="68" spans="1:20">
      <c r="A68" s="3" t="s">
        <v>71</v>
      </c>
      <c r="B68" s="5">
        <f t="shared" si="8"/>
        <v>3.6514753311142755E-10</v>
      </c>
      <c r="C68" s="2">
        <v>8.9000000000000003E-8</v>
      </c>
      <c r="D68" s="1">
        <v>164.9</v>
      </c>
      <c r="G68">
        <f t="shared" si="9"/>
        <v>3.6895763887841967E-10</v>
      </c>
      <c r="K68" s="3" t="s">
        <v>71</v>
      </c>
      <c r="L68">
        <v>0.48</v>
      </c>
      <c r="M68">
        <f t="shared" si="10"/>
        <v>3.0199517204020165</v>
      </c>
      <c r="N68">
        <f t="shared" si="11"/>
        <v>497.99003869429254</v>
      </c>
      <c r="O68" s="7">
        <f t="shared" si="12"/>
        <v>3.6429738578434631E-10</v>
      </c>
      <c r="P68" t="str">
        <f t="shared" si="13"/>
        <v>3.64297385784346E-10 Ho</v>
      </c>
      <c r="R68" s="7">
        <v>3.6429738578434631E-10</v>
      </c>
      <c r="S68" s="3" t="s">
        <v>71</v>
      </c>
      <c r="T68" t="str">
        <f t="shared" si="14"/>
        <v>0.0000000004 Ho</v>
      </c>
    </row>
    <row r="69" spans="1:20">
      <c r="A69" s="3" t="s">
        <v>72</v>
      </c>
      <c r="B69" s="5">
        <f t="shared" si="8"/>
        <v>1.040623569775721E-9</v>
      </c>
      <c r="C69" s="2">
        <v>2.4999999999999999E-7</v>
      </c>
      <c r="D69" s="1">
        <v>167.3</v>
      </c>
      <c r="G69">
        <f t="shared" si="9"/>
        <v>1.0514818818412183E-9</v>
      </c>
      <c r="K69" s="3" t="s">
        <v>72</v>
      </c>
      <c r="L69">
        <v>0.92</v>
      </c>
      <c r="M69">
        <f t="shared" si="10"/>
        <v>8.3176377110267108</v>
      </c>
      <c r="N69">
        <f t="shared" si="11"/>
        <v>1391.5407890547688</v>
      </c>
      <c r="O69" s="7">
        <f t="shared" si="12"/>
        <v>1.0179614696593102E-9</v>
      </c>
      <c r="P69" t="str">
        <f t="shared" si="13"/>
        <v>1.01796146965931E-09 Er</v>
      </c>
      <c r="R69" s="7">
        <v>1.0179614696593102E-9</v>
      </c>
      <c r="S69" s="3" t="s">
        <v>72</v>
      </c>
      <c r="T69" t="str">
        <f t="shared" si="14"/>
        <v>0.000000001 Er</v>
      </c>
    </row>
    <row r="70" spans="1:20">
      <c r="A70" s="3" t="s">
        <v>73</v>
      </c>
      <c r="B70" s="5">
        <f t="shared" si="8"/>
        <v>1.5968751214667143E-10</v>
      </c>
      <c r="C70" s="2">
        <v>3.8000000000000003E-8</v>
      </c>
      <c r="D70" s="1">
        <v>168.9</v>
      </c>
      <c r="G70">
        <f t="shared" si="9"/>
        <v>1.6135376004861464E-10</v>
      </c>
      <c r="K70" s="3" t="s">
        <v>73</v>
      </c>
      <c r="L70">
        <v>0.1</v>
      </c>
      <c r="M70">
        <f t="shared" si="10"/>
        <v>1.2589254117941673</v>
      </c>
      <c r="N70">
        <f t="shared" si="11"/>
        <v>212.63250205203485</v>
      </c>
      <c r="O70" s="7">
        <f t="shared" si="12"/>
        <v>1.5554822107173354E-10</v>
      </c>
      <c r="P70" t="str">
        <f t="shared" si="13"/>
        <v>1.55548221071734E-10 Tm</v>
      </c>
      <c r="R70" s="7">
        <v>1.5554822107173354E-10</v>
      </c>
      <c r="S70" s="3" t="s">
        <v>73</v>
      </c>
      <c r="T70" t="str">
        <f t="shared" si="14"/>
        <v>0.0000000002 Tm</v>
      </c>
    </row>
    <row r="71" spans="1:20">
      <c r="A71" s="3" t="s">
        <v>74</v>
      </c>
      <c r="B71" s="5">
        <f t="shared" si="8"/>
        <v>1.0760781683873264E-9</v>
      </c>
      <c r="C71" s="2">
        <v>2.4999999999999999E-7</v>
      </c>
      <c r="D71" s="1">
        <v>173</v>
      </c>
      <c r="G71">
        <f t="shared" si="9"/>
        <v>1.0873064289212835E-9</v>
      </c>
      <c r="K71" s="3" t="s">
        <v>74</v>
      </c>
      <c r="L71">
        <v>0.84</v>
      </c>
      <c r="M71">
        <f t="shared" si="10"/>
        <v>6.9183097091893666</v>
      </c>
      <c r="N71">
        <f t="shared" si="11"/>
        <v>1196.8675796897605</v>
      </c>
      <c r="O71" s="7">
        <f t="shared" si="12"/>
        <v>8.7555110852062658E-10</v>
      </c>
      <c r="P71" t="str">
        <f t="shared" si="13"/>
        <v>8.75551108520627E-10 Yb</v>
      </c>
      <c r="R71" s="7">
        <v>8.7555110852062658E-10</v>
      </c>
      <c r="S71" s="3" t="s">
        <v>74</v>
      </c>
      <c r="T71" t="str">
        <f t="shared" si="14"/>
        <v>0.0000000009 Yb</v>
      </c>
    </row>
    <row r="72" spans="1:20">
      <c r="A72" s="3" t="s">
        <v>75</v>
      </c>
      <c r="B72" s="5">
        <f t="shared" si="8"/>
        <v>1.6110072000711995E-10</v>
      </c>
      <c r="C72" s="2">
        <v>3.7E-8</v>
      </c>
      <c r="D72" s="1">
        <v>175</v>
      </c>
      <c r="G72">
        <f t="shared" si="9"/>
        <v>1.6278171392520948E-10</v>
      </c>
      <c r="K72" s="3" t="s">
        <v>75</v>
      </c>
      <c r="L72">
        <v>0.1</v>
      </c>
      <c r="M72">
        <f t="shared" si="10"/>
        <v>1.2589254117941673</v>
      </c>
      <c r="N72">
        <f t="shared" si="11"/>
        <v>220.31194706397926</v>
      </c>
      <c r="O72" s="7">
        <f t="shared" si="12"/>
        <v>1.6116600762316972E-10</v>
      </c>
      <c r="P72" t="str">
        <f t="shared" si="13"/>
        <v>1.6116600762317E-10 Lu</v>
      </c>
      <c r="R72" s="7">
        <v>1.6116600762316972E-10</v>
      </c>
      <c r="S72" s="3" t="s">
        <v>75</v>
      </c>
      <c r="T72" t="str">
        <f t="shared" si="14"/>
        <v>0.0000000002 Lu</v>
      </c>
    </row>
    <row r="73" spans="1:20">
      <c r="A73" s="3" t="s">
        <v>76</v>
      </c>
      <c r="B73" s="5">
        <f t="shared" si="8"/>
        <v>6.661732475970096E-10</v>
      </c>
      <c r="C73" s="2">
        <v>1.4999999999999999E-7</v>
      </c>
      <c r="D73" s="1">
        <v>178.5</v>
      </c>
      <c r="G73">
        <f t="shared" si="9"/>
        <v>6.731243846096501E-10</v>
      </c>
      <c r="K73" s="3" t="s">
        <v>76</v>
      </c>
      <c r="L73">
        <v>0.85</v>
      </c>
      <c r="M73">
        <f t="shared" si="10"/>
        <v>7.0794578438413795</v>
      </c>
      <c r="N73">
        <f t="shared" si="11"/>
        <v>1263.6832251256862</v>
      </c>
      <c r="O73" s="7">
        <f t="shared" si="12"/>
        <v>9.2442912428500194E-10</v>
      </c>
      <c r="P73" t="str">
        <f t="shared" si="13"/>
        <v>9.24429124285002E-10 Hf</v>
      </c>
      <c r="R73" s="7">
        <v>9.2442912428500194E-10</v>
      </c>
      <c r="S73" s="3" t="s">
        <v>76</v>
      </c>
      <c r="T73" t="str">
        <f t="shared" si="14"/>
        <v>0.0000000009 Hf</v>
      </c>
    </row>
    <row r="74" spans="1:20">
      <c r="A74" s="3" t="s">
        <v>77</v>
      </c>
      <c r="B74" s="5">
        <f t="shared" si="8"/>
        <v>1.7103298370238522E-10</v>
      </c>
      <c r="C74" s="2">
        <v>3.8000000000000003E-8</v>
      </c>
      <c r="D74" s="1">
        <v>180.9</v>
      </c>
      <c r="G74">
        <f t="shared" si="9"/>
        <v>1.7281761511423558E-10</v>
      </c>
      <c r="K74" s="3" t="s">
        <v>77</v>
      </c>
      <c r="L74">
        <v>-100</v>
      </c>
      <c r="M74">
        <f t="shared" si="10"/>
        <v>1E-100</v>
      </c>
      <c r="N74">
        <f t="shared" si="11"/>
        <v>1.8090000000000002E-98</v>
      </c>
      <c r="O74" s="7">
        <f t="shared" si="12"/>
        <v>1.3233476970980936E-110</v>
      </c>
      <c r="P74" t="str">
        <f t="shared" si="13"/>
        <v>1.3233476970981E-110 Ta</v>
      </c>
      <c r="R74" s="7">
        <v>1.3233476970980936E-110</v>
      </c>
      <c r="S74" s="3" t="s">
        <v>77</v>
      </c>
      <c r="T74" t="str">
        <f t="shared" si="14"/>
        <v>0. Ta</v>
      </c>
    </row>
    <row r="75" spans="1:20">
      <c r="A75" s="3" t="s">
        <v>78</v>
      </c>
      <c r="B75" s="5">
        <f t="shared" si="8"/>
        <v>5.9449275735137065E-10</v>
      </c>
      <c r="C75" s="2">
        <v>1.3E-7</v>
      </c>
      <c r="D75" s="1">
        <v>183.8</v>
      </c>
      <c r="G75">
        <f t="shared" si="9"/>
        <v>6.006959494253215E-10</v>
      </c>
      <c r="K75" s="3" t="s">
        <v>78</v>
      </c>
      <c r="L75">
        <v>0.85</v>
      </c>
      <c r="M75">
        <f t="shared" si="10"/>
        <v>7.0794578438413795</v>
      </c>
      <c r="N75">
        <f t="shared" si="11"/>
        <v>1301.2043516980457</v>
      </c>
      <c r="O75" s="7">
        <f t="shared" si="12"/>
        <v>9.5187715990803012E-10</v>
      </c>
      <c r="P75" t="str">
        <f t="shared" si="13"/>
        <v>9.5187715990803E-10 W</v>
      </c>
      <c r="R75" s="7">
        <v>9.5187715990803012E-10</v>
      </c>
      <c r="S75" s="3" t="s">
        <v>78</v>
      </c>
      <c r="T75" t="str">
        <f t="shared" si="14"/>
        <v>0.000000001 W</v>
      </c>
    </row>
    <row r="76" spans="1:20">
      <c r="A76" s="3" t="s">
        <v>79</v>
      </c>
      <c r="B76" s="5">
        <f t="shared" si="8"/>
        <v>2.3163671092915623E-10</v>
      </c>
      <c r="C76" s="2">
        <v>4.9999999999999998E-8</v>
      </c>
      <c r="D76" s="1">
        <v>186.2</v>
      </c>
      <c r="G76">
        <f t="shared" si="9"/>
        <v>2.3405370758976063E-10</v>
      </c>
      <c r="K76" s="3" t="s">
        <v>79</v>
      </c>
      <c r="L76">
        <v>-100</v>
      </c>
      <c r="M76">
        <f t="shared" si="10"/>
        <v>1E-100</v>
      </c>
      <c r="N76">
        <f t="shared" si="11"/>
        <v>1.8619999999999999E-98</v>
      </c>
      <c r="O76" s="7">
        <f t="shared" si="12"/>
        <v>1.3621190779417633E-110</v>
      </c>
      <c r="P76" t="str">
        <f t="shared" si="13"/>
        <v>1.3621190779418E-110 Re</v>
      </c>
      <c r="R76" s="7">
        <v>1.3621190779417633E-110</v>
      </c>
      <c r="S76" s="3" t="s">
        <v>79</v>
      </c>
      <c r="T76" t="str">
        <f t="shared" si="14"/>
        <v>0. Re</v>
      </c>
    </row>
    <row r="77" spans="1:20">
      <c r="A77" s="3" t="s">
        <v>80</v>
      </c>
      <c r="B77" s="5">
        <f t="shared" si="8"/>
        <v>3.1706114522605909E-9</v>
      </c>
      <c r="C77" s="2">
        <v>6.7000000000000004E-7</v>
      </c>
      <c r="D77" s="1">
        <v>190.2</v>
      </c>
      <c r="G77">
        <f t="shared" si="9"/>
        <v>3.2036949702463552E-9</v>
      </c>
      <c r="K77" s="3" t="s">
        <v>80</v>
      </c>
      <c r="L77">
        <v>1.4</v>
      </c>
      <c r="M77">
        <f t="shared" si="10"/>
        <v>25.118864315095799</v>
      </c>
      <c r="N77">
        <f t="shared" si="11"/>
        <v>4777.6079927312203</v>
      </c>
      <c r="O77" s="7">
        <f t="shared" si="12"/>
        <v>3.4949897926027116E-9</v>
      </c>
      <c r="P77" t="str">
        <f t="shared" si="13"/>
        <v>3.49498979260271E-09 Os</v>
      </c>
      <c r="R77" s="7">
        <v>3.4949897926027116E-9</v>
      </c>
      <c r="S77" s="3" t="s">
        <v>80</v>
      </c>
      <c r="T77" t="str">
        <f t="shared" si="14"/>
        <v>0.0000000035 Os</v>
      </c>
    </row>
    <row r="78" spans="1:20">
      <c r="A78" s="3" t="s">
        <v>81</v>
      </c>
      <c r="B78" s="5">
        <f t="shared" si="8"/>
        <v>3.1561310477750085E-9</v>
      </c>
      <c r="C78" s="2">
        <v>6.6000000000000003E-7</v>
      </c>
      <c r="D78" s="1">
        <v>192.2</v>
      </c>
      <c r="G78">
        <f t="shared" si="9"/>
        <v>3.1890634710178649E-9</v>
      </c>
      <c r="K78" s="3" t="s">
        <v>81</v>
      </c>
      <c r="L78">
        <v>1.38</v>
      </c>
      <c r="M78">
        <f t="shared" si="10"/>
        <v>23.988329190194907</v>
      </c>
      <c r="N78">
        <f t="shared" si="11"/>
        <v>4610.5568703554609</v>
      </c>
      <c r="O78" s="7">
        <f t="shared" si="12"/>
        <v>3.3727859683386912E-9</v>
      </c>
      <c r="P78" t="str">
        <f t="shared" si="13"/>
        <v>3.37278596833869E-09 Ir</v>
      </c>
      <c r="R78" s="7">
        <v>3.3727859683386912E-9</v>
      </c>
      <c r="S78" s="3" t="s">
        <v>81</v>
      </c>
      <c r="T78" t="str">
        <f t="shared" si="14"/>
        <v>0.0000000034 Ir</v>
      </c>
    </row>
    <row r="79" spans="1:20">
      <c r="A79" s="3" t="s">
        <v>82</v>
      </c>
      <c r="B79" s="5">
        <f t="shared" si="8"/>
        <v>6.5045877427554284E-9</v>
      </c>
      <c r="C79" s="2">
        <v>1.3400000000000001E-6</v>
      </c>
      <c r="D79" s="1">
        <v>195.1</v>
      </c>
      <c r="G79">
        <f t="shared" si="9"/>
        <v>6.5724593974244359E-9</v>
      </c>
      <c r="K79" s="3" t="s">
        <v>82</v>
      </c>
      <c r="L79">
        <v>-100</v>
      </c>
      <c r="M79">
        <f t="shared" si="10"/>
        <v>1E-100</v>
      </c>
      <c r="N79">
        <f t="shared" si="11"/>
        <v>1.9510000000000001E-98</v>
      </c>
      <c r="O79" s="7">
        <f t="shared" si="12"/>
        <v>1.4272257363396242E-110</v>
      </c>
      <c r="P79" t="str">
        <f t="shared" si="13"/>
        <v>1.4272257363396E-110 Pt</v>
      </c>
      <c r="R79" s="7">
        <v>1.4272257363396242E-110</v>
      </c>
      <c r="S79" s="3" t="s">
        <v>82</v>
      </c>
      <c r="T79" t="str">
        <f t="shared" si="14"/>
        <v>0. Pt</v>
      </c>
    </row>
    <row r="80" spans="1:20">
      <c r="A80" s="3" t="s">
        <v>83</v>
      </c>
      <c r="B80" s="5">
        <f t="shared" si="8"/>
        <v>9.3127412353150585E-10</v>
      </c>
      <c r="C80" s="2">
        <v>1.9000000000000001E-7</v>
      </c>
      <c r="D80" s="1">
        <v>197</v>
      </c>
      <c r="G80">
        <f t="shared" si="9"/>
        <v>9.4099143663638489E-10</v>
      </c>
      <c r="K80" s="3" t="s">
        <v>83</v>
      </c>
      <c r="L80">
        <v>0.92</v>
      </c>
      <c r="M80">
        <f t="shared" si="10"/>
        <v>8.3176377110267108</v>
      </c>
      <c r="N80">
        <f t="shared" si="11"/>
        <v>1638.574629072262</v>
      </c>
      <c r="O80" s="7">
        <f t="shared" si="12"/>
        <v>1.1986754902742625E-9</v>
      </c>
      <c r="P80" t="str">
        <f t="shared" si="13"/>
        <v>1.19867549027426E-09 Au</v>
      </c>
      <c r="R80" s="7">
        <v>1.1986754902742625E-9</v>
      </c>
      <c r="S80" s="3" t="s">
        <v>83</v>
      </c>
      <c r="T80" t="str">
        <f t="shared" si="14"/>
        <v>0.0000000012 Au</v>
      </c>
    </row>
    <row r="81" spans="1:20">
      <c r="A81" s="3" t="s">
        <v>84</v>
      </c>
      <c r="B81" s="5">
        <f t="shared" si="8"/>
        <v>1.6969441710217158E-9</v>
      </c>
      <c r="C81" s="2">
        <v>3.3999999999999997E-7</v>
      </c>
      <c r="D81" s="1">
        <v>200.6</v>
      </c>
      <c r="G81">
        <f t="shared" si="9"/>
        <v>1.714650813367566E-9</v>
      </c>
      <c r="K81" s="3" t="s">
        <v>84</v>
      </c>
      <c r="L81">
        <v>-100</v>
      </c>
      <c r="M81">
        <f t="shared" si="10"/>
        <v>1E-100</v>
      </c>
      <c r="N81">
        <f t="shared" si="11"/>
        <v>2.0059999999999999E-98</v>
      </c>
      <c r="O81" s="7">
        <f t="shared" si="12"/>
        <v>1.4674601881585272E-110</v>
      </c>
      <c r="P81" t="str">
        <f t="shared" si="13"/>
        <v>1.4674601881585E-110 Hg</v>
      </c>
      <c r="R81" s="7">
        <v>1.4674601881585272E-110</v>
      </c>
      <c r="S81" s="3" t="s">
        <v>84</v>
      </c>
      <c r="T81" t="str">
        <f t="shared" si="14"/>
        <v>0. Hg</v>
      </c>
    </row>
    <row r="82" spans="1:20">
      <c r="A82" s="3" t="s">
        <v>85</v>
      </c>
      <c r="B82" s="5">
        <f t="shared" si="8"/>
        <v>9.6625599416162347E-10</v>
      </c>
      <c r="C82" s="2">
        <v>1.9000000000000001E-7</v>
      </c>
      <c r="D82" s="1">
        <v>204.4</v>
      </c>
      <c r="G82">
        <f t="shared" si="9"/>
        <v>9.7633832308871632E-10</v>
      </c>
      <c r="K82" s="3" t="s">
        <v>85</v>
      </c>
      <c r="L82">
        <v>0.9</v>
      </c>
      <c r="M82">
        <f t="shared" si="10"/>
        <v>7.9432823472428176</v>
      </c>
      <c r="N82">
        <f t="shared" si="11"/>
        <v>1623.6069117764318</v>
      </c>
      <c r="O82" s="7">
        <f t="shared" si="12"/>
        <v>1.1877260739037526E-9</v>
      </c>
      <c r="P82" t="str">
        <f t="shared" si="13"/>
        <v>1.18772607390375E-09 Tl</v>
      </c>
      <c r="R82" s="7">
        <v>1.1877260739037526E-9</v>
      </c>
      <c r="S82" s="3" t="s">
        <v>85</v>
      </c>
      <c r="T82" t="str">
        <f t="shared" si="14"/>
        <v>0.0000000012 Tl</v>
      </c>
    </row>
    <row r="83" spans="1:20">
      <c r="A83" s="3" t="s">
        <v>86</v>
      </c>
      <c r="B83" s="5">
        <f t="shared" si="8"/>
        <v>1.5981191424706301E-8</v>
      </c>
      <c r="C83" s="2">
        <v>3.1E-6</v>
      </c>
      <c r="D83" s="1">
        <v>207.2</v>
      </c>
      <c r="G83">
        <f t="shared" si="9"/>
        <v>1.6147946021380785E-8</v>
      </c>
      <c r="K83" s="3" t="s">
        <v>86</v>
      </c>
      <c r="L83">
        <v>1.75</v>
      </c>
      <c r="M83">
        <f t="shared" si="10"/>
        <v>56.234132519034915</v>
      </c>
      <c r="N83">
        <f t="shared" si="11"/>
        <v>11651.712257944033</v>
      </c>
      <c r="O83" s="7">
        <f t="shared" si="12"/>
        <v>8.5236410081812402E-9</v>
      </c>
      <c r="P83" t="str">
        <f t="shared" si="13"/>
        <v>8.52364100818124E-09 Pb</v>
      </c>
      <c r="R83" s="7">
        <v>8.5236410081812402E-9</v>
      </c>
      <c r="S83" s="3" t="s">
        <v>86</v>
      </c>
      <c r="T83" t="str">
        <f t="shared" si="14"/>
        <v>0.0000000085 Pb</v>
      </c>
    </row>
    <row r="84" spans="1:20">
      <c r="A84" s="3" t="s">
        <v>87</v>
      </c>
      <c r="B84" s="5">
        <f t="shared" si="8"/>
        <v>7.2800109149163408E-10</v>
      </c>
      <c r="C84" s="2">
        <v>1.4000000000000001E-7</v>
      </c>
      <c r="D84" s="1">
        <v>209</v>
      </c>
      <c r="G84">
        <f>B84/$F$2</f>
        <v>7.3559736671067658E-10</v>
      </c>
      <c r="K84" s="3" t="s">
        <v>87</v>
      </c>
      <c r="S84" s="3" t="s">
        <v>87</v>
      </c>
    </row>
    <row r="85" spans="1:20">
      <c r="A85" s="3" t="s">
        <v>88</v>
      </c>
      <c r="B85" s="1"/>
      <c r="C85" s="1"/>
      <c r="D85" s="1"/>
      <c r="K85" s="3" t="s">
        <v>88</v>
      </c>
      <c r="S85" s="3" t="s">
        <v>88</v>
      </c>
    </row>
    <row r="86" spans="1:20">
      <c r="A86" s="3" t="s">
        <v>89</v>
      </c>
      <c r="B86" s="1"/>
      <c r="C86" s="1"/>
      <c r="D86" s="1"/>
      <c r="K86" s="3" t="s">
        <v>89</v>
      </c>
      <c r="S86" s="3" t="s">
        <v>89</v>
      </c>
    </row>
    <row r="87" spans="1:20">
      <c r="A87" s="3" t="s">
        <v>90</v>
      </c>
      <c r="B87" s="1"/>
      <c r="C87" s="1"/>
      <c r="D87" s="1"/>
      <c r="K87" s="3" t="s">
        <v>90</v>
      </c>
      <c r="S87" s="3" t="s">
        <v>90</v>
      </c>
    </row>
    <row r="88" spans="1:20">
      <c r="A88" s="3" t="s">
        <v>91</v>
      </c>
      <c r="B88" s="1"/>
      <c r="C88" s="1"/>
      <c r="D88" s="1"/>
      <c r="K88" s="3" t="s">
        <v>91</v>
      </c>
      <c r="S88" s="3" t="s">
        <v>91</v>
      </c>
    </row>
    <row r="89" spans="1:20">
      <c r="A89" s="3" t="s">
        <v>92</v>
      </c>
      <c r="B89" s="1"/>
      <c r="C89" s="1"/>
      <c r="D89" s="1"/>
      <c r="K89" s="3" t="s">
        <v>92</v>
      </c>
      <c r="S89" s="3" t="s">
        <v>92</v>
      </c>
    </row>
    <row r="90" spans="1:20">
      <c r="A90" s="3" t="s">
        <v>93</v>
      </c>
      <c r="B90" s="1"/>
      <c r="C90" s="1"/>
      <c r="D90" s="1"/>
      <c r="K90" s="3" t="s">
        <v>93</v>
      </c>
      <c r="S90" s="3" t="s">
        <v>93</v>
      </c>
    </row>
    <row r="91" spans="1:20" ht="21">
      <c r="A91" s="3" t="s">
        <v>94</v>
      </c>
      <c r="B91" s="1"/>
      <c r="C91" s="1" t="s">
        <v>7</v>
      </c>
      <c r="D91" s="1"/>
      <c r="K91" s="3" t="s">
        <v>94</v>
      </c>
      <c r="S91" s="3" t="s">
        <v>94</v>
      </c>
    </row>
    <row r="92" spans="1:20">
      <c r="A92" s="3" t="s">
        <v>95</v>
      </c>
      <c r="B92" s="1"/>
      <c r="C92" s="1"/>
      <c r="D92" s="1"/>
      <c r="K92" s="3" t="s">
        <v>95</v>
      </c>
      <c r="S92" s="3" t="s">
        <v>95</v>
      </c>
    </row>
    <row r="93" spans="1:20" ht="21">
      <c r="A93" s="3" t="s">
        <v>96</v>
      </c>
      <c r="B93" s="1"/>
      <c r="C93" s="1" t="s">
        <v>8</v>
      </c>
      <c r="D93" s="1"/>
      <c r="K93" s="3" t="s">
        <v>96</v>
      </c>
      <c r="S93" s="3" t="s">
        <v>96</v>
      </c>
    </row>
    <row r="106" spans="1:3">
      <c r="A106" t="s">
        <v>149</v>
      </c>
    </row>
    <row r="107" spans="1:3">
      <c r="A107" t="s">
        <v>101</v>
      </c>
      <c r="B107" t="s">
        <v>102</v>
      </c>
      <c r="C107" t="s">
        <v>103</v>
      </c>
    </row>
    <row r="108" spans="1:3">
      <c r="A108" t="s">
        <v>104</v>
      </c>
      <c r="B108" t="s">
        <v>105</v>
      </c>
      <c r="C108" t="s">
        <v>106</v>
      </c>
    </row>
    <row r="109" spans="1:3">
      <c r="A109" t="s">
        <v>107</v>
      </c>
      <c r="B109" t="s">
        <v>108</v>
      </c>
      <c r="C109" t="s">
        <v>109</v>
      </c>
    </row>
    <row r="110" spans="1:3">
      <c r="A110" t="s">
        <v>110</v>
      </c>
      <c r="B110" t="s">
        <v>111</v>
      </c>
      <c r="C110" t="s">
        <v>112</v>
      </c>
    </row>
    <row r="111" spans="1:3">
      <c r="A111" t="s">
        <v>113</v>
      </c>
      <c r="B111" t="s">
        <v>114</v>
      </c>
      <c r="C111" t="s">
        <v>115</v>
      </c>
    </row>
    <row r="112" spans="1:3">
      <c r="A112" t="s">
        <v>116</v>
      </c>
      <c r="B112" t="s">
        <v>117</v>
      </c>
      <c r="C112" t="s">
        <v>118</v>
      </c>
    </row>
    <row r="113" spans="1:15">
      <c r="A113" t="s">
        <v>119</v>
      </c>
      <c r="B113" t="s">
        <v>120</v>
      </c>
      <c r="C113" t="s">
        <v>121</v>
      </c>
    </row>
    <row r="114" spans="1:15">
      <c r="A114" t="s">
        <v>122</v>
      </c>
      <c r="B114" t="s">
        <v>123</v>
      </c>
      <c r="C114" t="s">
        <v>124</v>
      </c>
    </row>
    <row r="115" spans="1:15">
      <c r="A115" t="s">
        <v>125</v>
      </c>
      <c r="B115" t="s">
        <v>126</v>
      </c>
      <c r="C115" t="s">
        <v>127</v>
      </c>
    </row>
    <row r="116" spans="1:15">
      <c r="A116" t="s">
        <v>128</v>
      </c>
      <c r="B116" t="s">
        <v>129</v>
      </c>
      <c r="C116" t="s">
        <v>130</v>
      </c>
    </row>
    <row r="117" spans="1:15">
      <c r="A117" t="s">
        <v>131</v>
      </c>
      <c r="B117" t="s">
        <v>132</v>
      </c>
      <c r="C117" t="s">
        <v>133</v>
      </c>
    </row>
    <row r="118" spans="1:15">
      <c r="A118" t="s">
        <v>134</v>
      </c>
      <c r="B118" t="s">
        <v>135</v>
      </c>
      <c r="C118" t="s">
        <v>136</v>
      </c>
    </row>
    <row r="119" spans="1:15">
      <c r="A119" t="s">
        <v>137</v>
      </c>
      <c r="B119" t="s">
        <v>138</v>
      </c>
      <c r="C119" t="s">
        <v>139</v>
      </c>
    </row>
    <row r="120" spans="1:15">
      <c r="A120" t="s">
        <v>140</v>
      </c>
      <c r="B120" t="s">
        <v>141</v>
      </c>
      <c r="C120" t="s">
        <v>142</v>
      </c>
    </row>
    <row r="121" spans="1:15">
      <c r="A121" t="s">
        <v>143</v>
      </c>
      <c r="B121" t="s">
        <v>144</v>
      </c>
      <c r="C121" t="s">
        <v>145</v>
      </c>
    </row>
    <row r="122" spans="1:15">
      <c r="A122" t="s">
        <v>146</v>
      </c>
      <c r="B122" t="s">
        <v>147</v>
      </c>
      <c r="C122" t="s">
        <v>148</v>
      </c>
    </row>
    <row r="124" spans="1:15" ht="22">
      <c r="C124" s="10" t="s">
        <v>150</v>
      </c>
      <c r="G124">
        <v>0.01</v>
      </c>
      <c r="H124" s="11">
        <v>1.27E-14</v>
      </c>
      <c r="J124">
        <f>LOG10(G124)</f>
        <v>-2</v>
      </c>
      <c r="K124">
        <f>LOG10(H124)</f>
        <v>-13.896196279044043</v>
      </c>
      <c r="M124">
        <f>(K127-K124)/(J127-J124)</f>
        <v>1.4994187567906685</v>
      </c>
      <c r="O124" s="11">
        <f>H124/POWER(G124,1.5)</f>
        <v>1.2699999999999997E-11</v>
      </c>
    </row>
    <row r="125" spans="1:15" ht="22">
      <c r="C125" s="10" t="s">
        <v>151</v>
      </c>
      <c r="G125">
        <v>0.1</v>
      </c>
      <c r="H125" s="11">
        <v>4.0000000000000001E-13</v>
      </c>
      <c r="J125">
        <f t="shared" ref="J125:K127" si="15">LOG10(G125)</f>
        <v>-1</v>
      </c>
      <c r="K125">
        <f t="shared" si="15"/>
        <v>-12.397940008672037</v>
      </c>
      <c r="O125" s="11">
        <f t="shared" ref="O125:O127" si="16">H125/POWER(G125,1.5)</f>
        <v>1.2649110640673516E-11</v>
      </c>
    </row>
    <row r="126" spans="1:15" ht="22">
      <c r="C126" s="10" t="s">
        <v>152</v>
      </c>
      <c r="G126">
        <v>1</v>
      </c>
      <c r="H126" s="11">
        <v>1.27E-11</v>
      </c>
      <c r="J126">
        <f t="shared" si="15"/>
        <v>0</v>
      </c>
      <c r="K126">
        <f t="shared" si="15"/>
        <v>-10.896196279044043</v>
      </c>
      <c r="O126" s="11">
        <f t="shared" si="16"/>
        <v>1.27E-11</v>
      </c>
    </row>
    <row r="127" spans="1:15" ht="22">
      <c r="C127" s="10" t="s">
        <v>153</v>
      </c>
      <c r="G127">
        <v>10</v>
      </c>
      <c r="H127" s="11">
        <v>4.0000000000000001E-10</v>
      </c>
      <c r="J127">
        <f t="shared" si="15"/>
        <v>1</v>
      </c>
      <c r="K127">
        <f t="shared" si="15"/>
        <v>-9.3979400086720375</v>
      </c>
      <c r="O127" s="11">
        <f t="shared" si="16"/>
        <v>1.2649110640673514E-11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2020-05-18T19:08:45Z</dcterms:created>
  <dcterms:modified xsi:type="dcterms:W3CDTF">2020-05-19T07:09:51Z</dcterms:modified>
</cp:coreProperties>
</file>