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DR/Computing-CDR/Jupyter/"/>
    </mc:Choice>
  </mc:AlternateContent>
  <xr:revisionPtr revIDLastSave="0" documentId="8_{2AEDD2EF-1344-AC48-A6DC-CB2DE966EF43}" xr6:coauthVersionLast="47" xr6:coauthVersionMax="47" xr10:uidLastSave="{00000000-0000-0000-0000-000000000000}"/>
  <bookViews>
    <workbookView xWindow="480" yWindow="500" windowWidth="28040" windowHeight="16460" activeTab="4" xr2:uid="{56356ADF-1484-D44E-AAC9-45B9B54455F4}"/>
  </bookViews>
  <sheets>
    <sheet name="Plot" sheetId="2" r:id="rId1"/>
    <sheet name="FTE" sheetId="3" r:id="rId2"/>
    <sheet name="People" sheetId="6" r:id="rId3"/>
    <sheet name="Sheet2" sheetId="5" r:id="rId4"/>
    <sheet name="FTE-detail" sheetId="4" r:id="rId5"/>
    <sheet name="Sheet1" sheetId="1" r:id="rId6"/>
  </sheets>
  <definedNames>
    <definedName name="_xlnm._FilterDatabase" localSheetId="5" hidden="1">Sheet1!$A$1:$O$15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5" i="1" l="1"/>
  <c r="J55" i="1" s="1"/>
  <c r="K55" i="1" s="1"/>
  <c r="L55" i="1" s="1"/>
  <c r="M55" i="1" s="1"/>
  <c r="N55" i="1" s="1"/>
  <c r="O55" i="1" s="1"/>
  <c r="I56" i="1"/>
  <c r="J56" i="1" s="1"/>
  <c r="K56" i="1" s="1"/>
  <c r="L56" i="1" s="1"/>
  <c r="M56" i="1" s="1"/>
  <c r="N56" i="1" s="1"/>
  <c r="O56" i="1" s="1"/>
  <c r="I57" i="1"/>
  <c r="J57" i="1" s="1"/>
  <c r="K57" i="1" s="1"/>
  <c r="L57" i="1" s="1"/>
  <c r="M57" i="1" s="1"/>
  <c r="N57" i="1" s="1"/>
  <c r="O57" i="1" s="1"/>
  <c r="I58" i="1"/>
  <c r="J58" i="1" s="1"/>
  <c r="K58" i="1" s="1"/>
  <c r="L58" i="1" s="1"/>
  <c r="M58" i="1" s="1"/>
  <c r="N58" i="1" s="1"/>
  <c r="O58" i="1" s="1"/>
  <c r="I59" i="1"/>
  <c r="J59" i="1" s="1"/>
  <c r="K59" i="1" s="1"/>
  <c r="L59" i="1" s="1"/>
  <c r="M59" i="1" s="1"/>
  <c r="N59" i="1" s="1"/>
  <c r="O59" i="1" s="1"/>
  <c r="I60" i="1"/>
  <c r="J60" i="1" s="1"/>
  <c r="K60" i="1" s="1"/>
  <c r="L60" i="1" s="1"/>
  <c r="M60" i="1" s="1"/>
  <c r="N60" i="1" s="1"/>
  <c r="O60" i="1" s="1"/>
  <c r="I61" i="1"/>
  <c r="J61" i="1" s="1"/>
  <c r="K61" i="1" s="1"/>
  <c r="L61" i="1" s="1"/>
  <c r="M61" i="1" s="1"/>
  <c r="N61" i="1" s="1"/>
  <c r="O61" i="1" s="1"/>
  <c r="O51" i="1"/>
  <c r="N51" i="1"/>
  <c r="M51" i="1"/>
  <c r="L51" i="1"/>
  <c r="K51" i="1"/>
  <c r="J51" i="1"/>
  <c r="I51" i="1"/>
  <c r="D51" i="1"/>
  <c r="D54" i="1" s="1"/>
  <c r="D62" i="1" s="1"/>
  <c r="C51" i="1"/>
  <c r="C54" i="1" s="1"/>
  <c r="C62" i="1" s="1"/>
  <c r="B51" i="1"/>
  <c r="B54" i="1" s="1"/>
  <c r="B62" i="1" s="1"/>
  <c r="O50" i="1"/>
  <c r="N50" i="1"/>
  <c r="M50" i="1"/>
  <c r="L50" i="1"/>
  <c r="K50" i="1"/>
  <c r="J50" i="1"/>
  <c r="I50" i="1"/>
  <c r="F50" i="1"/>
  <c r="D50" i="1"/>
  <c r="C50" i="1"/>
  <c r="B50" i="1"/>
  <c r="O49" i="1"/>
  <c r="N49" i="1"/>
  <c r="M49" i="1"/>
  <c r="L49" i="1"/>
  <c r="K49" i="1"/>
  <c r="J49" i="1"/>
  <c r="I49" i="1"/>
  <c r="D49" i="1"/>
  <c r="C49" i="1"/>
  <c r="B49" i="1"/>
  <c r="O48" i="1"/>
  <c r="N48" i="1"/>
  <c r="M48" i="1"/>
  <c r="L48" i="1"/>
  <c r="K48" i="1"/>
  <c r="J48" i="1"/>
  <c r="I48" i="1"/>
  <c r="F48" i="1"/>
  <c r="D48" i="1"/>
  <c r="C48" i="1"/>
  <c r="B48" i="1"/>
  <c r="O47" i="1"/>
  <c r="N47" i="1"/>
  <c r="M47" i="1"/>
  <c r="L47" i="1"/>
  <c r="K47" i="1"/>
  <c r="J47" i="1"/>
  <c r="I47" i="1"/>
  <c r="F47" i="1"/>
  <c r="D47" i="1"/>
  <c r="C47" i="1"/>
  <c r="B47" i="1"/>
  <c r="O46" i="1"/>
  <c r="N46" i="1"/>
  <c r="M46" i="1"/>
  <c r="L46" i="1"/>
  <c r="K46" i="1"/>
  <c r="J46" i="1"/>
  <c r="I46" i="1"/>
  <c r="F46" i="1"/>
  <c r="D46" i="1"/>
  <c r="C46" i="1"/>
  <c r="B46" i="1"/>
  <c r="O45" i="1"/>
  <c r="N45" i="1"/>
  <c r="M45" i="1"/>
  <c r="L45" i="1"/>
  <c r="K45" i="1"/>
  <c r="J45" i="1"/>
  <c r="I45" i="1"/>
  <c r="D45" i="1"/>
  <c r="C45" i="1"/>
  <c r="B45" i="1"/>
  <c r="O44" i="1"/>
  <c r="N44" i="1"/>
  <c r="M44" i="1"/>
  <c r="L44" i="1"/>
  <c r="K44" i="1"/>
  <c r="J44" i="1"/>
  <c r="I44" i="1"/>
  <c r="E44" i="1"/>
  <c r="D44" i="1"/>
  <c r="C44" i="1"/>
  <c r="B44" i="1"/>
  <c r="G32" i="1"/>
  <c r="H32" i="1" s="1"/>
  <c r="G33" i="1"/>
  <c r="H33" i="1" s="1"/>
  <c r="G34" i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H48" i="1" s="1"/>
  <c r="G29" i="1"/>
  <c r="H29" i="1" s="1"/>
  <c r="E32" i="1"/>
  <c r="E33" i="1"/>
  <c r="E34" i="1"/>
  <c r="E35" i="1"/>
  <c r="E36" i="1"/>
  <c r="E37" i="1"/>
  <c r="E38" i="1"/>
  <c r="E39" i="1"/>
  <c r="E40" i="1"/>
  <c r="E41" i="1"/>
  <c r="E48" i="1" s="1"/>
  <c r="F31" i="1"/>
  <c r="G31" i="1" s="1"/>
  <c r="H31" i="1" s="1"/>
  <c r="F30" i="1"/>
  <c r="G30" i="1" s="1"/>
  <c r="H30" i="1" s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B22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5" i="1"/>
  <c r="C24" i="1"/>
  <c r="D24" i="1"/>
  <c r="E24" i="1"/>
  <c r="F24" i="1"/>
  <c r="G24" i="1"/>
  <c r="H24" i="1"/>
  <c r="I24" i="1"/>
  <c r="J24" i="1"/>
  <c r="K24" i="1"/>
  <c r="L24" i="1"/>
  <c r="M24" i="1"/>
  <c r="N24" i="1"/>
  <c r="B24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B21" i="1"/>
  <c r="B19" i="1"/>
  <c r="B18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O24" i="1"/>
  <c r="B23" i="1"/>
  <c r="H45" i="1" l="1"/>
  <c r="H49" i="1"/>
  <c r="E46" i="1"/>
  <c r="F51" i="1"/>
  <c r="F54" i="1" s="1"/>
  <c r="F62" i="1" s="1"/>
  <c r="F45" i="1"/>
  <c r="H44" i="1"/>
  <c r="G45" i="1"/>
  <c r="G48" i="1"/>
  <c r="H47" i="1"/>
  <c r="H50" i="1"/>
  <c r="G50" i="1"/>
  <c r="E47" i="1"/>
  <c r="G46" i="1"/>
  <c r="E50" i="1"/>
  <c r="H51" i="1"/>
  <c r="H54" i="1" s="1"/>
  <c r="H46" i="1"/>
  <c r="G51" i="1"/>
  <c r="G54" i="1" s="1"/>
  <c r="G62" i="1" s="1"/>
  <c r="G47" i="1"/>
  <c r="E31" i="1"/>
  <c r="F49" i="1"/>
  <c r="G49" i="1"/>
  <c r="F44" i="1"/>
  <c r="G44" i="1"/>
  <c r="H62" i="1" l="1"/>
  <c r="I62" i="1" s="1"/>
  <c r="J62" i="1" s="1"/>
  <c r="K62" i="1" s="1"/>
  <c r="L62" i="1" s="1"/>
  <c r="M62" i="1" s="1"/>
  <c r="N62" i="1" s="1"/>
  <c r="O62" i="1" s="1"/>
  <c r="I54" i="1"/>
  <c r="J54" i="1" s="1"/>
  <c r="K54" i="1" s="1"/>
  <c r="L54" i="1" s="1"/>
  <c r="M54" i="1" s="1"/>
  <c r="N54" i="1" s="1"/>
  <c r="O54" i="1" s="1"/>
  <c r="E51" i="1"/>
  <c r="E54" i="1" s="1"/>
  <c r="E62" i="1" s="1"/>
  <c r="E45" i="1"/>
  <c r="E49" i="1"/>
</calcChain>
</file>

<file path=xl/sharedStrings.xml><?xml version="1.0" encoding="utf-8"?>
<sst xmlns="http://schemas.openxmlformats.org/spreadsheetml/2006/main" count="61" uniqueCount="38">
  <si>
    <t xml:space="preserve">Data management ops </t>
  </si>
  <si>
    <t>Workload ops</t>
  </si>
  <si>
    <t>Monitoring ops</t>
  </si>
  <si>
    <t>Code management ops</t>
  </si>
  <si>
    <t>Total</t>
  </si>
  <si>
    <t>FTE</t>
  </si>
  <si>
    <t xml:space="preserve">Design </t>
  </si>
  <si>
    <t>Operations</t>
  </si>
  <si>
    <t>DB</t>
  </si>
  <si>
    <t>Production/Monitoring</t>
  </si>
  <si>
    <t xml:space="preserve">Code Mngmt/Structure </t>
  </si>
  <si>
    <t>Inputs</t>
  </si>
  <si>
    <t>Combined</t>
  </si>
  <si>
    <t>User Support and Documentation</t>
  </si>
  <si>
    <t>Data Management</t>
  </si>
  <si>
    <t>User support</t>
  </si>
  <si>
    <t>Database administration</t>
  </si>
  <si>
    <t xml:space="preserve">Database devel. </t>
  </si>
  <si>
    <t xml:space="preserve">Data management devel. </t>
  </si>
  <si>
    <t xml:space="preserve">Workload devel. </t>
  </si>
  <si>
    <t xml:space="preserve">Monitoring devel. </t>
  </si>
  <si>
    <t xml:space="preserve">Code management devel. </t>
  </si>
  <si>
    <t xml:space="preserve">Framework devel. </t>
  </si>
  <si>
    <t xml:space="preserve">Analysis devel. </t>
  </si>
  <si>
    <t>US DOE</t>
  </si>
  <si>
    <t>FNAL</t>
  </si>
  <si>
    <t xml:space="preserve">DOE </t>
  </si>
  <si>
    <t>BNL</t>
  </si>
  <si>
    <t>ANL</t>
  </si>
  <si>
    <t>UK</t>
  </si>
  <si>
    <t>Other US</t>
  </si>
  <si>
    <t>FR</t>
  </si>
  <si>
    <t>total</t>
  </si>
  <si>
    <t>Other non-US</t>
  </si>
  <si>
    <t>Workload and monitoring ops</t>
  </si>
  <si>
    <t>Management</t>
  </si>
  <si>
    <t>Database operations</t>
  </si>
  <si>
    <t>Database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</si>
</sst>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Software and Computing Infrastructure FTE needs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Sheet1!$B$17:$O$17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xVal>
          <c:yVal>
            <c:numRef>
              <c:f>Sheet1!$B$18:$O$18</c:f>
              <c:numCache>
                <c:formatCode>General</c:formatCode>
                <c:ptCount val="10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EE-5449-9FEB-7FABB0723C6B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Data Management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Sheet1!$B$17:$O$17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xVal>
          <c:yVal>
            <c:numRef>
              <c:f>Sheet1!$B$19:$O$19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EE-5449-9FEB-7FABB0723C6B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Production/Monitoring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Sheet1!$B$17:$O$17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xVal>
          <c:yVal>
            <c:numRef>
              <c:f>Sheet1!$B$20:$O$20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5.25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EE-5449-9FEB-7FABB0723C6B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Code Mngmt/Structure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Sheet1!$B$17:$O$17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xVal>
          <c:yVal>
            <c:numRef>
              <c:f>Sheet1!$B$21:$O$21</c:f>
              <c:numCache>
                <c:formatCode>General</c:formatCode>
                <c:ptCount val="10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EE-5449-9FEB-7FABB0723C6B}"/>
            </c:ext>
          </c:extLst>
        </c:ser>
        <c:ser>
          <c:idx val="4"/>
          <c:order val="4"/>
          <c:tx>
            <c:strRef>
              <c:f>Sheet1!$A$23</c:f>
              <c:strCache>
                <c:ptCount val="1"/>
                <c:pt idx="0">
                  <c:v>Design 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Sheet1!$B$17:$O$17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xVal>
          <c:yVal>
            <c:numRef>
              <c:f>Sheet1!$B$23:$O$23</c:f>
              <c:numCache>
                <c:formatCode>General</c:formatCode>
                <c:ptCount val="10"/>
                <c:pt idx="0">
                  <c:v>16.5</c:v>
                </c:pt>
                <c:pt idx="1">
                  <c:v>16.5</c:v>
                </c:pt>
                <c:pt idx="2">
                  <c:v>16.5</c:v>
                </c:pt>
                <c:pt idx="3">
                  <c:v>15.5</c:v>
                </c:pt>
                <c:pt idx="4">
                  <c:v>16.5</c:v>
                </c:pt>
                <c:pt idx="5">
                  <c:v>16.5</c:v>
                </c:pt>
                <c:pt idx="6">
                  <c:v>14.5</c:v>
                </c:pt>
                <c:pt idx="7">
                  <c:v>11.5</c:v>
                </c:pt>
                <c:pt idx="8">
                  <c:v>11.5</c:v>
                </c:pt>
                <c:pt idx="9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EE-5449-9FEB-7FABB0723C6B}"/>
            </c:ext>
          </c:extLst>
        </c:ser>
        <c:ser>
          <c:idx val="5"/>
          <c:order val="5"/>
          <c:tx>
            <c:strRef>
              <c:f>Sheet1!$A$24</c:f>
              <c:strCache>
                <c:ptCount val="1"/>
                <c:pt idx="0">
                  <c:v>Operations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Sheet1!$B$17:$O$17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xVal>
          <c:yVal>
            <c:numRef>
              <c:f>Sheet1!$B$24:$O$24</c:f>
              <c:numCache>
                <c:formatCode>General</c:formatCode>
                <c:ptCount val="10"/>
                <c:pt idx="0">
                  <c:v>7.5</c:v>
                </c:pt>
                <c:pt idx="1">
                  <c:v>8.5</c:v>
                </c:pt>
                <c:pt idx="2">
                  <c:v>9.5</c:v>
                </c:pt>
                <c:pt idx="3">
                  <c:v>8.5</c:v>
                </c:pt>
                <c:pt idx="4">
                  <c:v>8.5</c:v>
                </c:pt>
                <c:pt idx="5">
                  <c:v>7.75</c:v>
                </c:pt>
                <c:pt idx="6">
                  <c:v>10.5</c:v>
                </c:pt>
                <c:pt idx="7">
                  <c:v>9.5</c:v>
                </c:pt>
                <c:pt idx="8">
                  <c:v>9.5</c:v>
                </c:pt>
                <c:pt idx="9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EE-5449-9FEB-7FABB0723C6B}"/>
            </c:ext>
          </c:extLst>
        </c:ser>
        <c:ser>
          <c:idx val="6"/>
          <c:order val="6"/>
          <c:tx>
            <c:strRef>
              <c:f>Sheet1!$A$25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Sheet1!$B$17:$O$17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xVal>
          <c:yVal>
            <c:numRef>
              <c:f>Sheet1!$B$25:$O$25</c:f>
              <c:numCache>
                <c:formatCode>General</c:formatCode>
                <c:ptCount val="10"/>
                <c:pt idx="0">
                  <c:v>24.5</c:v>
                </c:pt>
                <c:pt idx="1">
                  <c:v>25.5</c:v>
                </c:pt>
                <c:pt idx="2">
                  <c:v>26.5</c:v>
                </c:pt>
                <c:pt idx="3">
                  <c:v>24.5</c:v>
                </c:pt>
                <c:pt idx="4">
                  <c:v>25.5</c:v>
                </c:pt>
                <c:pt idx="5">
                  <c:v>24.75</c:v>
                </c:pt>
                <c:pt idx="6">
                  <c:v>27.5</c:v>
                </c:pt>
                <c:pt idx="7">
                  <c:v>23.5</c:v>
                </c:pt>
                <c:pt idx="8">
                  <c:v>23.5</c:v>
                </c:pt>
                <c:pt idx="9">
                  <c:v>23.5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EE-5449-9FEB-7FABB0723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386607"/>
        <c:axId val="449991775"/>
      </c:scatterChart>
      <c:valAx>
        <c:axId val="564386607"/>
        <c:scaling>
          <c:orientation val="minMax"/>
          <c:max val="2030"/>
          <c:min val="20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91775"/>
        <c:crosses val="autoZero"/>
        <c:crossBetween val="midCat"/>
      </c:valAx>
      <c:valAx>
        <c:axId val="4499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FTE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386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Personnel needs for DUNE specific computing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DB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Sheet1!$B$18:$O$18</c:f>
              <c:numCache>
                <c:formatCode>General</c:formatCode>
                <c:ptCount val="10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C-E64F-9BA2-E1D1EC44BC13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Data Management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Sheet1!$B$19:$O$19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4C-E64F-9BA2-E1D1EC44BC13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Production/Monitoring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Sheet1!$B$20:$O$20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5.25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4C-E64F-9BA2-E1D1EC44BC13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Code Mngmt/Structure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Sheet1!$B$21:$O$21</c:f>
              <c:numCache>
                <c:formatCode>General</c:formatCode>
                <c:ptCount val="10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4C-E64F-9BA2-E1D1EC44BC13}"/>
            </c:ext>
          </c:extLst>
        </c:ser>
        <c:ser>
          <c:idx val="4"/>
          <c:order val="4"/>
          <c:tx>
            <c:strRef>
              <c:f>Sheet1!$A$22</c:f>
              <c:strCache>
                <c:ptCount val="1"/>
                <c:pt idx="0">
                  <c:v>User support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Sheet1!$B$22:$O$22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4C-E64F-9BA2-E1D1EC44B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313071"/>
        <c:axId val="705314719"/>
      </c:areaChart>
      <c:catAx>
        <c:axId val="70531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314719"/>
        <c:crosses val="autoZero"/>
        <c:auto val="1"/>
        <c:lblAlgn val="ctr"/>
        <c:lblOffset val="100"/>
        <c:noMultiLvlLbl val="0"/>
      </c:catAx>
      <c:valAx>
        <c:axId val="70531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313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FTE by source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Sheet1!$A$54</c:f>
              <c:strCache>
                <c:ptCount val="1"/>
                <c:pt idx="0">
                  <c:v>DOE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Sheet1!$B$54:$O$54</c:f>
              <c:numCache>
                <c:formatCode>General</c:formatCode>
                <c:ptCount val="10"/>
                <c:pt idx="0">
                  <c:v>6.1999999999999984</c:v>
                </c:pt>
                <c:pt idx="1">
                  <c:v>6.1999999999999984</c:v>
                </c:pt>
                <c:pt idx="2">
                  <c:v>3.2999999999999994</c:v>
                </c:pt>
                <c:pt idx="3">
                  <c:v>3.2999999999999994</c:v>
                </c:pt>
                <c:pt idx="4">
                  <c:v>3.2999999999999994</c:v>
                </c:pt>
                <c:pt idx="5">
                  <c:v>3.2999999999999994</c:v>
                </c:pt>
                <c:pt idx="6">
                  <c:v>3.2999999999999994</c:v>
                </c:pt>
                <c:pt idx="7">
                  <c:v>3.2999999999999994</c:v>
                </c:pt>
                <c:pt idx="8">
                  <c:v>3.2999999999999994</c:v>
                </c:pt>
                <c:pt idx="9">
                  <c:v>3.2999999999999994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8A-8D40-807A-1B9015F9EE66}"/>
            </c:ext>
          </c:extLst>
        </c:ser>
        <c:ser>
          <c:idx val="2"/>
          <c:order val="1"/>
          <c:tx>
            <c:strRef>
              <c:f>Sheet1!$A$55</c:f>
              <c:strCache>
                <c:ptCount val="1"/>
                <c:pt idx="0">
                  <c:v>FNAL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Sheet1!$B$55:$O$55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8A-8D40-807A-1B9015F9EE66}"/>
            </c:ext>
          </c:extLst>
        </c:ser>
        <c:ser>
          <c:idx val="3"/>
          <c:order val="2"/>
          <c:tx>
            <c:strRef>
              <c:f>Sheet1!$A$56</c:f>
              <c:strCache>
                <c:ptCount val="1"/>
                <c:pt idx="0">
                  <c:v>BNL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Sheet1!$B$56:$O$56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8A-8D40-807A-1B9015F9EE66}"/>
            </c:ext>
          </c:extLst>
        </c:ser>
        <c:ser>
          <c:idx val="4"/>
          <c:order val="3"/>
          <c:tx>
            <c:strRef>
              <c:f>Sheet1!$A$57</c:f>
              <c:strCache>
                <c:ptCount val="1"/>
                <c:pt idx="0">
                  <c:v>ANL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Sheet1!$B$57:$O$57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8A-8D40-807A-1B9015F9EE66}"/>
            </c:ext>
          </c:extLst>
        </c:ser>
        <c:ser>
          <c:idx val="5"/>
          <c:order val="4"/>
          <c:tx>
            <c:strRef>
              <c:f>Sheet1!$A$58</c:f>
              <c:strCache>
                <c:ptCount val="1"/>
                <c:pt idx="0">
                  <c:v>Other 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Sheet1!$B$58:$O$58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8A-8D40-807A-1B9015F9EE66}"/>
            </c:ext>
          </c:extLst>
        </c:ser>
        <c:ser>
          <c:idx val="6"/>
          <c:order val="5"/>
          <c:tx>
            <c:strRef>
              <c:f>Sheet1!$A$59</c:f>
              <c:strCache>
                <c:ptCount val="1"/>
                <c:pt idx="0">
                  <c:v>UK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Sheet1!$B$59:$O$59</c:f>
              <c:numCache>
                <c:formatCode>General</c:formatCode>
                <c:ptCount val="10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38A-8D40-807A-1B9015F9EE66}"/>
            </c:ext>
          </c:extLst>
        </c:ser>
        <c:ser>
          <c:idx val="7"/>
          <c:order val="6"/>
          <c:tx>
            <c:strRef>
              <c:f>Sheet1!$A$60</c:f>
              <c:strCache>
                <c:ptCount val="1"/>
                <c:pt idx="0">
                  <c:v>FR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Sheet1!$B$60:$O$60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38A-8D40-807A-1B9015F9EE66}"/>
            </c:ext>
          </c:extLst>
        </c:ser>
        <c:ser>
          <c:idx val="8"/>
          <c:order val="7"/>
          <c:tx>
            <c:strRef>
              <c:f>Sheet1!$A$61</c:f>
              <c:strCache>
                <c:ptCount val="1"/>
                <c:pt idx="0">
                  <c:v>Other non-US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Sheet1!$B$61:$O$61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38A-8D40-807A-1B9015F9EE66}"/>
            </c:ext>
          </c:extLst>
        </c:ser>
        <c:ser>
          <c:idx val="9"/>
          <c:order val="8"/>
          <c:tx>
            <c:strRef>
              <c:f>Sheet1!$A$62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Sheet1!$B$62:$O$62</c:f>
              <c:numCache>
                <c:formatCode>General</c:formatCode>
                <c:ptCount val="10"/>
                <c:pt idx="0">
                  <c:v>20.2</c:v>
                </c:pt>
                <c:pt idx="1">
                  <c:v>20.2</c:v>
                </c:pt>
                <c:pt idx="2">
                  <c:v>18.299999999999997</c:v>
                </c:pt>
                <c:pt idx="3">
                  <c:v>18.299999999999997</c:v>
                </c:pt>
                <c:pt idx="4">
                  <c:v>18.299999999999997</c:v>
                </c:pt>
                <c:pt idx="5">
                  <c:v>18.299999999999997</c:v>
                </c:pt>
                <c:pt idx="6">
                  <c:v>18.299999999999997</c:v>
                </c:pt>
                <c:pt idx="7">
                  <c:v>18.299999999999997</c:v>
                </c:pt>
                <c:pt idx="8">
                  <c:v>18.299999999999997</c:v>
                </c:pt>
                <c:pt idx="9">
                  <c:v>18.299999999999997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38A-8D40-807A-1B9015F9E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671712"/>
        <c:axId val="493991088"/>
      </c:scatterChart>
      <c:valAx>
        <c:axId val="49467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91088"/>
        <c:crosses val="autoZero"/>
        <c:crossBetween val="midCat"/>
      </c:valAx>
      <c:valAx>
        <c:axId val="49399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FTE</a:t>
                </a:r>
                <a:r>
                  <a:rPr lang="en-US" baseline="0"/>
                  <a:t> identified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7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FTE Estimate For</a:t>
            </a:r>
            <a:r>
              <a:rPr lang="en-US" sz="1800" baseline="0"/>
              <a:t> DUNE Development and Operations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Database administration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Sheet1!$B$2:$O$2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3-BA4A-9778-066C620F67C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Database development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23-BA4A-9778-066C620F67CF}"/>
            </c:ext>
          </c:extLst>
        </c:ser>
        <c:ser>
          <c:idx val="13"/>
          <c:order val="2"/>
          <c:tx>
            <c:strRef>
              <c:f>Sheet1!$A$10</c:f>
              <c:strCache>
                <c:ptCount val="1"/>
                <c:pt idx="0">
                  <c:v>Database operations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Sheet1!$B$10:$O$10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A1-E24F-B698-3C108F50D81F}"/>
            </c:ext>
          </c:extLst>
        </c:ser>
        <c:ser>
          <c:idx val="2"/>
          <c:order val="3"/>
          <c:tx>
            <c:strRef>
              <c:f>Sheet1!$A$4</c:f>
              <c:strCache>
                <c:ptCount val="1"/>
                <c:pt idx="0">
                  <c:v>Data management devel. 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Sheet1!$B$4:$O$4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23-BA4A-9778-066C620F67CF}"/>
            </c:ext>
          </c:extLst>
        </c:ser>
        <c:ser>
          <c:idx val="3"/>
          <c:order val="4"/>
          <c:tx>
            <c:strRef>
              <c:f>Sheet1!$A$5</c:f>
              <c:strCache>
                <c:ptCount val="1"/>
                <c:pt idx="0">
                  <c:v>Workload devel.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Sheet1!$B$5:$O$5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23-BA4A-9778-066C620F67CF}"/>
            </c:ext>
          </c:extLst>
        </c:ser>
        <c:ser>
          <c:idx val="4"/>
          <c:order val="5"/>
          <c:tx>
            <c:strRef>
              <c:f>Sheet1!$A$6</c:f>
              <c:strCache>
                <c:ptCount val="1"/>
                <c:pt idx="0">
                  <c:v>Monitoring devel.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Sheet1!$B$6:$O$6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23-BA4A-9778-066C620F67CF}"/>
            </c:ext>
          </c:extLst>
        </c:ser>
        <c:ser>
          <c:idx val="5"/>
          <c:order val="6"/>
          <c:tx>
            <c:strRef>
              <c:f>Sheet1!$A$7</c:f>
              <c:strCache>
                <c:ptCount val="1"/>
                <c:pt idx="0">
                  <c:v>Code management devel.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Sheet1!$B$7:$O$7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0.25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23-BA4A-9778-066C620F67CF}"/>
            </c:ext>
          </c:extLst>
        </c:ser>
        <c:ser>
          <c:idx val="6"/>
          <c:order val="7"/>
          <c:tx>
            <c:strRef>
              <c:f>Sheet1!$A$8</c:f>
              <c:strCache>
                <c:ptCount val="1"/>
                <c:pt idx="0">
                  <c:v>Framework devel.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Sheet1!$B$8:$O$8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23-BA4A-9778-066C620F67CF}"/>
            </c:ext>
          </c:extLst>
        </c:ser>
        <c:ser>
          <c:idx val="7"/>
          <c:order val="8"/>
          <c:tx>
            <c:strRef>
              <c:f>Sheet1!$A$9</c:f>
              <c:strCache>
                <c:ptCount val="1"/>
                <c:pt idx="0">
                  <c:v>Analysis devel.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Sheet1!$B$9:$O$9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23-BA4A-9778-066C620F67CF}"/>
            </c:ext>
          </c:extLst>
        </c:ser>
        <c:ser>
          <c:idx val="8"/>
          <c:order val="9"/>
          <c:tx>
            <c:strRef>
              <c:f>Sheet1!$A$11</c:f>
              <c:strCache>
                <c:ptCount val="1"/>
                <c:pt idx="0">
                  <c:v>Data management ops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Sheet1!$B$11:$O$11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23-BA4A-9778-066C620F67CF}"/>
            </c:ext>
          </c:extLst>
        </c:ser>
        <c:ser>
          <c:idx val="9"/>
          <c:order val="10"/>
          <c:tx>
            <c:strRef>
              <c:f>Sheet1!$A$12</c:f>
              <c:strCache>
                <c:ptCount val="1"/>
                <c:pt idx="0">
                  <c:v>Workload and monitoring ops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Sheet1!$B$12:$O$12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23-BA4A-9778-066C620F67CF}"/>
            </c:ext>
          </c:extLst>
        </c:ser>
        <c:ser>
          <c:idx val="10"/>
          <c:order val="11"/>
          <c:tx>
            <c:strRef>
              <c:f>Sheet1!$A$13</c:f>
              <c:strCache>
                <c:ptCount val="1"/>
                <c:pt idx="0">
                  <c:v>Management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Sheet1!$B$13:$O$13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23-BA4A-9778-066C620F67CF}"/>
            </c:ext>
          </c:extLst>
        </c:ser>
        <c:ser>
          <c:idx val="11"/>
          <c:order val="12"/>
          <c:tx>
            <c:strRef>
              <c:f>Sheet1!$A$14</c:f>
              <c:strCache>
                <c:ptCount val="1"/>
                <c:pt idx="0">
                  <c:v>Code management ops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Sheet1!$B$14:$O$14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23-BA4A-9778-066C620F67CF}"/>
            </c:ext>
          </c:extLst>
        </c:ser>
        <c:ser>
          <c:idx val="12"/>
          <c:order val="13"/>
          <c:tx>
            <c:strRef>
              <c:f>Sheet1!$A$15</c:f>
              <c:strCache>
                <c:ptCount val="1"/>
                <c:pt idx="0">
                  <c:v>User Support and Documentation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Sheet1!$B$1:$O$1</c:f>
              <c:numCache>
                <c:formatCode>General</c:formatCod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numCache>
            </c:numRef>
          </c:cat>
          <c:val>
            <c:numRef>
              <c:f>Sheet1!$B$15:$O$15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23-BA4A-9778-066C620F6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112143"/>
        <c:axId val="667072703"/>
      </c:areaChart>
      <c:catAx>
        <c:axId val="66711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72703"/>
        <c:crosses val="autoZero"/>
        <c:auto val="1"/>
        <c:lblAlgn val="ctr"/>
        <c:lblOffset val="100"/>
        <c:noMultiLvlLbl val="0"/>
      </c:catAx>
      <c:valAx>
        <c:axId val="6670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1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EA719E-9DC0-C94D-8725-3528D0364B09}">
  <sheetPr/>
  <sheetViews>
    <sheetView zoomScale="118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374638-77A8-3F4A-877F-BD4DBEDCCF10}">
  <sheetPr/>
  <sheetViews>
    <sheetView zoomScale="118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1154F4-EA50-BF46-A0C3-8196679D217C}">
  <sheetPr/>
  <sheetViews>
    <sheetView zoomScale="118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DEE6CF-05B3-6B40-A0FA-87A7065D06FD}">
  <sheetPr/>
  <sheetViews>
    <sheetView tabSelected="1" zoomScale="118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5C222-7677-2644-A795-6AD15D03BA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87B06-006C-5449-AA84-EECEEE4991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D0E023-E3FB-0742-94D4-E680739787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2C992-C37D-A247-9183-43B269B908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5383-8421-6A43-8151-3C5FED306A66}">
  <dimension ref="A1"/>
  <sheetViews>
    <sheetView workbookViewId="0">
      <selection activeCell="L25" sqref="L25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D820-C7DE-EC4B-A932-DBA0C27B5855}">
  <dimension ref="A1:Q62"/>
  <sheetViews>
    <sheetView zoomScale="103" workbookViewId="0">
      <selection activeCell="M9" sqref="M9"/>
    </sheetView>
  </sheetViews>
  <sheetFormatPr baseColWidth="10" defaultRowHeight="16" x14ac:dyDescent="0.2"/>
  <cols>
    <col min="1" max="1" width="28.83203125" bestFit="1" customWidth="1"/>
    <col min="2" max="5" width="5.1640625" hidden="1" customWidth="1"/>
    <col min="6" max="6" width="5.1640625" style="2" bestFit="1" customWidth="1"/>
    <col min="7" max="11" width="6.1640625" bestFit="1" customWidth="1"/>
    <col min="12" max="12" width="5.1640625" style="2" bestFit="1" customWidth="1"/>
    <col min="13" max="15" width="6.1640625" bestFit="1" customWidth="1"/>
    <col min="17" max="17" width="9.33203125" bestFit="1" customWidth="1"/>
  </cols>
  <sheetData>
    <row r="1" spans="1:17" x14ac:dyDescent="0.2">
      <c r="A1" t="s">
        <v>5</v>
      </c>
      <c r="B1">
        <v>2018</v>
      </c>
      <c r="C1">
        <v>2019</v>
      </c>
      <c r="D1">
        <v>2020</v>
      </c>
      <c r="E1">
        <v>2021</v>
      </c>
      <c r="F1" s="2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 s="2">
        <v>2028</v>
      </c>
      <c r="M1">
        <v>2029</v>
      </c>
      <c r="N1">
        <v>2030</v>
      </c>
      <c r="O1">
        <v>2031</v>
      </c>
    </row>
    <row r="2" spans="1:17" x14ac:dyDescent="0.2">
      <c r="A2" t="s">
        <v>16</v>
      </c>
      <c r="B2">
        <v>0.1</v>
      </c>
      <c r="C2">
        <v>0.1</v>
      </c>
      <c r="D2">
        <v>0.1</v>
      </c>
      <c r="E2">
        <v>0.1</v>
      </c>
      <c r="F2" s="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 s="2">
        <v>0.5</v>
      </c>
      <c r="M2">
        <v>0.5</v>
      </c>
      <c r="N2">
        <v>0.5</v>
      </c>
      <c r="O2">
        <v>0.5</v>
      </c>
    </row>
    <row r="3" spans="1:17" x14ac:dyDescent="0.2">
      <c r="A3" t="s">
        <v>37</v>
      </c>
      <c r="B3">
        <v>1</v>
      </c>
      <c r="C3">
        <v>1</v>
      </c>
      <c r="D3">
        <v>1</v>
      </c>
      <c r="E3">
        <v>1.5</v>
      </c>
      <c r="F3" s="2">
        <v>3</v>
      </c>
      <c r="G3">
        <v>3</v>
      </c>
      <c r="H3">
        <v>3</v>
      </c>
      <c r="I3">
        <v>3</v>
      </c>
      <c r="J3">
        <v>3</v>
      </c>
      <c r="K3">
        <v>3</v>
      </c>
      <c r="L3" s="2">
        <v>1</v>
      </c>
      <c r="M3">
        <v>1</v>
      </c>
      <c r="N3">
        <v>1</v>
      </c>
      <c r="O3">
        <v>1</v>
      </c>
    </row>
    <row r="4" spans="1:17" x14ac:dyDescent="0.2">
      <c r="A4" t="s">
        <v>18</v>
      </c>
      <c r="B4">
        <v>1</v>
      </c>
      <c r="C4">
        <v>2</v>
      </c>
      <c r="D4">
        <v>2</v>
      </c>
      <c r="E4">
        <v>2</v>
      </c>
      <c r="F4" s="2">
        <v>3</v>
      </c>
      <c r="G4">
        <v>3</v>
      </c>
      <c r="H4">
        <v>3</v>
      </c>
      <c r="I4">
        <v>3</v>
      </c>
      <c r="J4">
        <v>3</v>
      </c>
      <c r="K4">
        <v>3</v>
      </c>
      <c r="L4" s="2">
        <v>3</v>
      </c>
      <c r="M4">
        <v>1</v>
      </c>
      <c r="N4">
        <v>1</v>
      </c>
      <c r="O4">
        <v>1</v>
      </c>
    </row>
    <row r="5" spans="1:17" x14ac:dyDescent="0.2">
      <c r="A5" t="s">
        <v>19</v>
      </c>
      <c r="B5">
        <v>1</v>
      </c>
      <c r="C5">
        <v>1</v>
      </c>
      <c r="D5">
        <v>1</v>
      </c>
      <c r="E5">
        <v>1</v>
      </c>
      <c r="F5" s="2">
        <v>2</v>
      </c>
      <c r="G5">
        <v>2</v>
      </c>
      <c r="H5">
        <v>3</v>
      </c>
      <c r="I5">
        <v>3</v>
      </c>
      <c r="J5">
        <v>3</v>
      </c>
      <c r="K5">
        <v>3</v>
      </c>
      <c r="L5" s="3">
        <v>3</v>
      </c>
      <c r="M5">
        <v>2</v>
      </c>
      <c r="N5">
        <v>2</v>
      </c>
      <c r="O5">
        <v>2</v>
      </c>
    </row>
    <row r="6" spans="1:17" x14ac:dyDescent="0.2">
      <c r="A6" s="1" t="s">
        <v>20</v>
      </c>
      <c r="B6">
        <v>1</v>
      </c>
      <c r="C6">
        <v>1</v>
      </c>
      <c r="D6">
        <v>1</v>
      </c>
      <c r="E6">
        <v>1</v>
      </c>
      <c r="F6" s="2">
        <v>1</v>
      </c>
      <c r="G6">
        <v>1</v>
      </c>
      <c r="H6">
        <v>1</v>
      </c>
      <c r="I6">
        <v>1</v>
      </c>
      <c r="J6">
        <v>2</v>
      </c>
      <c r="K6">
        <v>2</v>
      </c>
      <c r="L6" s="2">
        <v>2</v>
      </c>
      <c r="M6">
        <v>1</v>
      </c>
      <c r="N6">
        <v>1</v>
      </c>
      <c r="O6">
        <v>1</v>
      </c>
    </row>
    <row r="7" spans="1:17" x14ac:dyDescent="0.2">
      <c r="A7" s="1" t="s">
        <v>21</v>
      </c>
      <c r="B7">
        <v>0.25</v>
      </c>
      <c r="C7">
        <v>0.25</v>
      </c>
      <c r="D7">
        <v>0.25</v>
      </c>
      <c r="E7">
        <v>0.25</v>
      </c>
      <c r="F7" s="2">
        <v>1</v>
      </c>
      <c r="G7">
        <v>1</v>
      </c>
      <c r="H7">
        <v>1</v>
      </c>
      <c r="I7">
        <v>1</v>
      </c>
      <c r="J7">
        <v>1</v>
      </c>
      <c r="K7">
        <v>0.25</v>
      </c>
      <c r="L7" s="2">
        <v>1</v>
      </c>
      <c r="M7">
        <v>1</v>
      </c>
      <c r="N7">
        <v>1</v>
      </c>
      <c r="O7">
        <v>1</v>
      </c>
    </row>
    <row r="8" spans="1:17" x14ac:dyDescent="0.2">
      <c r="A8" t="s">
        <v>22</v>
      </c>
      <c r="B8">
        <v>0.25</v>
      </c>
      <c r="C8">
        <v>0.25</v>
      </c>
      <c r="D8">
        <v>0.25</v>
      </c>
      <c r="E8">
        <v>0.25</v>
      </c>
      <c r="F8" s="2">
        <v>2</v>
      </c>
      <c r="G8">
        <v>2</v>
      </c>
      <c r="H8">
        <v>2</v>
      </c>
      <c r="I8">
        <v>2</v>
      </c>
      <c r="J8">
        <v>2</v>
      </c>
      <c r="K8">
        <v>2</v>
      </c>
      <c r="L8" s="2">
        <v>1</v>
      </c>
      <c r="M8">
        <v>1</v>
      </c>
      <c r="N8">
        <v>1</v>
      </c>
      <c r="O8">
        <v>1</v>
      </c>
    </row>
    <row r="9" spans="1:17" x14ac:dyDescent="0.2">
      <c r="A9" t="s">
        <v>23</v>
      </c>
      <c r="B9">
        <v>0.25</v>
      </c>
      <c r="C9">
        <v>0.25</v>
      </c>
      <c r="D9">
        <v>0.25</v>
      </c>
      <c r="E9">
        <v>1</v>
      </c>
      <c r="F9" s="2">
        <v>1</v>
      </c>
      <c r="G9">
        <v>1</v>
      </c>
      <c r="H9">
        <v>1</v>
      </c>
      <c r="I9">
        <v>1</v>
      </c>
      <c r="J9">
        <v>1</v>
      </c>
      <c r="K9">
        <v>1</v>
      </c>
      <c r="L9" s="2">
        <v>2</v>
      </c>
      <c r="M9">
        <v>2</v>
      </c>
      <c r="N9">
        <v>2</v>
      </c>
      <c r="O9">
        <v>2</v>
      </c>
      <c r="Q9" t="s">
        <v>11</v>
      </c>
    </row>
    <row r="10" spans="1:17" x14ac:dyDescent="0.2">
      <c r="A10" t="s">
        <v>36</v>
      </c>
      <c r="F10" s="2">
        <v>1</v>
      </c>
      <c r="G10">
        <v>1</v>
      </c>
      <c r="H10">
        <v>1</v>
      </c>
      <c r="I10">
        <v>1</v>
      </c>
      <c r="J10">
        <v>1</v>
      </c>
      <c r="K10">
        <v>1</v>
      </c>
      <c r="L10" s="2">
        <v>3</v>
      </c>
      <c r="M10">
        <v>3</v>
      </c>
      <c r="N10">
        <v>3</v>
      </c>
      <c r="O10">
        <v>3</v>
      </c>
    </row>
    <row r="11" spans="1:17" x14ac:dyDescent="0.2">
      <c r="A11" t="s">
        <v>0</v>
      </c>
      <c r="B11" s="1">
        <v>1</v>
      </c>
      <c r="C11" s="1">
        <v>0.5</v>
      </c>
      <c r="D11" s="1">
        <v>0.5</v>
      </c>
      <c r="E11" s="1">
        <v>0.5</v>
      </c>
      <c r="F11" s="3">
        <v>2</v>
      </c>
      <c r="G11" s="1">
        <v>2</v>
      </c>
      <c r="H11" s="1">
        <v>2</v>
      </c>
      <c r="I11" s="1">
        <v>1</v>
      </c>
      <c r="J11" s="1">
        <v>1</v>
      </c>
      <c r="K11" s="1">
        <v>1</v>
      </c>
      <c r="L11" s="3">
        <v>2</v>
      </c>
      <c r="M11" s="1">
        <v>2</v>
      </c>
      <c r="N11" s="1">
        <v>2</v>
      </c>
      <c r="O11" s="1">
        <v>2</v>
      </c>
    </row>
    <row r="12" spans="1:17" x14ac:dyDescent="0.2">
      <c r="A12" t="s">
        <v>34</v>
      </c>
      <c r="B12">
        <v>1</v>
      </c>
      <c r="C12">
        <v>1</v>
      </c>
      <c r="D12">
        <v>1</v>
      </c>
      <c r="E12">
        <v>1</v>
      </c>
      <c r="F12" s="2">
        <v>1</v>
      </c>
      <c r="G12" s="2">
        <v>2</v>
      </c>
      <c r="H12" s="2">
        <v>2</v>
      </c>
      <c r="I12" s="2">
        <v>1</v>
      </c>
      <c r="J12" s="2">
        <v>1</v>
      </c>
      <c r="K12" s="2">
        <v>1</v>
      </c>
      <c r="L12" s="2">
        <v>2</v>
      </c>
      <c r="M12" s="2">
        <v>2</v>
      </c>
      <c r="N12" s="2">
        <v>2</v>
      </c>
      <c r="O12" s="2">
        <v>2</v>
      </c>
    </row>
    <row r="13" spans="1:17" x14ac:dyDescent="0.2">
      <c r="A13" t="s">
        <v>35</v>
      </c>
      <c r="B13">
        <v>0.5</v>
      </c>
      <c r="C13">
        <v>0.5</v>
      </c>
      <c r="D13">
        <v>0.5</v>
      </c>
      <c r="E13">
        <v>0.5</v>
      </c>
      <c r="F13" s="2">
        <v>4</v>
      </c>
      <c r="G13">
        <v>4</v>
      </c>
      <c r="H13">
        <v>4</v>
      </c>
      <c r="I13">
        <v>4</v>
      </c>
      <c r="J13">
        <v>4</v>
      </c>
      <c r="K13">
        <v>4</v>
      </c>
      <c r="L13" s="2">
        <v>4</v>
      </c>
      <c r="M13">
        <v>4</v>
      </c>
      <c r="N13">
        <v>4</v>
      </c>
      <c r="O13">
        <v>4</v>
      </c>
    </row>
    <row r="14" spans="1:17" x14ac:dyDescent="0.2">
      <c r="A14" t="s">
        <v>3</v>
      </c>
      <c r="B14">
        <v>1</v>
      </c>
      <c r="C14">
        <v>1</v>
      </c>
      <c r="D14">
        <v>1</v>
      </c>
      <c r="E14">
        <v>1</v>
      </c>
      <c r="F14" s="2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2">
        <v>1</v>
      </c>
      <c r="M14">
        <v>1</v>
      </c>
      <c r="N14">
        <v>1</v>
      </c>
      <c r="O14">
        <v>1</v>
      </c>
    </row>
    <row r="15" spans="1:17" x14ac:dyDescent="0.2">
      <c r="A15" t="s">
        <v>13</v>
      </c>
      <c r="B15">
        <v>1</v>
      </c>
      <c r="C15">
        <v>1</v>
      </c>
      <c r="D15">
        <v>1</v>
      </c>
      <c r="E15">
        <v>1</v>
      </c>
      <c r="F15" s="2">
        <v>2</v>
      </c>
      <c r="G15">
        <v>2</v>
      </c>
      <c r="H15">
        <v>2</v>
      </c>
      <c r="I15">
        <v>2</v>
      </c>
      <c r="J15">
        <v>2</v>
      </c>
      <c r="K15">
        <v>2</v>
      </c>
      <c r="L15" s="2">
        <v>2</v>
      </c>
      <c r="M15">
        <v>2</v>
      </c>
      <c r="N15">
        <v>2</v>
      </c>
      <c r="O15">
        <v>2</v>
      </c>
    </row>
    <row r="17" spans="1:17" x14ac:dyDescent="0.2">
      <c r="A17" t="s">
        <v>5</v>
      </c>
      <c r="B17">
        <v>2018</v>
      </c>
      <c r="C17">
        <v>2019</v>
      </c>
      <c r="D17">
        <v>2020</v>
      </c>
      <c r="E17">
        <v>2021</v>
      </c>
      <c r="F17" s="2">
        <v>2022</v>
      </c>
      <c r="G17">
        <v>2023</v>
      </c>
      <c r="H17">
        <v>2024</v>
      </c>
      <c r="I17">
        <v>2025</v>
      </c>
      <c r="J17">
        <v>2026</v>
      </c>
      <c r="K17">
        <v>2027</v>
      </c>
      <c r="L17" s="2">
        <v>2028</v>
      </c>
      <c r="M17">
        <v>2029</v>
      </c>
      <c r="N17">
        <v>2030</v>
      </c>
      <c r="O17">
        <v>2031</v>
      </c>
    </row>
    <row r="18" spans="1:17" x14ac:dyDescent="0.2">
      <c r="A18" t="s">
        <v>8</v>
      </c>
      <c r="B18">
        <f>B2+B3</f>
        <v>1.1000000000000001</v>
      </c>
      <c r="C18">
        <f t="shared" ref="C18:O18" si="0">C2+C3</f>
        <v>1.1000000000000001</v>
      </c>
      <c r="D18">
        <f t="shared" si="0"/>
        <v>1.1000000000000001</v>
      </c>
      <c r="E18">
        <f t="shared" si="0"/>
        <v>1.6</v>
      </c>
      <c r="F18" s="2">
        <f t="shared" si="0"/>
        <v>3.5</v>
      </c>
      <c r="G18">
        <f t="shared" si="0"/>
        <v>3.5</v>
      </c>
      <c r="H18">
        <f t="shared" si="0"/>
        <v>3.5</v>
      </c>
      <c r="I18">
        <f t="shared" si="0"/>
        <v>3.5</v>
      </c>
      <c r="J18">
        <f t="shared" si="0"/>
        <v>3.5</v>
      </c>
      <c r="K18">
        <f t="shared" si="0"/>
        <v>3.5</v>
      </c>
      <c r="L18" s="2">
        <f t="shared" si="0"/>
        <v>1.5</v>
      </c>
      <c r="M18">
        <f t="shared" si="0"/>
        <v>1.5</v>
      </c>
      <c r="N18">
        <f t="shared" si="0"/>
        <v>1.5</v>
      </c>
      <c r="O18">
        <f t="shared" si="0"/>
        <v>1.5</v>
      </c>
    </row>
    <row r="19" spans="1:17" x14ac:dyDescent="0.2">
      <c r="A19" t="s">
        <v>14</v>
      </c>
      <c r="B19">
        <f>B4+B5</f>
        <v>2</v>
      </c>
      <c r="C19">
        <f t="shared" ref="C19:O19" si="1">C4+C5</f>
        <v>3</v>
      </c>
      <c r="D19">
        <f t="shared" si="1"/>
        <v>3</v>
      </c>
      <c r="E19">
        <f t="shared" si="1"/>
        <v>3</v>
      </c>
      <c r="F19" s="2">
        <f t="shared" si="1"/>
        <v>5</v>
      </c>
      <c r="G19">
        <f t="shared" si="1"/>
        <v>5</v>
      </c>
      <c r="H19">
        <f t="shared" si="1"/>
        <v>6</v>
      </c>
      <c r="I19">
        <f t="shared" si="1"/>
        <v>6</v>
      </c>
      <c r="J19">
        <f t="shared" si="1"/>
        <v>6</v>
      </c>
      <c r="K19">
        <f t="shared" si="1"/>
        <v>6</v>
      </c>
      <c r="L19" s="2">
        <f t="shared" si="1"/>
        <v>6</v>
      </c>
      <c r="M19">
        <f t="shared" si="1"/>
        <v>3</v>
      </c>
      <c r="N19">
        <f t="shared" si="1"/>
        <v>3</v>
      </c>
      <c r="O19">
        <f t="shared" si="1"/>
        <v>3</v>
      </c>
    </row>
    <row r="20" spans="1:17" x14ac:dyDescent="0.2">
      <c r="A20" t="s">
        <v>9</v>
      </c>
      <c r="B20">
        <f>SUM(B6:B9)</f>
        <v>1.75</v>
      </c>
      <c r="C20">
        <f t="shared" ref="C20:O20" si="2">SUM(C6:C9)</f>
        <v>1.75</v>
      </c>
      <c r="D20">
        <f t="shared" si="2"/>
        <v>1.75</v>
      </c>
      <c r="E20">
        <f t="shared" si="2"/>
        <v>2.5</v>
      </c>
      <c r="F20" s="2">
        <f t="shared" si="2"/>
        <v>5</v>
      </c>
      <c r="G20">
        <f t="shared" si="2"/>
        <v>5</v>
      </c>
      <c r="H20">
        <f t="shared" si="2"/>
        <v>5</v>
      </c>
      <c r="I20">
        <f t="shared" si="2"/>
        <v>5</v>
      </c>
      <c r="J20">
        <f t="shared" si="2"/>
        <v>6</v>
      </c>
      <c r="K20">
        <f t="shared" si="2"/>
        <v>5.25</v>
      </c>
      <c r="L20" s="2">
        <f t="shared" si="2"/>
        <v>6</v>
      </c>
      <c r="M20">
        <f t="shared" si="2"/>
        <v>5</v>
      </c>
      <c r="N20">
        <f t="shared" si="2"/>
        <v>5</v>
      </c>
      <c r="O20">
        <f t="shared" si="2"/>
        <v>5</v>
      </c>
      <c r="Q20" t="s">
        <v>12</v>
      </c>
    </row>
    <row r="21" spans="1:17" x14ac:dyDescent="0.2">
      <c r="A21" t="s">
        <v>10</v>
      </c>
      <c r="B21">
        <f>SUM(B11:B14)</f>
        <v>3.5</v>
      </c>
      <c r="C21">
        <f t="shared" ref="C21:O21" si="3">SUM(C11:C14)</f>
        <v>3</v>
      </c>
      <c r="D21">
        <f t="shared" si="3"/>
        <v>3</v>
      </c>
      <c r="E21">
        <f t="shared" si="3"/>
        <v>3</v>
      </c>
      <c r="F21" s="2">
        <f t="shared" si="3"/>
        <v>8</v>
      </c>
      <c r="G21">
        <f t="shared" si="3"/>
        <v>9</v>
      </c>
      <c r="H21">
        <f t="shared" si="3"/>
        <v>9</v>
      </c>
      <c r="I21">
        <f t="shared" si="3"/>
        <v>7</v>
      </c>
      <c r="J21">
        <f t="shared" si="3"/>
        <v>7</v>
      </c>
      <c r="K21">
        <f t="shared" si="3"/>
        <v>7</v>
      </c>
      <c r="L21" s="2">
        <f t="shared" si="3"/>
        <v>9</v>
      </c>
      <c r="M21">
        <f t="shared" si="3"/>
        <v>9</v>
      </c>
      <c r="N21">
        <f t="shared" si="3"/>
        <v>9</v>
      </c>
      <c r="O21">
        <f t="shared" si="3"/>
        <v>9</v>
      </c>
    </row>
    <row r="22" spans="1:17" x14ac:dyDescent="0.2">
      <c r="A22" t="s">
        <v>15</v>
      </c>
      <c r="B22">
        <f>B15</f>
        <v>1</v>
      </c>
      <c r="C22">
        <f t="shared" ref="C22:O22" si="4">C15</f>
        <v>1</v>
      </c>
      <c r="D22">
        <f t="shared" si="4"/>
        <v>1</v>
      </c>
      <c r="E22">
        <f t="shared" si="4"/>
        <v>1</v>
      </c>
      <c r="F22" s="2">
        <f t="shared" si="4"/>
        <v>2</v>
      </c>
      <c r="G22">
        <f t="shared" si="4"/>
        <v>2</v>
      </c>
      <c r="H22">
        <f t="shared" si="4"/>
        <v>2</v>
      </c>
      <c r="I22">
        <f t="shared" si="4"/>
        <v>2</v>
      </c>
      <c r="J22">
        <f t="shared" si="4"/>
        <v>2</v>
      </c>
      <c r="K22">
        <f t="shared" si="4"/>
        <v>2</v>
      </c>
      <c r="L22" s="2">
        <f t="shared" si="4"/>
        <v>2</v>
      </c>
      <c r="M22">
        <f t="shared" si="4"/>
        <v>2</v>
      </c>
      <c r="N22">
        <f t="shared" si="4"/>
        <v>2</v>
      </c>
      <c r="O22">
        <f t="shared" si="4"/>
        <v>2</v>
      </c>
    </row>
    <row r="23" spans="1:17" x14ac:dyDescent="0.2">
      <c r="A23" t="s">
        <v>6</v>
      </c>
      <c r="B23">
        <f>B2+B3+B4+B6+B8+B11+B13+B14</f>
        <v>5.85</v>
      </c>
      <c r="C23">
        <f t="shared" ref="C23:O23" si="5">C2+C3+C4+C6+C8+C11+C13+C14</f>
        <v>6.35</v>
      </c>
      <c r="D23">
        <f t="shared" si="5"/>
        <v>6.35</v>
      </c>
      <c r="E23">
        <f t="shared" si="5"/>
        <v>6.85</v>
      </c>
      <c r="F23" s="2">
        <f t="shared" si="5"/>
        <v>16.5</v>
      </c>
      <c r="G23">
        <f t="shared" si="5"/>
        <v>16.5</v>
      </c>
      <c r="H23">
        <f t="shared" si="5"/>
        <v>16.5</v>
      </c>
      <c r="I23">
        <f t="shared" si="5"/>
        <v>15.5</v>
      </c>
      <c r="J23">
        <f t="shared" si="5"/>
        <v>16.5</v>
      </c>
      <c r="K23">
        <f t="shared" si="5"/>
        <v>16.5</v>
      </c>
      <c r="L23" s="2">
        <f t="shared" si="5"/>
        <v>14.5</v>
      </c>
      <c r="M23">
        <f t="shared" si="5"/>
        <v>11.5</v>
      </c>
      <c r="N23">
        <f t="shared" si="5"/>
        <v>11.5</v>
      </c>
      <c r="O23">
        <f t="shared" si="5"/>
        <v>11.5</v>
      </c>
    </row>
    <row r="24" spans="1:17" x14ac:dyDescent="0.2">
      <c r="A24" t="s">
        <v>7</v>
      </c>
      <c r="B24">
        <f>B2+B5+B7+B9+B12+B15</f>
        <v>3.6</v>
      </c>
      <c r="C24">
        <f t="shared" ref="C24:N24" si="6">C2+C5+C7+C9+C12+C15</f>
        <v>3.6</v>
      </c>
      <c r="D24">
        <f t="shared" si="6"/>
        <v>3.6</v>
      </c>
      <c r="E24">
        <f t="shared" si="6"/>
        <v>4.3499999999999996</v>
      </c>
      <c r="F24" s="2">
        <f t="shared" si="6"/>
        <v>7.5</v>
      </c>
      <c r="G24">
        <f t="shared" si="6"/>
        <v>8.5</v>
      </c>
      <c r="H24">
        <f t="shared" si="6"/>
        <v>9.5</v>
      </c>
      <c r="I24">
        <f t="shared" si="6"/>
        <v>8.5</v>
      </c>
      <c r="J24">
        <f t="shared" si="6"/>
        <v>8.5</v>
      </c>
      <c r="K24">
        <f t="shared" si="6"/>
        <v>7.75</v>
      </c>
      <c r="L24" s="2">
        <f t="shared" si="6"/>
        <v>10.5</v>
      </c>
      <c r="M24">
        <f t="shared" si="6"/>
        <v>9.5</v>
      </c>
      <c r="N24">
        <f t="shared" si="6"/>
        <v>9.5</v>
      </c>
      <c r="O24">
        <f>O2+O5+O7+O9+O12</f>
        <v>7.5</v>
      </c>
    </row>
    <row r="25" spans="1:17" x14ac:dyDescent="0.2">
      <c r="A25" t="s">
        <v>4</v>
      </c>
      <c r="B25">
        <f>SUM(B2:B15)</f>
        <v>9.35</v>
      </c>
      <c r="C25">
        <f t="shared" ref="C25:O25" si="7">SUM(C2:C15)</f>
        <v>9.85</v>
      </c>
      <c r="D25">
        <f t="shared" si="7"/>
        <v>9.85</v>
      </c>
      <c r="E25">
        <f t="shared" si="7"/>
        <v>11.1</v>
      </c>
      <c r="F25" s="2">
        <f t="shared" si="7"/>
        <v>24.5</v>
      </c>
      <c r="G25">
        <f t="shared" si="7"/>
        <v>25.5</v>
      </c>
      <c r="H25">
        <f t="shared" si="7"/>
        <v>26.5</v>
      </c>
      <c r="I25">
        <f t="shared" si="7"/>
        <v>24.5</v>
      </c>
      <c r="J25">
        <f t="shared" si="7"/>
        <v>25.5</v>
      </c>
      <c r="K25">
        <f t="shared" si="7"/>
        <v>24.75</v>
      </c>
      <c r="L25" s="2">
        <f t="shared" si="7"/>
        <v>27.5</v>
      </c>
      <c r="M25">
        <f t="shared" si="7"/>
        <v>23.5</v>
      </c>
      <c r="N25">
        <f t="shared" si="7"/>
        <v>23.5</v>
      </c>
      <c r="O25">
        <f t="shared" si="7"/>
        <v>23.5</v>
      </c>
    </row>
    <row r="28" spans="1:17" x14ac:dyDescent="0.2">
      <c r="A28" t="s">
        <v>24</v>
      </c>
    </row>
    <row r="29" spans="1:17" x14ac:dyDescent="0.2">
      <c r="A29" t="s">
        <v>16</v>
      </c>
      <c r="B29">
        <v>0</v>
      </c>
      <c r="C29">
        <v>0</v>
      </c>
      <c r="D29">
        <v>0</v>
      </c>
      <c r="E29">
        <v>0.15</v>
      </c>
      <c r="F29" s="2">
        <v>0.15</v>
      </c>
      <c r="G29">
        <f>F29</f>
        <v>0.15</v>
      </c>
      <c r="H29">
        <f>G29*0.5</f>
        <v>7.4999999999999997E-2</v>
      </c>
      <c r="I29">
        <v>0</v>
      </c>
      <c r="J29">
        <v>0</v>
      </c>
      <c r="K29">
        <v>0</v>
      </c>
      <c r="L29" s="2">
        <v>0</v>
      </c>
      <c r="M29">
        <v>0</v>
      </c>
      <c r="N29">
        <v>0</v>
      </c>
      <c r="O29">
        <v>0</v>
      </c>
    </row>
    <row r="30" spans="1:17" x14ac:dyDescent="0.2">
      <c r="A30" t="s">
        <v>17</v>
      </c>
      <c r="B30">
        <v>0</v>
      </c>
      <c r="C30">
        <v>0</v>
      </c>
      <c r="D30">
        <v>0</v>
      </c>
      <c r="E30">
        <v>0</v>
      </c>
      <c r="F30">
        <f>0.75*3+0.5</f>
        <v>2.75</v>
      </c>
      <c r="G30">
        <f t="shared" ref="G30:G41" si="8">F30</f>
        <v>2.75</v>
      </c>
      <c r="H30">
        <f t="shared" ref="H30:H41" si="9">G30*0.5</f>
        <v>1.375</v>
      </c>
      <c r="I30">
        <v>0</v>
      </c>
      <c r="J30">
        <v>0</v>
      </c>
      <c r="K30">
        <v>0</v>
      </c>
      <c r="L30" s="2">
        <v>0</v>
      </c>
      <c r="M30">
        <v>0</v>
      </c>
      <c r="N30">
        <v>0</v>
      </c>
      <c r="O30">
        <v>0</v>
      </c>
    </row>
    <row r="31" spans="1:17" x14ac:dyDescent="0.2">
      <c r="A31" t="s">
        <v>18</v>
      </c>
      <c r="B31">
        <v>0</v>
      </c>
      <c r="C31">
        <v>0</v>
      </c>
      <c r="D31">
        <v>0</v>
      </c>
      <c r="E31" s="4">
        <f>F31/2</f>
        <v>0.45</v>
      </c>
      <c r="F31" s="4">
        <f>0.3 +0.5+0.1</f>
        <v>0.9</v>
      </c>
      <c r="G31">
        <f t="shared" si="8"/>
        <v>0.9</v>
      </c>
      <c r="H31">
        <f t="shared" si="9"/>
        <v>0.45</v>
      </c>
      <c r="I31">
        <v>0</v>
      </c>
      <c r="J31">
        <v>0</v>
      </c>
      <c r="K31">
        <v>0</v>
      </c>
      <c r="L31" s="2">
        <v>0</v>
      </c>
      <c r="M31">
        <v>0</v>
      </c>
      <c r="N31">
        <v>0</v>
      </c>
      <c r="O31">
        <v>0</v>
      </c>
    </row>
    <row r="32" spans="1:17" x14ac:dyDescent="0.2">
      <c r="A32" t="s">
        <v>19</v>
      </c>
      <c r="B32">
        <v>0</v>
      </c>
      <c r="C32">
        <v>0</v>
      </c>
      <c r="D32">
        <v>0</v>
      </c>
      <c r="E32" s="4">
        <f t="shared" ref="E32:E41" si="10">F32/2</f>
        <v>0</v>
      </c>
      <c r="F32" s="2">
        <v>0</v>
      </c>
      <c r="G32">
        <f t="shared" si="8"/>
        <v>0</v>
      </c>
      <c r="H32">
        <f t="shared" si="9"/>
        <v>0</v>
      </c>
      <c r="I32">
        <v>0</v>
      </c>
      <c r="J32">
        <v>0</v>
      </c>
      <c r="K32">
        <v>0</v>
      </c>
      <c r="L32" s="2">
        <v>0</v>
      </c>
      <c r="M32">
        <v>0</v>
      </c>
      <c r="N32">
        <v>0</v>
      </c>
      <c r="O32">
        <v>0</v>
      </c>
    </row>
    <row r="33" spans="1:17" x14ac:dyDescent="0.2">
      <c r="A33" s="1" t="s">
        <v>20</v>
      </c>
      <c r="B33">
        <v>0</v>
      </c>
      <c r="C33">
        <v>0</v>
      </c>
      <c r="D33">
        <v>0</v>
      </c>
      <c r="E33" s="4">
        <f t="shared" si="10"/>
        <v>0.05</v>
      </c>
      <c r="F33" s="2">
        <v>0.1</v>
      </c>
      <c r="G33">
        <f t="shared" si="8"/>
        <v>0.1</v>
      </c>
      <c r="H33">
        <f t="shared" si="9"/>
        <v>0.05</v>
      </c>
      <c r="I33">
        <v>0</v>
      </c>
      <c r="J33">
        <v>0</v>
      </c>
      <c r="K33">
        <v>0</v>
      </c>
      <c r="L33" s="2">
        <v>0</v>
      </c>
      <c r="M33">
        <v>0</v>
      </c>
      <c r="N33">
        <v>0</v>
      </c>
      <c r="O33">
        <v>0</v>
      </c>
    </row>
    <row r="34" spans="1:17" x14ac:dyDescent="0.2">
      <c r="A34" s="1" t="s">
        <v>21</v>
      </c>
      <c r="B34">
        <v>0</v>
      </c>
      <c r="C34">
        <v>0</v>
      </c>
      <c r="D34">
        <v>0</v>
      </c>
      <c r="E34" s="4">
        <f t="shared" si="10"/>
        <v>0.05</v>
      </c>
      <c r="F34">
        <v>0.1</v>
      </c>
      <c r="G34">
        <f t="shared" si="8"/>
        <v>0.1</v>
      </c>
      <c r="H34">
        <v>0.25</v>
      </c>
      <c r="I34">
        <v>0</v>
      </c>
      <c r="J34">
        <v>0</v>
      </c>
      <c r="K34">
        <v>0</v>
      </c>
      <c r="L34" s="2">
        <v>0</v>
      </c>
      <c r="M34">
        <v>0</v>
      </c>
      <c r="N34">
        <v>0</v>
      </c>
      <c r="O34">
        <v>0</v>
      </c>
    </row>
    <row r="35" spans="1:17" x14ac:dyDescent="0.2">
      <c r="A35" t="s">
        <v>22</v>
      </c>
      <c r="B35">
        <v>0</v>
      </c>
      <c r="C35">
        <v>0</v>
      </c>
      <c r="D35">
        <v>0</v>
      </c>
      <c r="E35" s="4">
        <f t="shared" si="10"/>
        <v>0.15</v>
      </c>
      <c r="F35" s="2">
        <v>0.3</v>
      </c>
      <c r="G35">
        <f t="shared" si="8"/>
        <v>0.3</v>
      </c>
      <c r="H35">
        <f t="shared" si="9"/>
        <v>0.15</v>
      </c>
      <c r="I35">
        <v>0</v>
      </c>
      <c r="J35">
        <v>0</v>
      </c>
      <c r="K35">
        <v>0</v>
      </c>
      <c r="L35" s="2">
        <v>0</v>
      </c>
      <c r="M35">
        <v>0</v>
      </c>
      <c r="N35">
        <v>0</v>
      </c>
      <c r="O35">
        <v>0</v>
      </c>
    </row>
    <row r="36" spans="1:17" x14ac:dyDescent="0.2">
      <c r="A36" t="s">
        <v>23</v>
      </c>
      <c r="B36">
        <v>0</v>
      </c>
      <c r="C36">
        <v>0</v>
      </c>
      <c r="D36">
        <v>0</v>
      </c>
      <c r="E36" s="4">
        <f t="shared" si="10"/>
        <v>0.5</v>
      </c>
      <c r="F36" s="2">
        <v>1</v>
      </c>
      <c r="G36">
        <f t="shared" si="8"/>
        <v>1</v>
      </c>
      <c r="H36">
        <f t="shared" si="9"/>
        <v>0.5</v>
      </c>
      <c r="I36">
        <v>0</v>
      </c>
      <c r="J36">
        <v>0</v>
      </c>
      <c r="K36">
        <v>0</v>
      </c>
      <c r="L36" s="2">
        <v>0</v>
      </c>
      <c r="M36">
        <v>0</v>
      </c>
      <c r="N36">
        <v>0</v>
      </c>
      <c r="O36">
        <v>0</v>
      </c>
      <c r="Q36" t="s">
        <v>11</v>
      </c>
    </row>
    <row r="37" spans="1:17" x14ac:dyDescent="0.2">
      <c r="A37" t="s">
        <v>0</v>
      </c>
      <c r="B37">
        <v>0</v>
      </c>
      <c r="C37">
        <v>0</v>
      </c>
      <c r="D37">
        <v>0</v>
      </c>
      <c r="E37" s="4">
        <f t="shared" si="10"/>
        <v>0.25</v>
      </c>
      <c r="F37" s="3">
        <v>0.5</v>
      </c>
      <c r="G37">
        <f t="shared" si="8"/>
        <v>0.5</v>
      </c>
      <c r="H37">
        <f t="shared" si="9"/>
        <v>0.25</v>
      </c>
      <c r="I37">
        <v>0</v>
      </c>
      <c r="J37">
        <v>0</v>
      </c>
      <c r="K37">
        <v>0</v>
      </c>
      <c r="L37" s="2">
        <v>0</v>
      </c>
      <c r="M37">
        <v>0</v>
      </c>
      <c r="N37">
        <v>0</v>
      </c>
      <c r="O37">
        <v>0</v>
      </c>
    </row>
    <row r="38" spans="1:17" x14ac:dyDescent="0.2">
      <c r="A38" t="s">
        <v>1</v>
      </c>
      <c r="B38">
        <v>0</v>
      </c>
      <c r="C38">
        <v>0</v>
      </c>
      <c r="D38">
        <v>0</v>
      </c>
      <c r="E38" s="4">
        <f t="shared" si="10"/>
        <v>0.05</v>
      </c>
      <c r="F38" s="2">
        <v>0.1</v>
      </c>
      <c r="G38">
        <f t="shared" si="8"/>
        <v>0.1</v>
      </c>
      <c r="H38">
        <f t="shared" si="9"/>
        <v>0.05</v>
      </c>
      <c r="I38">
        <v>0</v>
      </c>
      <c r="J38">
        <v>0</v>
      </c>
      <c r="K38">
        <v>0</v>
      </c>
      <c r="L38" s="2">
        <v>0</v>
      </c>
      <c r="M38">
        <v>0</v>
      </c>
      <c r="N38">
        <v>0</v>
      </c>
      <c r="O38">
        <v>0</v>
      </c>
    </row>
    <row r="39" spans="1:17" x14ac:dyDescent="0.2">
      <c r="A39" t="s">
        <v>2</v>
      </c>
      <c r="B39">
        <v>0</v>
      </c>
      <c r="C39">
        <v>0</v>
      </c>
      <c r="D39">
        <v>0</v>
      </c>
      <c r="E39" s="4">
        <f t="shared" si="10"/>
        <v>0.05</v>
      </c>
      <c r="F39" s="2">
        <v>0.1</v>
      </c>
      <c r="G39">
        <f t="shared" si="8"/>
        <v>0.1</v>
      </c>
      <c r="H39">
        <f t="shared" si="9"/>
        <v>0.05</v>
      </c>
      <c r="I39">
        <v>0</v>
      </c>
      <c r="J39">
        <v>0</v>
      </c>
      <c r="K39">
        <v>0</v>
      </c>
      <c r="L39" s="2">
        <v>0</v>
      </c>
      <c r="M39">
        <v>0</v>
      </c>
      <c r="N39">
        <v>0</v>
      </c>
      <c r="O39">
        <v>0</v>
      </c>
    </row>
    <row r="40" spans="1:17" x14ac:dyDescent="0.2">
      <c r="A40" t="s">
        <v>3</v>
      </c>
      <c r="B40">
        <v>0</v>
      </c>
      <c r="C40">
        <v>0</v>
      </c>
      <c r="D40">
        <v>0</v>
      </c>
      <c r="E40" s="4">
        <f t="shared" si="10"/>
        <v>0.05</v>
      </c>
      <c r="F40" s="2">
        <v>0.1</v>
      </c>
      <c r="G40">
        <f t="shared" si="8"/>
        <v>0.1</v>
      </c>
      <c r="H40">
        <f t="shared" si="9"/>
        <v>0.05</v>
      </c>
      <c r="I40">
        <v>0</v>
      </c>
      <c r="J40">
        <v>0</v>
      </c>
      <c r="K40">
        <v>0</v>
      </c>
      <c r="L40" s="2">
        <v>0</v>
      </c>
      <c r="M40">
        <v>0</v>
      </c>
      <c r="N40">
        <v>0</v>
      </c>
      <c r="O40">
        <v>0</v>
      </c>
    </row>
    <row r="41" spans="1:17" x14ac:dyDescent="0.2">
      <c r="A41" t="s">
        <v>13</v>
      </c>
      <c r="B41">
        <v>0</v>
      </c>
      <c r="C41">
        <v>0</v>
      </c>
      <c r="D41">
        <v>0</v>
      </c>
      <c r="E41" s="4">
        <f t="shared" si="10"/>
        <v>0.05</v>
      </c>
      <c r="F41" s="2">
        <v>0.1</v>
      </c>
      <c r="G41">
        <f t="shared" si="8"/>
        <v>0.1</v>
      </c>
      <c r="H41">
        <f t="shared" si="9"/>
        <v>0.05</v>
      </c>
      <c r="I41">
        <v>0</v>
      </c>
      <c r="J41">
        <v>0</v>
      </c>
      <c r="K41">
        <v>0</v>
      </c>
      <c r="L41" s="2">
        <v>0</v>
      </c>
      <c r="M41">
        <v>0</v>
      </c>
      <c r="N41">
        <v>0</v>
      </c>
      <c r="O41">
        <v>0</v>
      </c>
    </row>
    <row r="43" spans="1:17" x14ac:dyDescent="0.2">
      <c r="A43" t="s">
        <v>5</v>
      </c>
      <c r="B43">
        <v>2018</v>
      </c>
      <c r="C43">
        <v>2019</v>
      </c>
      <c r="D43">
        <v>2020</v>
      </c>
      <c r="E43">
        <v>2021</v>
      </c>
      <c r="F43" s="2">
        <v>2022</v>
      </c>
      <c r="G43">
        <v>2023</v>
      </c>
      <c r="H43">
        <v>2024</v>
      </c>
      <c r="I43">
        <v>2025</v>
      </c>
      <c r="J43">
        <v>2026</v>
      </c>
      <c r="K43">
        <v>2027</v>
      </c>
      <c r="L43" s="2">
        <v>2028</v>
      </c>
      <c r="M43">
        <v>2029</v>
      </c>
      <c r="N43">
        <v>2030</v>
      </c>
      <c r="O43">
        <v>2031</v>
      </c>
    </row>
    <row r="44" spans="1:17" x14ac:dyDescent="0.2">
      <c r="A44" t="s">
        <v>8</v>
      </c>
      <c r="B44">
        <f>B29+B30</f>
        <v>0</v>
      </c>
      <c r="C44">
        <f t="shared" ref="C44:O44" si="11">C29+C30</f>
        <v>0</v>
      </c>
      <c r="D44">
        <f t="shared" si="11"/>
        <v>0</v>
      </c>
      <c r="E44">
        <f t="shared" si="11"/>
        <v>0.15</v>
      </c>
      <c r="F44" s="2">
        <f t="shared" si="11"/>
        <v>2.9</v>
      </c>
      <c r="G44">
        <f t="shared" si="11"/>
        <v>2.9</v>
      </c>
      <c r="H44">
        <f t="shared" si="11"/>
        <v>1.45</v>
      </c>
      <c r="I44">
        <f t="shared" si="11"/>
        <v>0</v>
      </c>
      <c r="J44">
        <f t="shared" si="11"/>
        <v>0</v>
      </c>
      <c r="K44">
        <f t="shared" si="11"/>
        <v>0</v>
      </c>
      <c r="L44" s="2">
        <f t="shared" si="11"/>
        <v>0</v>
      </c>
      <c r="M44">
        <f t="shared" si="11"/>
        <v>0</v>
      </c>
      <c r="N44">
        <f t="shared" si="11"/>
        <v>0</v>
      </c>
      <c r="O44">
        <f t="shared" si="11"/>
        <v>0</v>
      </c>
    </row>
    <row r="45" spans="1:17" x14ac:dyDescent="0.2">
      <c r="A45" t="s">
        <v>14</v>
      </c>
      <c r="B45">
        <f>B31+B32</f>
        <v>0</v>
      </c>
      <c r="C45">
        <f t="shared" ref="C45:O45" si="12">C31+C32</f>
        <v>0</v>
      </c>
      <c r="D45">
        <f t="shared" si="12"/>
        <v>0</v>
      </c>
      <c r="E45">
        <f t="shared" si="12"/>
        <v>0.45</v>
      </c>
      <c r="F45" s="2">
        <f t="shared" si="12"/>
        <v>0.9</v>
      </c>
      <c r="G45">
        <f t="shared" si="12"/>
        <v>0.9</v>
      </c>
      <c r="H45">
        <f t="shared" si="12"/>
        <v>0.45</v>
      </c>
      <c r="I45">
        <f t="shared" si="12"/>
        <v>0</v>
      </c>
      <c r="J45">
        <f t="shared" si="12"/>
        <v>0</v>
      </c>
      <c r="K45">
        <f t="shared" si="12"/>
        <v>0</v>
      </c>
      <c r="L45" s="2">
        <f t="shared" si="12"/>
        <v>0</v>
      </c>
      <c r="M45">
        <f t="shared" si="12"/>
        <v>0</v>
      </c>
      <c r="N45">
        <f t="shared" si="12"/>
        <v>0</v>
      </c>
      <c r="O45">
        <f t="shared" si="12"/>
        <v>0</v>
      </c>
    </row>
    <row r="46" spans="1:17" x14ac:dyDescent="0.2">
      <c r="A46" t="s">
        <v>9</v>
      </c>
      <c r="B46">
        <f>SUM(B33:B36)</f>
        <v>0</v>
      </c>
      <c r="C46">
        <f t="shared" ref="C46:O46" si="13">SUM(C33:C36)</f>
        <v>0</v>
      </c>
      <c r="D46">
        <f t="shared" si="13"/>
        <v>0</v>
      </c>
      <c r="E46">
        <f t="shared" si="13"/>
        <v>0.75</v>
      </c>
      <c r="F46" s="2">
        <f t="shared" si="13"/>
        <v>1.5</v>
      </c>
      <c r="G46">
        <f t="shared" si="13"/>
        <v>1.5</v>
      </c>
      <c r="H46">
        <f t="shared" si="13"/>
        <v>0.95</v>
      </c>
      <c r="I46">
        <f t="shared" si="13"/>
        <v>0</v>
      </c>
      <c r="J46">
        <f t="shared" si="13"/>
        <v>0</v>
      </c>
      <c r="K46">
        <f t="shared" si="13"/>
        <v>0</v>
      </c>
      <c r="L46" s="2">
        <f t="shared" si="13"/>
        <v>0</v>
      </c>
      <c r="M46">
        <f t="shared" si="13"/>
        <v>0</v>
      </c>
      <c r="N46">
        <f t="shared" si="13"/>
        <v>0</v>
      </c>
      <c r="O46">
        <f t="shared" si="13"/>
        <v>0</v>
      </c>
      <c r="Q46" t="s">
        <v>12</v>
      </c>
    </row>
    <row r="47" spans="1:17" x14ac:dyDescent="0.2">
      <c r="A47" t="s">
        <v>10</v>
      </c>
      <c r="B47">
        <f>SUM(B37:B40)</f>
        <v>0</v>
      </c>
      <c r="C47">
        <f t="shared" ref="C47:O47" si="14">SUM(C37:C40)</f>
        <v>0</v>
      </c>
      <c r="D47">
        <f t="shared" si="14"/>
        <v>0</v>
      </c>
      <c r="E47">
        <f t="shared" si="14"/>
        <v>0.39999999999999997</v>
      </c>
      <c r="F47" s="2">
        <f t="shared" si="14"/>
        <v>0.79999999999999993</v>
      </c>
      <c r="G47">
        <f t="shared" si="14"/>
        <v>0.79999999999999993</v>
      </c>
      <c r="H47">
        <f t="shared" si="14"/>
        <v>0.39999999999999997</v>
      </c>
      <c r="I47">
        <f t="shared" si="14"/>
        <v>0</v>
      </c>
      <c r="J47">
        <f t="shared" si="14"/>
        <v>0</v>
      </c>
      <c r="K47">
        <f t="shared" si="14"/>
        <v>0</v>
      </c>
      <c r="L47" s="2">
        <f t="shared" si="14"/>
        <v>0</v>
      </c>
      <c r="M47">
        <f t="shared" si="14"/>
        <v>0</v>
      </c>
      <c r="N47">
        <f t="shared" si="14"/>
        <v>0</v>
      </c>
      <c r="O47">
        <f t="shared" si="14"/>
        <v>0</v>
      </c>
    </row>
    <row r="48" spans="1:17" x14ac:dyDescent="0.2">
      <c r="A48" t="s">
        <v>15</v>
      </c>
      <c r="B48">
        <f>B41</f>
        <v>0</v>
      </c>
      <c r="C48">
        <f t="shared" ref="C48:O48" si="15">C41</f>
        <v>0</v>
      </c>
      <c r="D48">
        <f t="shared" si="15"/>
        <v>0</v>
      </c>
      <c r="E48">
        <f t="shared" si="15"/>
        <v>0.05</v>
      </c>
      <c r="F48" s="2">
        <f t="shared" si="15"/>
        <v>0.1</v>
      </c>
      <c r="G48">
        <f t="shared" si="15"/>
        <v>0.1</v>
      </c>
      <c r="H48">
        <f t="shared" si="15"/>
        <v>0.05</v>
      </c>
      <c r="I48">
        <f t="shared" si="15"/>
        <v>0</v>
      </c>
      <c r="J48">
        <f t="shared" si="15"/>
        <v>0</v>
      </c>
      <c r="K48">
        <f t="shared" si="15"/>
        <v>0</v>
      </c>
      <c r="L48" s="2">
        <f t="shared" si="15"/>
        <v>0</v>
      </c>
      <c r="M48">
        <f t="shared" si="15"/>
        <v>0</v>
      </c>
      <c r="N48">
        <f t="shared" si="15"/>
        <v>0</v>
      </c>
      <c r="O48">
        <f t="shared" si="15"/>
        <v>0</v>
      </c>
    </row>
    <row r="49" spans="1:15" x14ac:dyDescent="0.2">
      <c r="A49" t="s">
        <v>6</v>
      </c>
      <c r="B49">
        <f>B29+B30+B31+B33+B35+B37+B39+B40</f>
        <v>0</v>
      </c>
      <c r="C49">
        <f t="shared" ref="C49:O49" si="16">C29+C30+C31+C33+C35+C37+C39+C40</f>
        <v>0</v>
      </c>
      <c r="D49">
        <f t="shared" si="16"/>
        <v>0</v>
      </c>
      <c r="E49">
        <f t="shared" si="16"/>
        <v>1.1500000000000001</v>
      </c>
      <c r="F49" s="2">
        <f t="shared" si="16"/>
        <v>4.8999999999999995</v>
      </c>
      <c r="G49">
        <f t="shared" si="16"/>
        <v>4.8999999999999995</v>
      </c>
      <c r="H49">
        <f t="shared" si="16"/>
        <v>2.4499999999999997</v>
      </c>
      <c r="I49">
        <f t="shared" si="16"/>
        <v>0</v>
      </c>
      <c r="J49">
        <f t="shared" si="16"/>
        <v>0</v>
      </c>
      <c r="K49">
        <f t="shared" si="16"/>
        <v>0</v>
      </c>
      <c r="L49" s="2">
        <f t="shared" si="16"/>
        <v>0</v>
      </c>
      <c r="M49">
        <f t="shared" si="16"/>
        <v>0</v>
      </c>
      <c r="N49">
        <f t="shared" si="16"/>
        <v>0</v>
      </c>
      <c r="O49">
        <f t="shared" si="16"/>
        <v>0</v>
      </c>
    </row>
    <row r="50" spans="1:15" x14ac:dyDescent="0.2">
      <c r="A50" t="s">
        <v>7</v>
      </c>
      <c r="B50">
        <f>B29+B32+B34+B36+B38+B41</f>
        <v>0</v>
      </c>
      <c r="C50">
        <f t="shared" ref="C50:N50" si="17">C29+C32+C34+C36+C38+C41</f>
        <v>0</v>
      </c>
      <c r="D50">
        <f t="shared" si="17"/>
        <v>0</v>
      </c>
      <c r="E50">
        <f t="shared" si="17"/>
        <v>0.8</v>
      </c>
      <c r="F50" s="2">
        <f t="shared" si="17"/>
        <v>1.4500000000000002</v>
      </c>
      <c r="G50">
        <f t="shared" si="17"/>
        <v>1.4500000000000002</v>
      </c>
      <c r="H50">
        <f t="shared" si="17"/>
        <v>0.92500000000000004</v>
      </c>
      <c r="I50">
        <f t="shared" si="17"/>
        <v>0</v>
      </c>
      <c r="J50">
        <f t="shared" si="17"/>
        <v>0</v>
      </c>
      <c r="K50">
        <f t="shared" si="17"/>
        <v>0</v>
      </c>
      <c r="L50" s="2">
        <f t="shared" si="17"/>
        <v>0</v>
      </c>
      <c r="M50">
        <f t="shared" si="17"/>
        <v>0</v>
      </c>
      <c r="N50">
        <f t="shared" si="17"/>
        <v>0</v>
      </c>
      <c r="O50">
        <f>O29+O32+O34+O36+O38</f>
        <v>0</v>
      </c>
    </row>
    <row r="51" spans="1:15" x14ac:dyDescent="0.2">
      <c r="A51" t="s">
        <v>4</v>
      </c>
      <c r="B51">
        <f>SUM(B29:B41)</f>
        <v>0</v>
      </c>
      <c r="C51">
        <f t="shared" ref="C51:O51" si="18">SUM(C29:C41)</f>
        <v>0</v>
      </c>
      <c r="D51">
        <f t="shared" si="18"/>
        <v>0</v>
      </c>
      <c r="E51">
        <f t="shared" si="18"/>
        <v>1.8000000000000003</v>
      </c>
      <c r="F51" s="2">
        <f t="shared" si="18"/>
        <v>6.1999999999999984</v>
      </c>
      <c r="G51">
        <f t="shared" si="18"/>
        <v>6.1999999999999984</v>
      </c>
      <c r="H51">
        <f t="shared" si="18"/>
        <v>3.2999999999999994</v>
      </c>
      <c r="I51">
        <f t="shared" si="18"/>
        <v>0</v>
      </c>
      <c r="J51">
        <f t="shared" si="18"/>
        <v>0</v>
      </c>
      <c r="K51">
        <f t="shared" si="18"/>
        <v>0</v>
      </c>
      <c r="L51" s="2">
        <f t="shared" si="18"/>
        <v>0</v>
      </c>
      <c r="M51">
        <f t="shared" si="18"/>
        <v>0</v>
      </c>
      <c r="N51">
        <f t="shared" si="18"/>
        <v>0</v>
      </c>
      <c r="O51">
        <f t="shared" si="18"/>
        <v>0</v>
      </c>
    </row>
    <row r="53" spans="1:15" x14ac:dyDescent="0.2">
      <c r="A53" t="s">
        <v>5</v>
      </c>
      <c r="B53" s="5">
        <v>2018</v>
      </c>
      <c r="C53" s="5">
        <v>2019</v>
      </c>
      <c r="D53" s="5">
        <v>2020</v>
      </c>
      <c r="E53" s="5">
        <v>2021</v>
      </c>
      <c r="F53" s="6">
        <v>2022</v>
      </c>
      <c r="G53" s="5">
        <v>2023</v>
      </c>
      <c r="H53" s="5">
        <v>2024</v>
      </c>
      <c r="I53" s="5">
        <v>2025</v>
      </c>
      <c r="J53" s="5">
        <v>2026</v>
      </c>
      <c r="K53" s="5">
        <v>2027</v>
      </c>
      <c r="L53" s="6">
        <v>2028</v>
      </c>
      <c r="M53" s="5">
        <v>2029</v>
      </c>
      <c r="N53" s="5">
        <v>2030</v>
      </c>
      <c r="O53" s="5">
        <v>2031</v>
      </c>
    </row>
    <row r="54" spans="1:15" x14ac:dyDescent="0.2">
      <c r="A54" t="s">
        <v>26</v>
      </c>
      <c r="B54">
        <f t="shared" ref="B54:H54" si="19">B51</f>
        <v>0</v>
      </c>
      <c r="C54">
        <f t="shared" si="19"/>
        <v>0</v>
      </c>
      <c r="D54">
        <f t="shared" si="19"/>
        <v>0</v>
      </c>
      <c r="E54">
        <f t="shared" si="19"/>
        <v>1.8000000000000003</v>
      </c>
      <c r="F54">
        <f t="shared" si="19"/>
        <v>6.1999999999999984</v>
      </c>
      <c r="G54">
        <f t="shared" si="19"/>
        <v>6.1999999999999984</v>
      </c>
      <c r="H54">
        <f t="shared" si="19"/>
        <v>3.2999999999999994</v>
      </c>
      <c r="I54">
        <f>H54</f>
        <v>3.2999999999999994</v>
      </c>
      <c r="J54">
        <f t="shared" ref="J54:O54" si="20">I54</f>
        <v>3.2999999999999994</v>
      </c>
      <c r="K54">
        <f t="shared" si="20"/>
        <v>3.2999999999999994</v>
      </c>
      <c r="L54">
        <f t="shared" si="20"/>
        <v>3.2999999999999994</v>
      </c>
      <c r="M54">
        <f t="shared" si="20"/>
        <v>3.2999999999999994</v>
      </c>
      <c r="N54">
        <f t="shared" si="20"/>
        <v>3.2999999999999994</v>
      </c>
      <c r="O54">
        <f t="shared" si="20"/>
        <v>3.2999999999999994</v>
      </c>
    </row>
    <row r="55" spans="1:15" x14ac:dyDescent="0.2">
      <c r="A55" t="s">
        <v>25</v>
      </c>
      <c r="B55">
        <v>3</v>
      </c>
      <c r="C55">
        <v>3</v>
      </c>
      <c r="D55">
        <v>3</v>
      </c>
      <c r="E55">
        <v>3</v>
      </c>
      <c r="F55">
        <v>4</v>
      </c>
      <c r="G55">
        <v>4</v>
      </c>
      <c r="H55">
        <v>4</v>
      </c>
      <c r="I55">
        <f t="shared" ref="I55:O62" si="21">H55</f>
        <v>4</v>
      </c>
      <c r="J55">
        <f t="shared" si="21"/>
        <v>4</v>
      </c>
      <c r="K55">
        <f t="shared" si="21"/>
        <v>4</v>
      </c>
      <c r="L55">
        <f t="shared" si="21"/>
        <v>4</v>
      </c>
      <c r="M55">
        <f t="shared" si="21"/>
        <v>4</v>
      </c>
      <c r="N55">
        <f t="shared" si="21"/>
        <v>4</v>
      </c>
      <c r="O55">
        <f t="shared" si="21"/>
        <v>4</v>
      </c>
    </row>
    <row r="56" spans="1:15" x14ac:dyDescent="0.2">
      <c r="A56" t="s">
        <v>27</v>
      </c>
      <c r="B56">
        <v>1</v>
      </c>
      <c r="C56">
        <v>1</v>
      </c>
      <c r="D56">
        <v>1</v>
      </c>
      <c r="E56">
        <v>1</v>
      </c>
      <c r="F56" s="2">
        <v>1</v>
      </c>
      <c r="G56">
        <v>1</v>
      </c>
      <c r="H56">
        <v>2</v>
      </c>
      <c r="I56">
        <f t="shared" si="21"/>
        <v>2</v>
      </c>
      <c r="J56">
        <f t="shared" si="21"/>
        <v>2</v>
      </c>
      <c r="K56">
        <f t="shared" si="21"/>
        <v>2</v>
      </c>
      <c r="L56">
        <f t="shared" si="21"/>
        <v>2</v>
      </c>
      <c r="M56">
        <f t="shared" si="21"/>
        <v>2</v>
      </c>
      <c r="N56">
        <f t="shared" si="21"/>
        <v>2</v>
      </c>
      <c r="O56">
        <f t="shared" si="21"/>
        <v>2</v>
      </c>
    </row>
    <row r="57" spans="1:15" x14ac:dyDescent="0.2">
      <c r="A57" t="s">
        <v>28</v>
      </c>
      <c r="B57">
        <v>0</v>
      </c>
      <c r="C57">
        <v>0</v>
      </c>
      <c r="D57">
        <v>0</v>
      </c>
      <c r="E57">
        <v>0.5</v>
      </c>
      <c r="F57">
        <v>0.5</v>
      </c>
      <c r="G57">
        <v>0.5</v>
      </c>
      <c r="H57">
        <v>0.5</v>
      </c>
      <c r="I57">
        <f t="shared" si="21"/>
        <v>0.5</v>
      </c>
      <c r="J57">
        <f t="shared" si="21"/>
        <v>0.5</v>
      </c>
      <c r="K57">
        <f t="shared" si="21"/>
        <v>0.5</v>
      </c>
      <c r="L57">
        <f t="shared" si="21"/>
        <v>0.5</v>
      </c>
      <c r="M57">
        <f t="shared" si="21"/>
        <v>0.5</v>
      </c>
      <c r="N57">
        <f t="shared" si="21"/>
        <v>0.5</v>
      </c>
      <c r="O57">
        <f t="shared" si="21"/>
        <v>0.5</v>
      </c>
    </row>
    <row r="58" spans="1:15" x14ac:dyDescent="0.2">
      <c r="A58" t="s">
        <v>30</v>
      </c>
      <c r="B58">
        <v>2</v>
      </c>
      <c r="C58">
        <v>2</v>
      </c>
      <c r="D58">
        <v>2</v>
      </c>
      <c r="E58">
        <v>2</v>
      </c>
      <c r="F58" s="2">
        <v>2</v>
      </c>
      <c r="G58">
        <v>2</v>
      </c>
      <c r="H58">
        <v>2</v>
      </c>
      <c r="I58">
        <f t="shared" si="21"/>
        <v>2</v>
      </c>
      <c r="J58">
        <f t="shared" si="21"/>
        <v>2</v>
      </c>
      <c r="K58">
        <f t="shared" si="21"/>
        <v>2</v>
      </c>
      <c r="L58">
        <f t="shared" si="21"/>
        <v>2</v>
      </c>
      <c r="M58">
        <f t="shared" si="21"/>
        <v>2</v>
      </c>
      <c r="N58">
        <f t="shared" si="21"/>
        <v>2</v>
      </c>
      <c r="O58">
        <f t="shared" si="21"/>
        <v>2</v>
      </c>
    </row>
    <row r="59" spans="1:15" x14ac:dyDescent="0.2">
      <c r="A59" t="s">
        <v>29</v>
      </c>
      <c r="B59">
        <v>2</v>
      </c>
      <c r="C59">
        <v>2</v>
      </c>
      <c r="D59">
        <v>2</v>
      </c>
      <c r="E59">
        <v>2</v>
      </c>
      <c r="F59" s="2">
        <v>4.5</v>
      </c>
      <c r="G59" s="2">
        <v>4.5</v>
      </c>
      <c r="H59" s="2">
        <v>4.5</v>
      </c>
      <c r="I59">
        <f t="shared" si="21"/>
        <v>4.5</v>
      </c>
      <c r="J59">
        <f t="shared" si="21"/>
        <v>4.5</v>
      </c>
      <c r="K59">
        <f t="shared" si="21"/>
        <v>4.5</v>
      </c>
      <c r="L59">
        <f t="shared" si="21"/>
        <v>4.5</v>
      </c>
      <c r="M59">
        <f t="shared" si="21"/>
        <v>4.5</v>
      </c>
      <c r="N59">
        <f t="shared" si="21"/>
        <v>4.5</v>
      </c>
      <c r="O59">
        <f t="shared" si="21"/>
        <v>4.5</v>
      </c>
    </row>
    <row r="60" spans="1:15" x14ac:dyDescent="0.2">
      <c r="A60" t="s">
        <v>31</v>
      </c>
      <c r="B60">
        <v>1</v>
      </c>
      <c r="C60">
        <v>1</v>
      </c>
      <c r="D60">
        <v>1</v>
      </c>
      <c r="E60">
        <v>1</v>
      </c>
      <c r="F60" s="2">
        <v>1</v>
      </c>
      <c r="G60">
        <v>1</v>
      </c>
      <c r="H60">
        <v>1</v>
      </c>
      <c r="I60">
        <f t="shared" si="21"/>
        <v>1</v>
      </c>
      <c r="J60">
        <f t="shared" si="21"/>
        <v>1</v>
      </c>
      <c r="K60">
        <f t="shared" si="21"/>
        <v>1</v>
      </c>
      <c r="L60">
        <f t="shared" si="21"/>
        <v>1</v>
      </c>
      <c r="M60">
        <f t="shared" si="21"/>
        <v>1</v>
      </c>
      <c r="N60">
        <f t="shared" si="21"/>
        <v>1</v>
      </c>
      <c r="O60">
        <f t="shared" si="21"/>
        <v>1</v>
      </c>
    </row>
    <row r="61" spans="1:15" x14ac:dyDescent="0.2">
      <c r="A61" t="s">
        <v>33</v>
      </c>
      <c r="B61">
        <v>1</v>
      </c>
      <c r="C61">
        <v>1</v>
      </c>
      <c r="D61">
        <v>1</v>
      </c>
      <c r="E61">
        <v>1</v>
      </c>
      <c r="F61" s="2">
        <v>1</v>
      </c>
      <c r="G61">
        <v>1</v>
      </c>
      <c r="H61">
        <v>1</v>
      </c>
      <c r="I61">
        <f t="shared" si="21"/>
        <v>1</v>
      </c>
      <c r="J61">
        <f t="shared" si="21"/>
        <v>1</v>
      </c>
      <c r="K61">
        <f t="shared" si="21"/>
        <v>1</v>
      </c>
      <c r="L61">
        <f t="shared" si="21"/>
        <v>1</v>
      </c>
      <c r="M61">
        <f t="shared" si="21"/>
        <v>1</v>
      </c>
      <c r="N61">
        <f t="shared" si="21"/>
        <v>1</v>
      </c>
      <c r="O61">
        <f t="shared" si="21"/>
        <v>1</v>
      </c>
    </row>
    <row r="62" spans="1:15" x14ac:dyDescent="0.2">
      <c r="A62" t="s">
        <v>32</v>
      </c>
      <c r="B62">
        <f t="shared" ref="B62:H62" si="22">SUM(B54:B61)</f>
        <v>10</v>
      </c>
      <c r="C62">
        <f t="shared" si="22"/>
        <v>10</v>
      </c>
      <c r="D62">
        <f t="shared" si="22"/>
        <v>10</v>
      </c>
      <c r="E62">
        <f t="shared" si="22"/>
        <v>12.3</v>
      </c>
      <c r="F62">
        <f t="shared" si="22"/>
        <v>20.2</v>
      </c>
      <c r="G62">
        <f t="shared" si="22"/>
        <v>20.2</v>
      </c>
      <c r="H62">
        <f t="shared" si="22"/>
        <v>18.299999999999997</v>
      </c>
      <c r="I62">
        <f t="shared" si="21"/>
        <v>18.299999999999997</v>
      </c>
      <c r="J62">
        <f t="shared" si="21"/>
        <v>18.299999999999997</v>
      </c>
      <c r="K62">
        <f t="shared" si="21"/>
        <v>18.299999999999997</v>
      </c>
      <c r="L62">
        <f t="shared" si="21"/>
        <v>18.299999999999997</v>
      </c>
      <c r="M62">
        <f t="shared" si="21"/>
        <v>18.299999999999997</v>
      </c>
      <c r="N62">
        <f t="shared" si="21"/>
        <v>18.299999999999997</v>
      </c>
      <c r="O62">
        <f t="shared" si="21"/>
        <v>18.299999999999997</v>
      </c>
    </row>
  </sheetData>
  <autoFilter ref="A1:O15" xr:uid="{E8A7D55A-10B4-FF47-93AB-606A761789A9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Sheet2</vt:lpstr>
      <vt:lpstr>Sheet1</vt:lpstr>
      <vt:lpstr>Plot</vt:lpstr>
      <vt:lpstr>FTE</vt:lpstr>
      <vt:lpstr>People</vt:lpstr>
      <vt:lpstr>FTE-detail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2022-03-01T19:08:17Z</cp:lastPrinted>
  <dcterms:created xsi:type="dcterms:W3CDTF">2020-12-17T16:27:31Z</dcterms:created>
  <dcterms:modified xsi:type="dcterms:W3CDTF">2022-03-16T17:26:35Z</dcterms:modified>
</cp:coreProperties>
</file>