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wa\OneDrive\Documents\SWGoH\"/>
    </mc:Choice>
  </mc:AlternateContent>
  <bookViews>
    <workbookView xWindow="0" yWindow="0" windowWidth="16500" windowHeight="8790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T21" i="2"/>
  <c r="B9" i="3"/>
  <c r="S21" i="2"/>
  <c r="B8" i="3"/>
  <c r="R21" i="2"/>
  <c r="B7" i="3"/>
  <c r="Q21" i="2"/>
  <c r="B6" i="3"/>
  <c r="P21" i="2"/>
  <c r="B5" i="3"/>
  <c r="O21" i="2"/>
  <c r="B4" i="3"/>
  <c r="N21" i="2"/>
  <c r="M21" i="2"/>
  <c r="L21" i="2"/>
  <c r="K21" i="2"/>
  <c r="A8" i="3"/>
  <c r="H21" i="2"/>
  <c r="T13" i="2"/>
  <c r="S13" i="2"/>
  <c r="R13" i="2"/>
  <c r="Q13" i="2"/>
  <c r="P13" i="2"/>
  <c r="O13" i="2"/>
  <c r="N13" i="2"/>
  <c r="M13" i="2"/>
  <c r="L13" i="2"/>
  <c r="K13" i="2"/>
  <c r="A5" i="3"/>
  <c r="H13" i="2"/>
  <c r="T14" i="2"/>
  <c r="S14" i="2"/>
  <c r="R14" i="2"/>
  <c r="Q14" i="2"/>
  <c r="P14" i="2"/>
  <c r="O14" i="2"/>
  <c r="N14" i="2"/>
  <c r="M14" i="2"/>
  <c r="L14" i="2"/>
  <c r="K14" i="2"/>
  <c r="H14" i="2"/>
  <c r="P2" i="2"/>
  <c r="P3" i="2"/>
  <c r="P4" i="2"/>
  <c r="P5" i="2"/>
  <c r="P6" i="2"/>
  <c r="P7" i="2"/>
  <c r="P8" i="2"/>
  <c r="P9" i="2"/>
  <c r="P10" i="2"/>
  <c r="P11" i="2"/>
  <c r="P12" i="2"/>
  <c r="P15" i="2"/>
  <c r="P16" i="2"/>
  <c r="P17" i="2"/>
  <c r="P18" i="2"/>
  <c r="P19" i="2"/>
  <c r="P20" i="2"/>
  <c r="P22" i="2"/>
  <c r="P23" i="2"/>
  <c r="A6" i="3"/>
  <c r="M6" i="2"/>
  <c r="L6" i="2"/>
  <c r="K6" i="2"/>
  <c r="H6" i="2"/>
  <c r="M15" i="2"/>
  <c r="L15" i="2"/>
  <c r="K15" i="2"/>
  <c r="S18" i="2"/>
  <c r="R18" i="2"/>
  <c r="Q2" i="2"/>
  <c r="O18" i="2"/>
  <c r="N11" i="2"/>
  <c r="M18" i="2"/>
  <c r="L18" i="2"/>
  <c r="K18" i="2"/>
  <c r="T22" i="2"/>
  <c r="K22" i="2"/>
  <c r="L22" i="2"/>
  <c r="M22" i="2"/>
  <c r="K2" i="2"/>
  <c r="K3" i="2"/>
  <c r="K4" i="2"/>
  <c r="K5" i="2"/>
  <c r="K7" i="2"/>
  <c r="K8" i="2"/>
  <c r="K9" i="2"/>
  <c r="K10" i="2"/>
  <c r="K11" i="2"/>
  <c r="K12" i="2"/>
  <c r="K16" i="2"/>
  <c r="K17" i="2"/>
  <c r="K19" i="2"/>
  <c r="K20" i="2"/>
  <c r="K23" i="2"/>
  <c r="H4" i="2"/>
  <c r="H5" i="2"/>
  <c r="H2" i="2"/>
  <c r="L2" i="2"/>
  <c r="M2" i="2"/>
  <c r="L5" i="2"/>
  <c r="M5" i="2"/>
  <c r="M8" i="2"/>
  <c r="H7" i="2"/>
  <c r="H3" i="2"/>
  <c r="L10" i="2"/>
  <c r="M10" i="2"/>
  <c r="M12" i="2"/>
  <c r="L12" i="2"/>
  <c r="M11" i="2"/>
  <c r="L11" i="2"/>
  <c r="L9" i="2"/>
  <c r="M9" i="2"/>
  <c r="L8" i="2"/>
  <c r="L23" i="2"/>
  <c r="M23" i="2"/>
  <c r="M17" i="2"/>
  <c r="L17" i="2"/>
  <c r="M7" i="2"/>
  <c r="L7" i="2"/>
  <c r="M20" i="2"/>
  <c r="L20" i="2"/>
  <c r="M4" i="2"/>
  <c r="L4" i="2"/>
  <c r="M19" i="2"/>
  <c r="L19" i="2"/>
  <c r="M16" i="2"/>
  <c r="L16" i="2"/>
  <c r="M3" i="2"/>
  <c r="L3" i="2"/>
  <c r="T18" i="2"/>
  <c r="T19" i="2"/>
  <c r="R3" i="2"/>
  <c r="R4" i="2"/>
  <c r="Q7" i="2"/>
  <c r="S23" i="2"/>
  <c r="S3" i="2"/>
  <c r="O6" i="2"/>
  <c r="O15" i="2"/>
  <c r="N6" i="2"/>
  <c r="N15" i="2"/>
  <c r="N20" i="2"/>
  <c r="R17" i="2"/>
  <c r="O9" i="2"/>
  <c r="R16" i="2"/>
  <c r="O20" i="2"/>
  <c r="Q9" i="2"/>
  <c r="R22" i="2"/>
  <c r="S22" i="2"/>
  <c r="T12" i="2"/>
  <c r="T17" i="2"/>
  <c r="O3" i="2"/>
  <c r="R19" i="2"/>
  <c r="Q20" i="2"/>
  <c r="R7" i="2"/>
  <c r="R23" i="2"/>
  <c r="Q8" i="2"/>
  <c r="O10" i="2"/>
  <c r="R2" i="2"/>
  <c r="Q22" i="2"/>
  <c r="S20" i="2"/>
  <c r="S10" i="2"/>
  <c r="A4" i="3"/>
  <c r="H8" i="2"/>
  <c r="A7" i="3"/>
  <c r="Q18" i="2"/>
  <c r="O19" i="2"/>
  <c r="O17" i="2"/>
  <c r="R9" i="2"/>
  <c r="R10" i="2"/>
  <c r="N5" i="2"/>
  <c r="S12" i="2"/>
  <c r="S4" i="2"/>
  <c r="T10" i="2"/>
  <c r="T4" i="2"/>
  <c r="Q12" i="2"/>
  <c r="S2" i="2"/>
  <c r="Q16" i="2"/>
  <c r="R12" i="2"/>
  <c r="O22" i="2"/>
  <c r="S19" i="2"/>
  <c r="S9" i="2"/>
  <c r="H20" i="2"/>
  <c r="Q6" i="2"/>
  <c r="Q15" i="2"/>
  <c r="T20" i="2"/>
  <c r="O16" i="2"/>
  <c r="O4" i="2"/>
  <c r="R20" i="2"/>
  <c r="N17" i="2"/>
  <c r="N23" i="2"/>
  <c r="R8" i="2"/>
  <c r="R5" i="2"/>
  <c r="O2" i="2"/>
  <c r="N22" i="2"/>
  <c r="S17" i="2"/>
  <c r="S8" i="2"/>
  <c r="A9" i="3"/>
  <c r="R6" i="2"/>
  <c r="R15" i="2"/>
  <c r="T6" i="2"/>
  <c r="T15" i="2"/>
  <c r="T7" i="2"/>
  <c r="T2" i="2"/>
  <c r="Q19" i="2"/>
  <c r="N8" i="2"/>
  <c r="O11" i="2"/>
  <c r="T3" i="2"/>
  <c r="T11" i="2"/>
  <c r="N4" i="2"/>
  <c r="N7" i="2"/>
  <c r="O8" i="2"/>
  <c r="N10" i="2"/>
  <c r="S11" i="2"/>
  <c r="T9" i="2"/>
  <c r="Q11" i="2"/>
  <c r="Q10" i="2"/>
  <c r="T16" i="2"/>
  <c r="T5" i="2"/>
  <c r="N3" i="2"/>
  <c r="N16" i="2"/>
  <c r="Q4" i="2"/>
  <c r="Q17" i="2"/>
  <c r="O23" i="2"/>
  <c r="N12" i="2"/>
  <c r="Q5" i="2"/>
  <c r="N2" i="2"/>
  <c r="S7" i="2"/>
  <c r="T8" i="2"/>
  <c r="T23" i="2"/>
  <c r="Q3" i="2"/>
  <c r="N19" i="2"/>
  <c r="O7" i="2"/>
  <c r="Q23" i="2"/>
  <c r="N9" i="2"/>
  <c r="R11" i="2"/>
  <c r="O12" i="2"/>
  <c r="O5" i="2"/>
  <c r="S16" i="2"/>
  <c r="S5" i="2"/>
  <c r="A10" i="3"/>
  <c r="H23" i="2"/>
  <c r="N18" i="2"/>
  <c r="S6" i="2"/>
  <c r="S15" i="2"/>
  <c r="H19" i="2"/>
  <c r="H16" i="2"/>
  <c r="H17" i="2"/>
  <c r="H18" i="2"/>
  <c r="H10" i="2"/>
  <c r="H9" i="2"/>
  <c r="H12" i="2"/>
  <c r="H11" i="2"/>
</calcChain>
</file>

<file path=xl/sharedStrings.xml><?xml version="1.0" encoding="utf-8"?>
<sst xmlns="http://schemas.openxmlformats.org/spreadsheetml/2006/main" count="155" uniqueCount="90">
  <si>
    <t>Country</t>
  </si>
  <si>
    <t>TZ</t>
  </si>
  <si>
    <t>UTC</t>
  </si>
  <si>
    <t>PDT</t>
  </si>
  <si>
    <t>CDT</t>
  </si>
  <si>
    <t>EDT</t>
  </si>
  <si>
    <t>TRT</t>
  </si>
  <si>
    <t>MSK</t>
  </si>
  <si>
    <t>Rank</t>
  </si>
  <si>
    <t>SWGOH.GG</t>
  </si>
  <si>
    <t>Russia</t>
  </si>
  <si>
    <t>1-10</t>
  </si>
  <si>
    <t>zhara</t>
  </si>
  <si>
    <t>Cristiano Ronaldo</t>
  </si>
  <si>
    <t>21-50</t>
  </si>
  <si>
    <t>cristiano</t>
  </si>
  <si>
    <t>AbrekV</t>
  </si>
  <si>
    <t>Turkey</t>
  </si>
  <si>
    <t>abrekv</t>
  </si>
  <si>
    <t>Risen</t>
  </si>
  <si>
    <t>Ukraine</t>
  </si>
  <si>
    <t>11-20</t>
  </si>
  <si>
    <t>eugene</t>
  </si>
  <si>
    <t>zizoun</t>
  </si>
  <si>
    <t>Czech Republic</t>
  </si>
  <si>
    <t>Stirzla</t>
  </si>
  <si>
    <t>Austria</t>
  </si>
  <si>
    <t>stirzla</t>
  </si>
  <si>
    <t>Ceberus Ironhart</t>
  </si>
  <si>
    <t>Switzerland</t>
  </si>
  <si>
    <t>Hawthorne</t>
  </si>
  <si>
    <t>Canada</t>
  </si>
  <si>
    <t>hawthorne33</t>
  </si>
  <si>
    <t>Noe</t>
  </si>
  <si>
    <t>USA, South Carolina</t>
  </si>
  <si>
    <t>noe</t>
  </si>
  <si>
    <t>USA, Pennsylvania</t>
  </si>
  <si>
    <t>kahhns</t>
  </si>
  <si>
    <t>USA, Illinois</t>
  </si>
  <si>
    <t>RΔsρberry</t>
  </si>
  <si>
    <t>raspywalker</t>
  </si>
  <si>
    <t>USA, Oregon</t>
  </si>
  <si>
    <t>DST</t>
  </si>
  <si>
    <t>No DST</t>
  </si>
  <si>
    <t>5/11</t>
  </si>
  <si>
    <t>29/10</t>
  </si>
  <si>
    <t>CEST</t>
  </si>
  <si>
    <t>EEST</t>
  </si>
  <si>
    <t>ceberus</t>
  </si>
  <si>
    <t>nika</t>
  </si>
  <si>
    <t>Taiwan</t>
  </si>
  <si>
    <t>CST</t>
  </si>
  <si>
    <t>vk1559</t>
  </si>
  <si>
    <t>Asia</t>
  </si>
  <si>
    <t>Europe</t>
  </si>
  <si>
    <t>America</t>
  </si>
  <si>
    <t>Joined</t>
  </si>
  <si>
    <t>Continent</t>
  </si>
  <si>
    <t>Luca</t>
  </si>
  <si>
    <t>Italy</t>
  </si>
  <si>
    <t>ioz86</t>
  </si>
  <si>
    <t>USA, Colorado</t>
  </si>
  <si>
    <t>bernie</t>
  </si>
  <si>
    <t>MDT</t>
  </si>
  <si>
    <t>Bernie</t>
  </si>
  <si>
    <t>☀</t>
  </si>
  <si>
    <t>Fire</t>
  </si>
  <si>
    <t>USA, Ohio</t>
  </si>
  <si>
    <t>fireguy</t>
  </si>
  <si>
    <t>Name</t>
  </si>
  <si>
    <t>VK1559 (Leslie)</t>
  </si>
  <si>
    <t>жараl4PDAl (Zhara)</t>
  </si>
  <si>
    <t>Ника (Nika)</t>
  </si>
  <si>
    <t>Jayzi</t>
  </si>
  <si>
    <t>jayzi</t>
  </si>
  <si>
    <t>Sort</t>
  </si>
  <si>
    <t>TM MaX</t>
  </si>
  <si>
    <t>tmmax</t>
  </si>
  <si>
    <t>lordvader</t>
  </si>
  <si>
    <t>LordVader</t>
  </si>
  <si>
    <t>BST</t>
  </si>
  <si>
    <t>UK, England</t>
  </si>
  <si>
    <t>Elnino</t>
  </si>
  <si>
    <t>elnino_79</t>
  </si>
  <si>
    <t>Tarnadas</t>
  </si>
  <si>
    <t>Germany</t>
  </si>
  <si>
    <t>tarnadas</t>
  </si>
  <si>
    <t>Phalanx</t>
  </si>
  <si>
    <t>phalanx7452</t>
  </si>
  <si>
    <t>USA, 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</si>
</sst>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1"/>
        <bgColor theme="1"/>
      </patternFill>
    </fill>
    <fill>
      <patternFill patternType="solid">
        <fgColor theme="1"/>
        <bgColor theme="4"/>
      </patternFill>
    </fill>
    <fill>
      <patternFill patternType="solid">
        <fgColor theme="1"/>
        <bgColor theme="4" tint="-0.249977111117893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dashDot">
        <color theme="0"/>
      </top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/>
      <top style="dashDot">
        <color theme="0"/>
      </top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2" fillId="3" borderId="3" xfId="0" applyFont="1" applyFill="1" applyBorder="1"/>
    <xf numFmtId="0" fontId="3" fillId="0" borderId="0" xfId="0" applyFont="1"/>
    <xf numFmtId="0" fontId="2" fillId="4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4" fillId="2" borderId="1" xfId="1" applyFont="1" applyFill="1" applyBorder="1"/>
    <xf numFmtId="49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164" fontId="5" fillId="0" borderId="1" xfId="0" applyNumberFormat="1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4" fillId="0" borderId="5" xfId="1" applyFont="1" applyBorder="1"/>
    <xf numFmtId="49" fontId="3" fillId="0" borderId="5" xfId="0" applyNumberFormat="1" applyFont="1" applyBorder="1" applyAlignment="1">
      <alignment horizontal="right"/>
    </xf>
    <xf numFmtId="164" fontId="3" fillId="0" borderId="5" xfId="0" applyNumberFormat="1" applyFont="1" applyBorder="1"/>
    <xf numFmtId="164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1" xfId="1" applyFont="1" applyBorder="1"/>
    <xf numFmtId="0" fontId="4" fillId="0" borderId="0" xfId="1" applyFont="1"/>
    <xf numFmtId="0" fontId="3" fillId="0" borderId="7" xfId="0" applyFont="1" applyBorder="1"/>
    <xf numFmtId="0" fontId="3" fillId="0" borderId="8" xfId="0" applyFont="1" applyBorder="1"/>
    <xf numFmtId="0" fontId="4" fillId="0" borderId="7" xfId="1" applyFont="1" applyBorder="1"/>
    <xf numFmtId="49" fontId="3" fillId="0" borderId="7" xfId="0" applyNumberFormat="1" applyFont="1" applyBorder="1" applyAlignment="1">
      <alignment horizontal="right"/>
    </xf>
    <xf numFmtId="164" fontId="3" fillId="0" borderId="7" xfId="0" applyNumberFormat="1" applyFont="1" applyBorder="1"/>
    <xf numFmtId="0" fontId="5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8" xfId="1" applyFont="1" applyBorder="1"/>
    <xf numFmtId="49" fontId="3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 vertical="center" wrapText="1"/>
    </xf>
    <xf numFmtId="0" fontId="4" fillId="0" borderId="2" xfId="1" applyFont="1" applyBorder="1"/>
    <xf numFmtId="49" fontId="3" fillId="0" borderId="2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6" xfId="0" applyFont="1" applyBorder="1"/>
    <xf numFmtId="0" fontId="4" fillId="0" borderId="11" xfId="1" applyFont="1" applyBorder="1"/>
    <xf numFmtId="49" fontId="3" fillId="0" borderId="11" xfId="0" applyNumberFormat="1" applyFont="1" applyBorder="1" applyAlignment="1">
      <alignment horizontal="right"/>
    </xf>
    <xf numFmtId="164" fontId="3" fillId="0" borderId="10" xfId="0" applyNumberFormat="1" applyFont="1" applyBorder="1"/>
    <xf numFmtId="0" fontId="6" fillId="0" borderId="12" xfId="0" applyFont="1" applyBorder="1" applyAlignment="1">
      <alignment horizontal="center" vertical="center" wrapText="1"/>
    </xf>
    <xf numFmtId="20" fontId="3" fillId="0" borderId="0" xfId="0" applyNumberFormat="1" applyFont="1"/>
    <xf numFmtId="49" fontId="3" fillId="0" borderId="0" xfId="0" applyNumberFormat="1" applyFont="1"/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1"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hh:mm;@"/>
      <border diagonalUp="0" diagonalDown="0">
        <left style="thin">
          <color theme="0"/>
        </left>
        <right style="thin">
          <color theme="0"/>
        </right>
        <top style="dashDot">
          <color theme="0"/>
        </top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  <dxf>
      <numFmt numFmtId="164" formatCode="hh:mm;@"/>
      <border diagonalUp="0" diagonalDown="0" outline="0">
        <left/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38"/>
        <scheme val="minor"/>
      </font>
      <numFmt numFmtId="25" formatCode="h:mm"/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hh:mm;@"/>
      <border diagonalUp="0" diagonalDown="0" outline="0">
        <left style="thin">
          <color theme="0"/>
        </left>
        <right/>
        <top/>
        <bottom/>
      </border>
    </dxf>
    <dxf>
      <font>
        <u/>
        <color theme="0"/>
      </font>
      <numFmt numFmtId="0" formatCode="General"/>
      <border diagonalUp="0" diagonalDown="0">
        <left/>
        <right style="thin">
          <color theme="0"/>
        </right>
        <top/>
        <bottom/>
        <vertical/>
        <horizontal/>
      </border>
    </dxf>
    <dxf>
      <font>
        <u/>
        <color theme="0"/>
      </font>
      <numFmt numFmtId="30" formatCode="@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u/>
        <color theme="0"/>
      </font>
      <border diagonalUp="0" diagonalDown="0">
        <left/>
        <right style="thin">
          <color theme="0"/>
        </right>
        <top/>
        <bottom/>
        <vertical/>
        <horizontal/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 style="thin">
          <color theme="0"/>
        </right>
        <top/>
        <bottom/>
        <vertical/>
        <horizontal/>
      </border>
    </dxf>
    <dxf>
      <font>
        <i val="0"/>
        <family val="2"/>
        <charset val="238"/>
      </font>
      <border diagonalUp="0" diagonalDown="0" outline="0">
        <left/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920000"/>
      <color rgb="FF5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T23">
  <autoFilter ref="B1:T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ame" totalsRowLabel="Total" dataDxfId="20"/>
    <tableColumn id="3" name="Joined" dataDxfId="19"/>
    <tableColumn id="6" name="Sort" dataDxfId="18"/>
    <tableColumn id="2" name="Country" dataDxfId="17"/>
    <tableColumn id="14" name="SWGOH.GG" totalsRowFunction="count" dataDxfId="16" dataCellStyle="Hyperlink"/>
    <tableColumn id="15" name="Rank" dataDxfId="15" dataCellStyle="Hyperlink"/>
    <tableColumn id="4" name="TZ" dataDxfId="14" dataCellStyle="Hyperlink"/>
    <tableColumn id="7" name="UTC" dataDxfId="13"/>
    <tableColumn id="19" name="DST" dataDxfId="12"/>
    <tableColumn id="5" name="CST" dataDxfId="11">
      <calculatedColumnFormula>$I2+Sheet2!B$1/24</calculatedColumnFormula>
    </tableColumn>
    <tableColumn id="13" name="MSK" dataDxfId="10">
      <calculatedColumnFormula>$I2+Sheet2!B$2/24</calculatedColumnFormula>
    </tableColumn>
    <tableColumn id="12" name="TRT" dataDxfId="9">
      <calculatedColumnFormula>$I2+Sheet2!B$3/24</calculatedColumnFormula>
    </tableColumn>
    <tableColumn id="11" name="EEST" dataDxfId="8">
      <calculatedColumnFormula>$I2+Sheet2!B$4/24</calculatedColumnFormula>
    </tableColumn>
    <tableColumn id="10" name="CEST" dataDxfId="7">
      <calculatedColumnFormula>$I2+Sheet2!B$5/24</calculatedColumnFormula>
    </tableColumn>
    <tableColumn id="17" name="BST" dataDxfId="6">
      <calculatedColumnFormula>$I2+Sheet2!B$6/24</calculatedColumnFormula>
    </tableColumn>
    <tableColumn id="9" name="EDT" dataDxfId="5">
      <calculatedColumnFormula>$I2+Sheet2!B$7/24</calculatedColumnFormula>
    </tableColumn>
    <tableColumn id="8" name="CDT" dataDxfId="4">
      <calculatedColumnFormula>$I2+Sheet2!B$8/24</calculatedColumnFormula>
    </tableColumn>
    <tableColumn id="18" name="MDT" dataDxfId="3">
      <calculatedColumnFormula>$I2+Sheet2!B$9/24</calculatedColumnFormula>
    </tableColumn>
    <tableColumn id="16" name="PDT" dataDxfId="2">
      <calculatedColumnFormula>$I2+Sheet2!B$10/24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wgoh.gg/u/vk1559/" TargetMode="External"/><Relationship Id="rId18" Type="http://schemas.openxmlformats.org/officeDocument/2006/relationships/hyperlink" Target="https://www.timeanddate.com/time/zones/eest" TargetMode="External"/><Relationship Id="rId26" Type="http://schemas.openxmlformats.org/officeDocument/2006/relationships/hyperlink" Target="https://www.timeanddate.com/time/zones/mdt" TargetMode="External"/><Relationship Id="rId39" Type="http://schemas.openxmlformats.org/officeDocument/2006/relationships/hyperlink" Target="https://swgoh.gg/u/phalanx7452/" TargetMode="External"/><Relationship Id="rId21" Type="http://schemas.openxmlformats.org/officeDocument/2006/relationships/hyperlink" Target="https://www.timeanddate.com/time/zones/edt" TargetMode="External"/><Relationship Id="rId34" Type="http://schemas.openxmlformats.org/officeDocument/2006/relationships/hyperlink" Target="https://www.timeanddate.com/time/zones/cest" TargetMode="External"/><Relationship Id="rId42" Type="http://schemas.openxmlformats.org/officeDocument/2006/relationships/table" Target="../tables/table1.xml"/><Relationship Id="rId7" Type="http://schemas.openxmlformats.org/officeDocument/2006/relationships/hyperlink" Target="https://swgoh.gg/u/noe/" TargetMode="External"/><Relationship Id="rId2" Type="http://schemas.openxmlformats.org/officeDocument/2006/relationships/hyperlink" Target="https://swgoh.gg/u/stirzla/" TargetMode="External"/><Relationship Id="rId16" Type="http://schemas.openxmlformats.org/officeDocument/2006/relationships/hyperlink" Target="https://www.timeanddate.com/time/zones/msk" TargetMode="External"/><Relationship Id="rId20" Type="http://schemas.openxmlformats.org/officeDocument/2006/relationships/hyperlink" Target="https://www.timeanddate.com/time/zones/cest" TargetMode="External"/><Relationship Id="rId29" Type="http://schemas.openxmlformats.org/officeDocument/2006/relationships/hyperlink" Target="https://www.timeanddate.com/time/zones/edt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swgoh.gg/u/zizoun/" TargetMode="External"/><Relationship Id="rId6" Type="http://schemas.openxmlformats.org/officeDocument/2006/relationships/hyperlink" Target="https://swgoh.gg/u/eugene/" TargetMode="External"/><Relationship Id="rId11" Type="http://schemas.openxmlformats.org/officeDocument/2006/relationships/hyperlink" Target="https://swgoh.gg/u/ceberus/" TargetMode="External"/><Relationship Id="rId24" Type="http://schemas.openxmlformats.org/officeDocument/2006/relationships/hyperlink" Target="https://www.timeanddate.com/time/zones/pdt" TargetMode="External"/><Relationship Id="rId32" Type="http://schemas.openxmlformats.org/officeDocument/2006/relationships/hyperlink" Target="https://swgoh.gg/u/tmmax/" TargetMode="External"/><Relationship Id="rId37" Type="http://schemas.openxmlformats.org/officeDocument/2006/relationships/hyperlink" Target="https://swgoh.gg/u/tarnadas/" TargetMode="External"/><Relationship Id="rId40" Type="http://schemas.openxmlformats.org/officeDocument/2006/relationships/hyperlink" Target="https://www.timeanddate.com/time/zones/cdt" TargetMode="External"/><Relationship Id="rId5" Type="http://schemas.openxmlformats.org/officeDocument/2006/relationships/hyperlink" Target="https://swgoh.gg/u/kahhns/" TargetMode="External"/><Relationship Id="rId15" Type="http://schemas.openxmlformats.org/officeDocument/2006/relationships/hyperlink" Target="https://www.timeanddate.com/time/zones/msk" TargetMode="External"/><Relationship Id="rId23" Type="http://schemas.openxmlformats.org/officeDocument/2006/relationships/hyperlink" Target="https://www.timeanddate.com/time/zones/cdt" TargetMode="External"/><Relationship Id="rId28" Type="http://schemas.openxmlformats.org/officeDocument/2006/relationships/hyperlink" Target="https://swgoh.gg/u/fireguy/" TargetMode="External"/><Relationship Id="rId36" Type="http://schemas.openxmlformats.org/officeDocument/2006/relationships/hyperlink" Target="https://swgoh.gg/u/elnino_79/" TargetMode="External"/><Relationship Id="rId10" Type="http://schemas.openxmlformats.org/officeDocument/2006/relationships/hyperlink" Target="https://swgoh.gg/u/raspywalker/" TargetMode="External"/><Relationship Id="rId19" Type="http://schemas.openxmlformats.org/officeDocument/2006/relationships/hyperlink" Target="https://www.timeanddate.com/time/zones/cest" TargetMode="External"/><Relationship Id="rId31" Type="http://schemas.openxmlformats.org/officeDocument/2006/relationships/hyperlink" Target="https://www.timeanddate.com/time/zones/msk" TargetMode="External"/><Relationship Id="rId4" Type="http://schemas.openxmlformats.org/officeDocument/2006/relationships/hyperlink" Target="https://swgoh.gg/u/AbrekV/" TargetMode="External"/><Relationship Id="rId9" Type="http://schemas.openxmlformats.org/officeDocument/2006/relationships/hyperlink" Target="https://swgoh.gg/u/cristiano/" TargetMode="External"/><Relationship Id="rId14" Type="http://schemas.openxmlformats.org/officeDocument/2006/relationships/hyperlink" Target="https://www.timeanddate.com/time/zones/cst-china" TargetMode="External"/><Relationship Id="rId22" Type="http://schemas.openxmlformats.org/officeDocument/2006/relationships/hyperlink" Target="https://www.timeanddate.com/time/zones/edt" TargetMode="External"/><Relationship Id="rId27" Type="http://schemas.openxmlformats.org/officeDocument/2006/relationships/hyperlink" Target="https://swgoh.gg/u/berniewankensanders/" TargetMode="External"/><Relationship Id="rId30" Type="http://schemas.openxmlformats.org/officeDocument/2006/relationships/hyperlink" Target="https://www.timeanddate.com/time/zones/bst" TargetMode="External"/><Relationship Id="rId35" Type="http://schemas.openxmlformats.org/officeDocument/2006/relationships/hyperlink" Target="https://swgoh.gg/u/jayzi/" TargetMode="External"/><Relationship Id="rId8" Type="http://schemas.openxmlformats.org/officeDocument/2006/relationships/hyperlink" Target="https://swgoh.gg/u/zhara/" TargetMode="External"/><Relationship Id="rId3" Type="http://schemas.openxmlformats.org/officeDocument/2006/relationships/hyperlink" Target="https://swgoh.gg/u/hawthorne33/" TargetMode="External"/><Relationship Id="rId12" Type="http://schemas.openxmlformats.org/officeDocument/2006/relationships/hyperlink" Target="https://swgoh.gg/u/nika/" TargetMode="External"/><Relationship Id="rId17" Type="http://schemas.openxmlformats.org/officeDocument/2006/relationships/hyperlink" Target="https://www.timeanddate.com/time/zones/trt" TargetMode="External"/><Relationship Id="rId25" Type="http://schemas.openxmlformats.org/officeDocument/2006/relationships/hyperlink" Target="https://swgoh.gg/u/ioz86/" TargetMode="External"/><Relationship Id="rId33" Type="http://schemas.openxmlformats.org/officeDocument/2006/relationships/hyperlink" Target="https://swgoh.gg/u/lordvader%20reborn%2066/" TargetMode="External"/><Relationship Id="rId38" Type="http://schemas.openxmlformats.org/officeDocument/2006/relationships/hyperlink" Target="https://www.timeanddate.com/time/zones/ce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zoomScale="150" zoomScaleNormal="150" workbookViewId="0"/>
  </sheetViews>
  <sheetFormatPr defaultColWidth="9.140625" defaultRowHeight="15" x14ac:dyDescent="0.25"/>
  <cols>
    <col min="1" max="1" width="9.85546875" style="3" bestFit="1" customWidth="1"/>
    <col min="2" max="2" width="18.42578125" style="3" bestFit="1" customWidth="1"/>
    <col min="3" max="3" width="6.85546875" style="3" hidden="1" customWidth="1"/>
    <col min="4" max="4" width="4.5703125" style="3" hidden="1" customWidth="1"/>
    <col min="5" max="5" width="18.7109375" style="3" bestFit="1" customWidth="1"/>
    <col min="6" max="6" width="12.7109375" style="3" bestFit="1" customWidth="1"/>
    <col min="7" max="7" width="5.7109375" style="3" bestFit="1" customWidth="1"/>
    <col min="8" max="8" width="5.140625" style="3" bestFit="1" customWidth="1"/>
    <col min="9" max="9" width="5.7109375" style="3" bestFit="1" customWidth="1"/>
    <col min="10" max="10" width="4.28515625" style="3" bestFit="1" customWidth="1"/>
    <col min="11" max="20" width="5.7109375" style="3" bestFit="1" customWidth="1"/>
    <col min="21" max="16384" width="9.140625" style="3"/>
  </cols>
  <sheetData>
    <row r="1" spans="1:20" ht="15.75" thickBot="1" x14ac:dyDescent="0.3">
      <c r="A1" s="2" t="s">
        <v>57</v>
      </c>
      <c r="B1" s="3" t="s">
        <v>69</v>
      </c>
      <c r="C1" s="3" t="s">
        <v>56</v>
      </c>
      <c r="D1" s="3" t="s">
        <v>75</v>
      </c>
      <c r="E1" s="3" t="s">
        <v>0</v>
      </c>
      <c r="F1" s="3" t="s">
        <v>9</v>
      </c>
      <c r="G1" s="3" t="s">
        <v>8</v>
      </c>
      <c r="H1" s="3" t="s">
        <v>1</v>
      </c>
      <c r="I1" s="3" t="s">
        <v>2</v>
      </c>
      <c r="J1" s="3" t="s">
        <v>42</v>
      </c>
      <c r="K1" s="3" t="s">
        <v>51</v>
      </c>
      <c r="L1" s="3" t="s">
        <v>7</v>
      </c>
      <c r="M1" s="3" t="s">
        <v>6</v>
      </c>
      <c r="N1" s="3" t="s">
        <v>47</v>
      </c>
      <c r="O1" s="3" t="s">
        <v>46</v>
      </c>
      <c r="P1" s="3" t="s">
        <v>80</v>
      </c>
      <c r="Q1" s="3" t="s">
        <v>5</v>
      </c>
      <c r="R1" s="3" t="s">
        <v>4</v>
      </c>
      <c r="S1" s="3" t="s">
        <v>63</v>
      </c>
      <c r="T1" s="3" t="s">
        <v>3</v>
      </c>
    </row>
    <row r="2" spans="1:20" ht="15.75" x14ac:dyDescent="0.25">
      <c r="A2" s="4" t="s">
        <v>53</v>
      </c>
      <c r="B2" s="5" t="s">
        <v>70</v>
      </c>
      <c r="C2" s="5">
        <v>16</v>
      </c>
      <c r="D2" s="5">
        <v>1</v>
      </c>
      <c r="E2" s="6" t="s">
        <v>50</v>
      </c>
      <c r="F2" s="7" t="s">
        <v>52</v>
      </c>
      <c r="G2" s="8" t="s">
        <v>21</v>
      </c>
      <c r="H2" s="7" t="str">
        <f>Sheet2!$A$1</f>
        <v>CST</v>
      </c>
      <c r="I2" s="9">
        <v>0.41666666666666669</v>
      </c>
      <c r="J2" s="10" t="s">
        <v>65</v>
      </c>
      <c r="K2" s="9">
        <f>$I2+Sheet2!B$1/24</f>
        <v>0.75</v>
      </c>
      <c r="L2" s="9">
        <f>$I2+Sheet2!B$2/24</f>
        <v>0.54166666666666674</v>
      </c>
      <c r="M2" s="9">
        <f>$I2+Sheet2!B$3/24</f>
        <v>0.54166666666666674</v>
      </c>
      <c r="N2" s="9">
        <f>$I2+Sheet2!B$4/24</f>
        <v>0.54166666666666674</v>
      </c>
      <c r="O2" s="9">
        <f>$I2+Sheet2!B$5/24</f>
        <v>0.5</v>
      </c>
      <c r="P2" s="9">
        <f>$I2+Sheet2!B$6/24</f>
        <v>0.45833333333333337</v>
      </c>
      <c r="Q2" s="9">
        <f>$I2+Sheet2!B$7/24</f>
        <v>0.25</v>
      </c>
      <c r="R2" s="9">
        <f>$I2+Sheet2!B$8/24</f>
        <v>0.20833333333333334</v>
      </c>
      <c r="S2" s="9">
        <f>$I2+Sheet2!B$9/24</f>
        <v>0.16666666666666669</v>
      </c>
      <c r="T2" s="9">
        <f>$I2+Sheet2!B$10/24</f>
        <v>0.125</v>
      </c>
    </row>
    <row r="3" spans="1:20" ht="15.75" x14ac:dyDescent="0.25">
      <c r="A3" s="44" t="s">
        <v>54</v>
      </c>
      <c r="B3" s="11" t="s">
        <v>71</v>
      </c>
      <c r="C3" s="11">
        <v>12</v>
      </c>
      <c r="D3" s="11">
        <v>2</v>
      </c>
      <c r="E3" s="12" t="s">
        <v>10</v>
      </c>
      <c r="F3" s="13" t="s">
        <v>12</v>
      </c>
      <c r="G3" s="14" t="s">
        <v>11</v>
      </c>
      <c r="H3" s="13" t="str">
        <f>Sheet2!$A$2</f>
        <v>MSK</v>
      </c>
      <c r="I3" s="15">
        <v>0.625</v>
      </c>
      <c r="J3" s="16" t="s">
        <v>65</v>
      </c>
      <c r="K3" s="15">
        <f>$I3+Sheet2!B$1/24</f>
        <v>0.95833333333333326</v>
      </c>
      <c r="L3" s="15">
        <f>$I3+Sheet2!B$2/24</f>
        <v>0.75</v>
      </c>
      <c r="M3" s="15">
        <f>$I3+Sheet2!B$3/24</f>
        <v>0.75</v>
      </c>
      <c r="N3" s="15">
        <f>$I3+Sheet2!B$4/24</f>
        <v>0.75</v>
      </c>
      <c r="O3" s="15">
        <f>$I3+Sheet2!B$5/24</f>
        <v>0.70833333333333337</v>
      </c>
      <c r="P3" s="15">
        <f>$I3+Sheet2!B$6/24</f>
        <v>0.66666666666666663</v>
      </c>
      <c r="Q3" s="15">
        <f>$I3+Sheet2!B$7/24</f>
        <v>0.45833333333333337</v>
      </c>
      <c r="R3" s="15">
        <f>$I3+Sheet2!B$8/24</f>
        <v>0.41666666666666663</v>
      </c>
      <c r="S3" s="15">
        <f>$I3+Sheet2!B$9/24</f>
        <v>0.375</v>
      </c>
      <c r="T3" s="15">
        <f>$I3+Sheet2!B$10/24</f>
        <v>0.33333333333333331</v>
      </c>
    </row>
    <row r="4" spans="1:20" ht="15.75" x14ac:dyDescent="0.25">
      <c r="A4" s="45"/>
      <c r="B4" s="5" t="s">
        <v>13</v>
      </c>
      <c r="C4" s="5">
        <v>13</v>
      </c>
      <c r="D4" s="5">
        <v>3</v>
      </c>
      <c r="E4" s="6" t="s">
        <v>10</v>
      </c>
      <c r="F4" s="7" t="s">
        <v>15</v>
      </c>
      <c r="G4" s="8" t="s">
        <v>21</v>
      </c>
      <c r="H4" s="7" t="str">
        <f>Sheet2!$A$2</f>
        <v>MSK</v>
      </c>
      <c r="I4" s="9">
        <v>0.625</v>
      </c>
      <c r="J4" s="17" t="s">
        <v>65</v>
      </c>
      <c r="K4" s="9">
        <f>$I4+Sheet2!B$1/24</f>
        <v>0.95833333333333326</v>
      </c>
      <c r="L4" s="9">
        <f>$I4+Sheet2!B$2/24</f>
        <v>0.75</v>
      </c>
      <c r="M4" s="9">
        <f>$I4+Sheet2!B$3/24</f>
        <v>0.75</v>
      </c>
      <c r="N4" s="9">
        <f>$I4+Sheet2!B$4/24</f>
        <v>0.75</v>
      </c>
      <c r="O4" s="9">
        <f>$I4+Sheet2!B$5/24</f>
        <v>0.70833333333333337</v>
      </c>
      <c r="P4" s="9">
        <f>$I4+Sheet2!B$6/24</f>
        <v>0.66666666666666663</v>
      </c>
      <c r="Q4" s="9">
        <f>$I4+Sheet2!B$7/24</f>
        <v>0.45833333333333337</v>
      </c>
      <c r="R4" s="9">
        <f>$I4+Sheet2!B$8/24</f>
        <v>0.41666666666666663</v>
      </c>
      <c r="S4" s="9">
        <f>$I4+Sheet2!B$9/24</f>
        <v>0.375</v>
      </c>
      <c r="T4" s="9">
        <f>$I4+Sheet2!B$10/24</f>
        <v>0.33333333333333331</v>
      </c>
    </row>
    <row r="5" spans="1:20" ht="15.75" x14ac:dyDescent="0.25">
      <c r="A5" s="45"/>
      <c r="B5" s="5" t="s">
        <v>72</v>
      </c>
      <c r="C5" s="5">
        <v>15</v>
      </c>
      <c r="D5" s="5">
        <v>4</v>
      </c>
      <c r="E5" s="6" t="s">
        <v>10</v>
      </c>
      <c r="F5" s="18" t="s">
        <v>49</v>
      </c>
      <c r="G5" s="8" t="s">
        <v>14</v>
      </c>
      <c r="H5" s="18" t="str">
        <f>Sheet2!$A$2</f>
        <v>MSK</v>
      </c>
      <c r="I5" s="9">
        <v>0.625</v>
      </c>
      <c r="J5" s="17" t="s">
        <v>65</v>
      </c>
      <c r="K5" s="9">
        <f>$I5+Sheet2!B$1/24</f>
        <v>0.95833333333333326</v>
      </c>
      <c r="L5" s="9">
        <f>$I5+Sheet2!B$2/24</f>
        <v>0.75</v>
      </c>
      <c r="M5" s="9">
        <f>$I5+Sheet2!B$3/24</f>
        <v>0.75</v>
      </c>
      <c r="N5" s="9">
        <f>$I5+Sheet2!B$4/24</f>
        <v>0.75</v>
      </c>
      <c r="O5" s="9">
        <f>$I5+Sheet2!B$5/24</f>
        <v>0.70833333333333337</v>
      </c>
      <c r="P5" s="9">
        <f>$I5+Sheet2!B$6/24</f>
        <v>0.66666666666666663</v>
      </c>
      <c r="Q5" s="9">
        <f>$I5+Sheet2!B$7/24</f>
        <v>0.45833333333333337</v>
      </c>
      <c r="R5" s="9">
        <f>$I5+Sheet2!B$8/24</f>
        <v>0.41666666666666663</v>
      </c>
      <c r="S5" s="9">
        <f>$I5+Sheet2!B$9/24</f>
        <v>0.375</v>
      </c>
      <c r="T5" s="9">
        <f>$I5+Sheet2!B$10/24</f>
        <v>0.33333333333333331</v>
      </c>
    </row>
    <row r="6" spans="1:20" ht="15.75" x14ac:dyDescent="0.25">
      <c r="A6" s="45"/>
      <c r="B6" s="5" t="s">
        <v>76</v>
      </c>
      <c r="C6" s="5">
        <v>15</v>
      </c>
      <c r="D6" s="5">
        <v>4</v>
      </c>
      <c r="E6" s="6" t="s">
        <v>10</v>
      </c>
      <c r="F6" s="19" t="s">
        <v>77</v>
      </c>
      <c r="G6" s="8" t="s">
        <v>11</v>
      </c>
      <c r="H6" s="18" t="str">
        <f>Sheet2!$A$2</f>
        <v>MSK</v>
      </c>
      <c r="I6" s="9">
        <v>0.625</v>
      </c>
      <c r="J6" s="17" t="s">
        <v>65</v>
      </c>
      <c r="K6" s="9">
        <f>$I6+Sheet2!B$1/24</f>
        <v>0.95833333333333326</v>
      </c>
      <c r="L6" s="9">
        <f>$I6+Sheet2!B$2/24</f>
        <v>0.75</v>
      </c>
      <c r="M6" s="9">
        <f>$I6+Sheet2!B$3/24</f>
        <v>0.75</v>
      </c>
      <c r="N6" s="9">
        <f>$I6+Sheet2!B$4/24</f>
        <v>0.75</v>
      </c>
      <c r="O6" s="9">
        <f>$I6+Sheet2!B$5/24</f>
        <v>0.70833333333333337</v>
      </c>
      <c r="P6" s="9">
        <f>$I6+Sheet2!B$6/24</f>
        <v>0.66666666666666663</v>
      </c>
      <c r="Q6" s="9">
        <f>$I6+Sheet2!B$7/24</f>
        <v>0.45833333333333337</v>
      </c>
      <c r="R6" s="9">
        <f>$I6+Sheet2!B$8/24</f>
        <v>0.41666666666666663</v>
      </c>
      <c r="S6" s="9">
        <f>$I6+Sheet2!B$9/24</f>
        <v>0.375</v>
      </c>
      <c r="T6" s="9">
        <f>$I6+Sheet2!B$10/24</f>
        <v>0.33333333333333331</v>
      </c>
    </row>
    <row r="7" spans="1:20" ht="15.75" x14ac:dyDescent="0.25">
      <c r="A7" s="45"/>
      <c r="B7" s="20" t="s">
        <v>16</v>
      </c>
      <c r="C7" s="21">
        <v>4</v>
      </c>
      <c r="D7" s="21">
        <v>5</v>
      </c>
      <c r="E7" s="20" t="s">
        <v>17</v>
      </c>
      <c r="F7" s="22" t="s">
        <v>18</v>
      </c>
      <c r="G7" s="23" t="s">
        <v>11</v>
      </c>
      <c r="H7" s="22" t="str">
        <f>Sheet2!$A$3</f>
        <v>TRT</v>
      </c>
      <c r="I7" s="24">
        <v>0.66666666666666663</v>
      </c>
      <c r="J7" s="25" t="s">
        <v>65</v>
      </c>
      <c r="K7" s="24">
        <f>$I7+Sheet2!B$1/24</f>
        <v>1</v>
      </c>
      <c r="L7" s="24">
        <f>$I7+Sheet2!B$2/24</f>
        <v>0.79166666666666663</v>
      </c>
      <c r="M7" s="24">
        <f>$I7+Sheet2!B$3/24</f>
        <v>0.79166666666666663</v>
      </c>
      <c r="N7" s="24">
        <f>$I7+Sheet2!B$4/24</f>
        <v>0.79166666666666663</v>
      </c>
      <c r="O7" s="24">
        <f>$I7+Sheet2!B$5/24</f>
        <v>0.75</v>
      </c>
      <c r="P7" s="24">
        <f>$I7+Sheet2!B$6/24</f>
        <v>0.70833333333333326</v>
      </c>
      <c r="Q7" s="24">
        <f>$I7+Sheet2!B$7/24</f>
        <v>0.5</v>
      </c>
      <c r="R7" s="24">
        <f>$I7+Sheet2!B$8/24</f>
        <v>0.45833333333333326</v>
      </c>
      <c r="S7" s="24">
        <f>$I7+Sheet2!B$9/24</f>
        <v>0.41666666666666663</v>
      </c>
      <c r="T7" s="24">
        <f>$I7+Sheet2!B$10/24</f>
        <v>0.37499999999999994</v>
      </c>
    </row>
    <row r="8" spans="1:20" ht="15.75" x14ac:dyDescent="0.25">
      <c r="A8" s="45"/>
      <c r="B8" s="5" t="s">
        <v>19</v>
      </c>
      <c r="C8" s="5">
        <v>7</v>
      </c>
      <c r="D8" s="5">
        <v>6</v>
      </c>
      <c r="E8" s="6" t="s">
        <v>20</v>
      </c>
      <c r="F8" s="18" t="s">
        <v>22</v>
      </c>
      <c r="G8" s="8" t="s">
        <v>21</v>
      </c>
      <c r="H8" s="18" t="str">
        <f>Sheet2!$A$4</f>
        <v>EEST</v>
      </c>
      <c r="I8" s="9">
        <v>0.66666666666666663</v>
      </c>
      <c r="J8" s="26" t="s">
        <v>65</v>
      </c>
      <c r="K8" s="9">
        <f>$I8+Sheet2!B$1/24</f>
        <v>1</v>
      </c>
      <c r="L8" s="9">
        <f>$I8+Sheet2!B$2/24</f>
        <v>0.79166666666666663</v>
      </c>
      <c r="M8" s="9">
        <f>$I8+Sheet2!B$3/24</f>
        <v>0.79166666666666663</v>
      </c>
      <c r="N8" s="9">
        <f>$I8+Sheet2!B$4/24</f>
        <v>0.79166666666666663</v>
      </c>
      <c r="O8" s="9">
        <f>$I8+Sheet2!B$5/24</f>
        <v>0.75</v>
      </c>
      <c r="P8" s="9">
        <f>$I8+Sheet2!B$6/24</f>
        <v>0.70833333333333326</v>
      </c>
      <c r="Q8" s="9">
        <f>$I8+Sheet2!B$7/24</f>
        <v>0.5</v>
      </c>
      <c r="R8" s="9">
        <f>$I8+Sheet2!B$8/24</f>
        <v>0.45833333333333326</v>
      </c>
      <c r="S8" s="9">
        <f>$I8+Sheet2!B$9/24</f>
        <v>0.41666666666666663</v>
      </c>
      <c r="T8" s="9">
        <f>$I8+Sheet2!B$10/24</f>
        <v>0.37499999999999994</v>
      </c>
    </row>
    <row r="9" spans="1:20" ht="15.75" x14ac:dyDescent="0.25">
      <c r="A9" s="45"/>
      <c r="B9" s="20" t="s">
        <v>23</v>
      </c>
      <c r="C9" s="21">
        <v>1</v>
      </c>
      <c r="D9" s="21">
        <v>7</v>
      </c>
      <c r="E9" s="20" t="s">
        <v>24</v>
      </c>
      <c r="F9" s="27" t="s">
        <v>23</v>
      </c>
      <c r="G9" s="28" t="s">
        <v>11</v>
      </c>
      <c r="H9" s="27" t="str">
        <f>Sheet2!$A$5</f>
        <v>CEST</v>
      </c>
      <c r="I9" s="24">
        <v>0.70833333333333337</v>
      </c>
      <c r="J9" s="29" t="s">
        <v>65</v>
      </c>
      <c r="K9" s="24">
        <f>$I9+Sheet2!B$1/24</f>
        <v>1.0416666666666667</v>
      </c>
      <c r="L9" s="24">
        <f>$I9+Sheet2!B$2/24</f>
        <v>0.83333333333333337</v>
      </c>
      <c r="M9" s="24">
        <f>$I9+Sheet2!B$3/24</f>
        <v>0.83333333333333337</v>
      </c>
      <c r="N9" s="24">
        <f>$I9+Sheet2!B$4/24</f>
        <v>0.83333333333333337</v>
      </c>
      <c r="O9" s="24">
        <f>$I9+Sheet2!B$5/24</f>
        <v>0.79166666666666674</v>
      </c>
      <c r="P9" s="24">
        <f>$I9+Sheet2!B$6/24</f>
        <v>0.75</v>
      </c>
      <c r="Q9" s="24">
        <f>$I9+Sheet2!B$7/24</f>
        <v>0.54166666666666674</v>
      </c>
      <c r="R9" s="24">
        <f>$I9+Sheet2!B$8/24</f>
        <v>0.5</v>
      </c>
      <c r="S9" s="24">
        <f>$I9+Sheet2!B$9/24</f>
        <v>0.45833333333333337</v>
      </c>
      <c r="T9" s="24">
        <f>$I9+Sheet2!B$10/24</f>
        <v>0.41666666666666669</v>
      </c>
    </row>
    <row r="10" spans="1:20" ht="15.75" x14ac:dyDescent="0.25">
      <c r="A10" s="45"/>
      <c r="B10" s="5" t="s">
        <v>25</v>
      </c>
      <c r="C10" s="5">
        <v>2</v>
      </c>
      <c r="D10" s="5">
        <v>8</v>
      </c>
      <c r="E10" s="6" t="s">
        <v>26</v>
      </c>
      <c r="F10" s="30" t="s">
        <v>27</v>
      </c>
      <c r="G10" s="31" t="s">
        <v>11</v>
      </c>
      <c r="H10" s="30" t="str">
        <f>Sheet2!$A$5</f>
        <v>CEST</v>
      </c>
      <c r="I10" s="9">
        <v>0.70833333333333337</v>
      </c>
      <c r="J10" s="26" t="s">
        <v>65</v>
      </c>
      <c r="K10" s="9">
        <f>$I10+Sheet2!B$1/24</f>
        <v>1.0416666666666667</v>
      </c>
      <c r="L10" s="9">
        <f>$I10+Sheet2!B$2/24</f>
        <v>0.83333333333333337</v>
      </c>
      <c r="M10" s="9">
        <f>$I10+Sheet2!B$3/24</f>
        <v>0.83333333333333337</v>
      </c>
      <c r="N10" s="9">
        <f>$I10+Sheet2!B$4/24</f>
        <v>0.83333333333333337</v>
      </c>
      <c r="O10" s="9">
        <f>$I10+Sheet2!B$5/24</f>
        <v>0.79166666666666674</v>
      </c>
      <c r="P10" s="9">
        <f>$I10+Sheet2!B$6/24</f>
        <v>0.75</v>
      </c>
      <c r="Q10" s="9">
        <f>$I10+Sheet2!B$7/24</f>
        <v>0.54166666666666674</v>
      </c>
      <c r="R10" s="9">
        <f>$I10+Sheet2!B$8/24</f>
        <v>0.5</v>
      </c>
      <c r="S10" s="9">
        <f>$I10+Sheet2!B$9/24</f>
        <v>0.45833333333333337</v>
      </c>
      <c r="T10" s="9">
        <f>$I10+Sheet2!B$10/24</f>
        <v>0.41666666666666669</v>
      </c>
    </row>
    <row r="11" spans="1:20" ht="15.75" x14ac:dyDescent="0.25">
      <c r="A11" s="45"/>
      <c r="B11" s="5" t="s">
        <v>28</v>
      </c>
      <c r="C11" s="5">
        <v>5</v>
      </c>
      <c r="D11" s="5">
        <v>9</v>
      </c>
      <c r="E11" s="6" t="s">
        <v>29</v>
      </c>
      <c r="F11" s="30" t="s">
        <v>48</v>
      </c>
      <c r="G11" s="31" t="s">
        <v>14</v>
      </c>
      <c r="H11" s="30" t="str">
        <f>Sheet2!$A$5</f>
        <v>CEST</v>
      </c>
      <c r="I11" s="9">
        <v>0.70833333333333337</v>
      </c>
      <c r="J11" s="26" t="s">
        <v>65</v>
      </c>
      <c r="K11" s="9">
        <f>$I11+Sheet2!B$1/24</f>
        <v>1.0416666666666667</v>
      </c>
      <c r="L11" s="9">
        <f>$I11+Sheet2!B$2/24</f>
        <v>0.83333333333333337</v>
      </c>
      <c r="M11" s="9">
        <f>$I11+Sheet2!B$3/24</f>
        <v>0.83333333333333337</v>
      </c>
      <c r="N11" s="9">
        <f>$I11+Sheet2!B$4/24</f>
        <v>0.83333333333333337</v>
      </c>
      <c r="O11" s="9">
        <f>$I11+Sheet2!B$5/24</f>
        <v>0.79166666666666674</v>
      </c>
      <c r="P11" s="9">
        <f>$I11+Sheet2!B$6/24</f>
        <v>0.75</v>
      </c>
      <c r="Q11" s="9">
        <f>$I11+Sheet2!B$7/24</f>
        <v>0.54166666666666674</v>
      </c>
      <c r="R11" s="9">
        <f>$I11+Sheet2!B$8/24</f>
        <v>0.5</v>
      </c>
      <c r="S11" s="9">
        <f>$I11+Sheet2!B$9/24</f>
        <v>0.45833333333333337</v>
      </c>
      <c r="T11" s="9">
        <f>$I11+Sheet2!B$10/24</f>
        <v>0.41666666666666669</v>
      </c>
    </row>
    <row r="12" spans="1:20" ht="15.75" x14ac:dyDescent="0.25">
      <c r="A12" s="45"/>
      <c r="B12" s="5" t="s">
        <v>58</v>
      </c>
      <c r="C12" s="5">
        <v>17</v>
      </c>
      <c r="D12" s="5">
        <v>11</v>
      </c>
      <c r="E12" s="6" t="s">
        <v>59</v>
      </c>
      <c r="F12" s="30" t="s">
        <v>60</v>
      </c>
      <c r="G12" s="31" t="s">
        <v>11</v>
      </c>
      <c r="H12" s="30" t="str">
        <f>Sheet2!$A$5</f>
        <v>CEST</v>
      </c>
      <c r="I12" s="9">
        <v>0.70833333333333337</v>
      </c>
      <c r="J12" s="32" t="s">
        <v>65</v>
      </c>
      <c r="K12" s="9">
        <f>$I12+Sheet2!B$1/24</f>
        <v>1.0416666666666667</v>
      </c>
      <c r="L12" s="9">
        <f>$I12+Sheet2!B$2/24</f>
        <v>0.83333333333333337</v>
      </c>
      <c r="M12" s="9">
        <f>$I12+Sheet2!B$3/24</f>
        <v>0.83333333333333337</v>
      </c>
      <c r="N12" s="9">
        <f>$I12+Sheet2!B$4/24</f>
        <v>0.83333333333333337</v>
      </c>
      <c r="O12" s="9">
        <f>$I12+Sheet2!B$5/24</f>
        <v>0.79166666666666674</v>
      </c>
      <c r="P12" s="9">
        <f>$I12+Sheet2!B$6/24</f>
        <v>0.75</v>
      </c>
      <c r="Q12" s="9">
        <f>$I12+Sheet2!B$7/24</f>
        <v>0.54166666666666674</v>
      </c>
      <c r="R12" s="9">
        <f>$I12+Sheet2!B$8/24</f>
        <v>0.5</v>
      </c>
      <c r="S12" s="9">
        <f>$I12+Sheet2!B$9/24</f>
        <v>0.45833333333333337</v>
      </c>
      <c r="T12" s="9">
        <f>$I12+Sheet2!B$10/24</f>
        <v>0.41666666666666669</v>
      </c>
    </row>
    <row r="13" spans="1:20" ht="15.75" x14ac:dyDescent="0.25">
      <c r="A13" s="45"/>
      <c r="B13" s="5" t="s">
        <v>84</v>
      </c>
      <c r="C13" s="5"/>
      <c r="D13" s="5"/>
      <c r="E13" s="6" t="s">
        <v>85</v>
      </c>
      <c r="F13" s="30" t="s">
        <v>86</v>
      </c>
      <c r="G13" s="31" t="s">
        <v>21</v>
      </c>
      <c r="H13" s="30" t="str">
        <f>Sheet2!$A$5</f>
        <v>CEST</v>
      </c>
      <c r="I13" s="9">
        <v>0.70833333333333337</v>
      </c>
      <c r="J13" s="32" t="s">
        <v>65</v>
      </c>
      <c r="K13" s="9">
        <f>$I13+Sheet2!B$1/24</f>
        <v>1.0416666666666667</v>
      </c>
      <c r="L13" s="9">
        <f>$I13+Sheet2!B$2/24</f>
        <v>0.83333333333333337</v>
      </c>
      <c r="M13" s="9">
        <f>$I13+Sheet2!B$3/24</f>
        <v>0.83333333333333337</v>
      </c>
      <c r="N13" s="9">
        <f>$I13+Sheet2!B$4/24</f>
        <v>0.83333333333333337</v>
      </c>
      <c r="O13" s="9">
        <f>$I13+Sheet2!B$5/24</f>
        <v>0.79166666666666674</v>
      </c>
      <c r="P13" s="9">
        <f>$I13+Sheet2!B$6/24</f>
        <v>0.75</v>
      </c>
      <c r="Q13" s="9">
        <f>$I13+Sheet2!B$7/24</f>
        <v>0.54166666666666674</v>
      </c>
      <c r="R13" s="9">
        <f>$I13+Sheet2!B$8/24</f>
        <v>0.5</v>
      </c>
      <c r="S13" s="9">
        <f>$I13+Sheet2!B$9/24</f>
        <v>0.45833333333333337</v>
      </c>
      <c r="T13" s="9">
        <f>$I13+Sheet2!B$10/24</f>
        <v>0.41666666666666669</v>
      </c>
    </row>
    <row r="14" spans="1:20" ht="15.75" x14ac:dyDescent="0.25">
      <c r="A14" s="45"/>
      <c r="B14" s="6" t="s">
        <v>73</v>
      </c>
      <c r="C14" s="5">
        <v>20</v>
      </c>
      <c r="D14" s="5">
        <v>12</v>
      </c>
      <c r="E14" s="6" t="s">
        <v>24</v>
      </c>
      <c r="F14" s="30" t="s">
        <v>74</v>
      </c>
      <c r="G14" s="31" t="s">
        <v>14</v>
      </c>
      <c r="H14" s="30" t="str">
        <f>Sheet2!$A$5</f>
        <v>CEST</v>
      </c>
      <c r="I14" s="9">
        <v>0.70833333333333337</v>
      </c>
      <c r="J14" s="32" t="s">
        <v>65</v>
      </c>
      <c r="K14" s="9">
        <f>$I14+Sheet2!B$1/24</f>
        <v>1.0416666666666667</v>
      </c>
      <c r="L14" s="9">
        <f>$I14+Sheet2!B$2/24</f>
        <v>0.83333333333333337</v>
      </c>
      <c r="M14" s="9">
        <f>$I14+Sheet2!B$3/24</f>
        <v>0.83333333333333337</v>
      </c>
      <c r="N14" s="9">
        <f>$I14+Sheet2!B$4/24</f>
        <v>0.83333333333333337</v>
      </c>
      <c r="O14" s="9">
        <f>$I14+Sheet2!B$5/24</f>
        <v>0.79166666666666674</v>
      </c>
      <c r="P14" s="9">
        <f>$I14+Sheet2!B$6/24</f>
        <v>0.75</v>
      </c>
      <c r="Q14" s="9">
        <f>$I14+Sheet2!B$7/24</f>
        <v>0.54166666666666674</v>
      </c>
      <c r="R14" s="9">
        <f>$I14+Sheet2!B$8/24</f>
        <v>0.5</v>
      </c>
      <c r="S14" s="9">
        <f>$I14+Sheet2!B$9/24</f>
        <v>0.45833333333333337</v>
      </c>
      <c r="T14" s="9">
        <f>$I14+Sheet2!B$10/24</f>
        <v>0.41666666666666669</v>
      </c>
    </row>
    <row r="15" spans="1:20" ht="15.75" x14ac:dyDescent="0.25">
      <c r="A15" s="46"/>
      <c r="B15" s="33" t="s">
        <v>82</v>
      </c>
      <c r="C15" s="34">
        <v>21</v>
      </c>
      <c r="D15" s="35">
        <v>13</v>
      </c>
      <c r="E15" s="33" t="s">
        <v>81</v>
      </c>
      <c r="F15" s="36" t="s">
        <v>83</v>
      </c>
      <c r="G15" s="37" t="s">
        <v>21</v>
      </c>
      <c r="H15" s="36" t="s">
        <v>80</v>
      </c>
      <c r="I15" s="38">
        <v>0.75</v>
      </c>
      <c r="J15" s="39" t="s">
        <v>65</v>
      </c>
      <c r="K15" s="38">
        <f>$I15+Sheet2!B$1/24</f>
        <v>1.0833333333333333</v>
      </c>
      <c r="L15" s="38">
        <f>$I15+Sheet2!B$2/24</f>
        <v>0.875</v>
      </c>
      <c r="M15" s="38">
        <f>$I15+Sheet2!B$3/24</f>
        <v>0.875</v>
      </c>
      <c r="N15" s="38">
        <f>$I15+Sheet2!B$4/24</f>
        <v>0.875</v>
      </c>
      <c r="O15" s="38">
        <f>$I15+Sheet2!B$5/24</f>
        <v>0.83333333333333337</v>
      </c>
      <c r="P15" s="38">
        <f>$I15+Sheet2!B$6/24</f>
        <v>0.79166666666666663</v>
      </c>
      <c r="Q15" s="38">
        <f>$I15+Sheet2!B$7/24</f>
        <v>0.58333333333333337</v>
      </c>
      <c r="R15" s="38">
        <f>$I15+Sheet2!B$8/24</f>
        <v>0.54166666666666663</v>
      </c>
      <c r="S15" s="38">
        <f>$I15+Sheet2!B$9/24</f>
        <v>0.5</v>
      </c>
      <c r="T15" s="38">
        <f>$I15+Sheet2!B$10/24</f>
        <v>0.45833333333333331</v>
      </c>
    </row>
    <row r="16" spans="1:20" ht="15.75" x14ac:dyDescent="0.25">
      <c r="A16" s="42" t="s">
        <v>55</v>
      </c>
      <c r="B16" s="5" t="s">
        <v>30</v>
      </c>
      <c r="C16" s="5">
        <v>3</v>
      </c>
      <c r="D16" s="5">
        <v>14</v>
      </c>
      <c r="E16" s="6" t="s">
        <v>31</v>
      </c>
      <c r="F16" s="30" t="s">
        <v>32</v>
      </c>
      <c r="G16" s="31" t="s">
        <v>21</v>
      </c>
      <c r="H16" s="30" t="str">
        <f>Sheet2!$A$7</f>
        <v>EDT</v>
      </c>
      <c r="I16" s="9">
        <v>0.91666666666666696</v>
      </c>
      <c r="J16" s="26" t="s">
        <v>65</v>
      </c>
      <c r="K16" s="9">
        <f>$I16+Sheet2!B$1/24</f>
        <v>1.2500000000000002</v>
      </c>
      <c r="L16" s="9">
        <f>$I16+Sheet2!B$2/24</f>
        <v>1.041666666666667</v>
      </c>
      <c r="M16" s="9">
        <f>$I16+Sheet2!B$3/24</f>
        <v>1.041666666666667</v>
      </c>
      <c r="N16" s="9">
        <f>$I16+Sheet2!B$4/24</f>
        <v>1.041666666666667</v>
      </c>
      <c r="O16" s="9">
        <f>$I16+Sheet2!B$5/24</f>
        <v>1.0000000000000002</v>
      </c>
      <c r="P16" s="9">
        <f>$I16+Sheet2!B$6/24</f>
        <v>0.95833333333333359</v>
      </c>
      <c r="Q16" s="9">
        <f>$I16+Sheet2!B$7/24</f>
        <v>0.75000000000000033</v>
      </c>
      <c r="R16" s="9">
        <f>$I16+Sheet2!B$8/24</f>
        <v>0.70833333333333359</v>
      </c>
      <c r="S16" s="9">
        <f>$I16+Sheet2!B$9/24</f>
        <v>0.66666666666666696</v>
      </c>
      <c r="T16" s="9">
        <f>$I16+Sheet2!B$10/24</f>
        <v>0.62500000000000022</v>
      </c>
    </row>
    <row r="17" spans="1:20" ht="15.75" x14ac:dyDescent="0.25">
      <c r="A17" s="43"/>
      <c r="B17" s="5" t="s">
        <v>33</v>
      </c>
      <c r="C17" s="5">
        <v>14</v>
      </c>
      <c r="D17" s="5">
        <v>16</v>
      </c>
      <c r="E17" s="6" t="s">
        <v>34</v>
      </c>
      <c r="F17" s="30" t="s">
        <v>35</v>
      </c>
      <c r="G17" s="31" t="s">
        <v>11</v>
      </c>
      <c r="H17" s="30" t="str">
        <f>Sheet2!$A$7</f>
        <v>EDT</v>
      </c>
      <c r="I17" s="9">
        <v>0.91666666666666696</v>
      </c>
      <c r="J17" s="26" t="s">
        <v>65</v>
      </c>
      <c r="K17" s="9">
        <f>$I17+Sheet2!B$1/24</f>
        <v>1.2500000000000002</v>
      </c>
      <c r="L17" s="9">
        <f>$I17+Sheet2!B$2/24</f>
        <v>1.041666666666667</v>
      </c>
      <c r="M17" s="9">
        <f>$I17+Sheet2!B$3/24</f>
        <v>1.041666666666667</v>
      </c>
      <c r="N17" s="9">
        <f>$I17+Sheet2!B$4/24</f>
        <v>1.041666666666667</v>
      </c>
      <c r="O17" s="9">
        <f>$I17+Sheet2!B$5/24</f>
        <v>1.0000000000000002</v>
      </c>
      <c r="P17" s="9">
        <f>$I17+Sheet2!B$6/24</f>
        <v>0.95833333333333359</v>
      </c>
      <c r="Q17" s="9">
        <f>$I17+Sheet2!B$7/24</f>
        <v>0.75000000000000033</v>
      </c>
      <c r="R17" s="9">
        <f>$I17+Sheet2!B$8/24</f>
        <v>0.70833333333333359</v>
      </c>
      <c r="S17" s="9">
        <f>$I17+Sheet2!B$9/24</f>
        <v>0.66666666666666696</v>
      </c>
      <c r="T17" s="9">
        <f>$I17+Sheet2!B$10/24</f>
        <v>0.62500000000000022</v>
      </c>
    </row>
    <row r="18" spans="1:20" ht="15.75" x14ac:dyDescent="0.25">
      <c r="A18" s="43"/>
      <c r="B18" s="5" t="s">
        <v>66</v>
      </c>
      <c r="C18" s="5">
        <v>19</v>
      </c>
      <c r="D18" s="35">
        <v>17</v>
      </c>
      <c r="E18" s="6" t="s">
        <v>67</v>
      </c>
      <c r="F18" s="30" t="s">
        <v>68</v>
      </c>
      <c r="G18" s="31" t="s">
        <v>21</v>
      </c>
      <c r="H18" s="30" t="str">
        <f>Sheet2!$A$7</f>
        <v>EDT</v>
      </c>
      <c r="I18" s="9">
        <v>0.91666666666666696</v>
      </c>
      <c r="J18" s="26" t="s">
        <v>65</v>
      </c>
      <c r="K18" s="9">
        <f>$I18+Sheet2!B$1/24</f>
        <v>1.2500000000000002</v>
      </c>
      <c r="L18" s="9">
        <f>$I18+Sheet2!B$2/24</f>
        <v>1.041666666666667</v>
      </c>
      <c r="M18" s="9">
        <f>$I18+Sheet2!B$3/24</f>
        <v>1.041666666666667</v>
      </c>
      <c r="N18" s="9">
        <f>$I18+Sheet2!B$4/24</f>
        <v>1.041666666666667</v>
      </c>
      <c r="O18" s="9">
        <f>$I18+Sheet2!B$5/24</f>
        <v>1.0000000000000002</v>
      </c>
      <c r="P18" s="9">
        <f>$I18+Sheet2!B$6/24</f>
        <v>0.95833333333333359</v>
      </c>
      <c r="Q18" s="9">
        <f>$I18+Sheet2!B$7/24</f>
        <v>0.75000000000000033</v>
      </c>
      <c r="R18" s="9">
        <f>$I18+Sheet2!B$8/24</f>
        <v>0.70833333333333359</v>
      </c>
      <c r="S18" s="9">
        <f>$I18+Sheet2!B$9/24</f>
        <v>0.66666666666666696</v>
      </c>
      <c r="T18" s="9">
        <f>$I18+Sheet2!B$10/24</f>
        <v>0.62500000000000022</v>
      </c>
    </row>
    <row r="19" spans="1:20" ht="15.75" x14ac:dyDescent="0.25">
      <c r="A19" s="43"/>
      <c r="B19" s="20" t="s">
        <v>79</v>
      </c>
      <c r="C19" s="21">
        <v>6</v>
      </c>
      <c r="D19" s="5">
        <v>18</v>
      </c>
      <c r="E19" s="20" t="s">
        <v>36</v>
      </c>
      <c r="F19" s="27" t="s">
        <v>78</v>
      </c>
      <c r="G19" s="28" t="s">
        <v>11</v>
      </c>
      <c r="H19" s="27" t="str">
        <f>Sheet2!$A$7</f>
        <v>EDT</v>
      </c>
      <c r="I19" s="24">
        <v>0.95833333333333359</v>
      </c>
      <c r="J19" s="29" t="s">
        <v>65</v>
      </c>
      <c r="K19" s="24">
        <f>$I19+Sheet2!B$1/24</f>
        <v>1.291666666666667</v>
      </c>
      <c r="L19" s="24">
        <f>$I19+Sheet2!B$2/24</f>
        <v>1.0833333333333335</v>
      </c>
      <c r="M19" s="24">
        <f>$I19+Sheet2!B$3/24</f>
        <v>1.0833333333333335</v>
      </c>
      <c r="N19" s="24">
        <f>$I19+Sheet2!B$4/24</f>
        <v>1.0833333333333335</v>
      </c>
      <c r="O19" s="24">
        <f>$I19+Sheet2!B$5/24</f>
        <v>1.041666666666667</v>
      </c>
      <c r="P19" s="24">
        <f>$I19+Sheet2!B$6/24</f>
        <v>1.0000000000000002</v>
      </c>
      <c r="Q19" s="24">
        <f>$I19+Sheet2!B$7/24</f>
        <v>0.79166666666666696</v>
      </c>
      <c r="R19" s="24">
        <f>$I19+Sheet2!B$8/24</f>
        <v>0.75000000000000022</v>
      </c>
      <c r="S19" s="24">
        <f>$I19+Sheet2!B$9/24</f>
        <v>0.70833333333333359</v>
      </c>
      <c r="T19" s="24">
        <f>$I19+Sheet2!B$10/24</f>
        <v>0.66666666666666696</v>
      </c>
    </row>
    <row r="20" spans="1:20" ht="15.75" x14ac:dyDescent="0.25">
      <c r="A20" s="43"/>
      <c r="B20" s="5" t="s">
        <v>37</v>
      </c>
      <c r="C20" s="5">
        <v>8</v>
      </c>
      <c r="D20" s="35">
        <v>19</v>
      </c>
      <c r="E20" s="6" t="s">
        <v>38</v>
      </c>
      <c r="F20" s="30" t="s">
        <v>37</v>
      </c>
      <c r="G20" s="31" t="s">
        <v>21</v>
      </c>
      <c r="H20" s="30" t="str">
        <f>Sheet2!$A$8</f>
        <v>CDT</v>
      </c>
      <c r="I20" s="9">
        <v>0.95833333333333304</v>
      </c>
      <c r="J20" s="26" t="s">
        <v>65</v>
      </c>
      <c r="K20" s="9">
        <f>$I20+Sheet2!B$1/24</f>
        <v>1.2916666666666663</v>
      </c>
      <c r="L20" s="9">
        <f>$I20+Sheet2!B$2/24</f>
        <v>1.083333333333333</v>
      </c>
      <c r="M20" s="9">
        <f>$I20+Sheet2!B$3/24</f>
        <v>1.083333333333333</v>
      </c>
      <c r="N20" s="9">
        <f>$I20+Sheet2!B$4/24</f>
        <v>1.083333333333333</v>
      </c>
      <c r="O20" s="9">
        <f>$I20+Sheet2!B$5/24</f>
        <v>1.0416666666666663</v>
      </c>
      <c r="P20" s="9">
        <f>$I20+Sheet2!B$6/24</f>
        <v>0.99999999999999967</v>
      </c>
      <c r="Q20" s="9">
        <f>$I20+Sheet2!B$7/24</f>
        <v>0.79166666666666641</v>
      </c>
      <c r="R20" s="9">
        <f>$I20+Sheet2!B$8/24</f>
        <v>0.74999999999999967</v>
      </c>
      <c r="S20" s="9">
        <f>$I20+Sheet2!B$9/24</f>
        <v>0.70833333333333304</v>
      </c>
      <c r="T20" s="9">
        <f>$I20+Sheet2!B$10/24</f>
        <v>0.6666666666666663</v>
      </c>
    </row>
    <row r="21" spans="1:20" ht="15.75" x14ac:dyDescent="0.25">
      <c r="A21" s="43"/>
      <c r="B21" s="5" t="s">
        <v>87</v>
      </c>
      <c r="C21" s="5"/>
      <c r="D21" s="5"/>
      <c r="E21" s="6" t="s">
        <v>89</v>
      </c>
      <c r="F21" s="30" t="s">
        <v>88</v>
      </c>
      <c r="G21" s="31" t="s">
        <v>14</v>
      </c>
      <c r="H21" s="30" t="str">
        <f>Sheet2!$A$8</f>
        <v>CDT</v>
      </c>
      <c r="I21" s="9">
        <v>0.95833333333333304</v>
      </c>
      <c r="J21" s="26" t="s">
        <v>65</v>
      </c>
      <c r="K21" s="9">
        <f>$I21+Sheet2!B$1/24</f>
        <v>1.2916666666666663</v>
      </c>
      <c r="L21" s="9">
        <f>$I21+Sheet2!B$2/24</f>
        <v>1.083333333333333</v>
      </c>
      <c r="M21" s="9">
        <f>$I21+Sheet2!B$3/24</f>
        <v>1.083333333333333</v>
      </c>
      <c r="N21" s="9">
        <f>$I21+Sheet2!B$4/24</f>
        <v>1.083333333333333</v>
      </c>
      <c r="O21" s="9">
        <f>$I21+Sheet2!B$5/24</f>
        <v>1.0416666666666663</v>
      </c>
      <c r="P21" s="9">
        <f>$I21+Sheet2!B$6/24</f>
        <v>0.99999999999999967</v>
      </c>
      <c r="Q21" s="9">
        <f>$I21+Sheet2!B$7/24</f>
        <v>0.79166666666666641</v>
      </c>
      <c r="R21" s="9">
        <f>$I21+Sheet2!B$8/24</f>
        <v>0.74999999999999967</v>
      </c>
      <c r="S21" s="9">
        <f>$I21+Sheet2!B$9/24</f>
        <v>0.70833333333333304</v>
      </c>
      <c r="T21" s="9">
        <f>$I21+Sheet2!B$10/24</f>
        <v>0.6666666666666663</v>
      </c>
    </row>
    <row r="22" spans="1:20" ht="15.75" x14ac:dyDescent="0.25">
      <c r="A22" s="43"/>
      <c r="B22" s="20" t="s">
        <v>64</v>
      </c>
      <c r="C22" s="21">
        <v>18</v>
      </c>
      <c r="D22" s="5">
        <v>20</v>
      </c>
      <c r="E22" s="20" t="s">
        <v>61</v>
      </c>
      <c r="F22" s="27" t="s">
        <v>62</v>
      </c>
      <c r="G22" s="28" t="s">
        <v>14</v>
      </c>
      <c r="H22" s="27" t="s">
        <v>63</v>
      </c>
      <c r="I22" s="24">
        <v>1</v>
      </c>
      <c r="J22" s="29" t="s">
        <v>65</v>
      </c>
      <c r="K22" s="24">
        <f>$I22+Sheet2!B$1/24</f>
        <v>1.3333333333333333</v>
      </c>
      <c r="L22" s="24">
        <f>$I22+Sheet2!B$2/24</f>
        <v>1.125</v>
      </c>
      <c r="M22" s="24">
        <f>$I22+Sheet2!B$3/24</f>
        <v>1.125</v>
      </c>
      <c r="N22" s="24">
        <f>$I22+Sheet2!B$4/24</f>
        <v>1.125</v>
      </c>
      <c r="O22" s="24">
        <f>$I22+Sheet2!B$5/24</f>
        <v>1.0833333333333333</v>
      </c>
      <c r="P22" s="24">
        <f>$I22+Sheet2!B$6/24</f>
        <v>1.0416666666666667</v>
      </c>
      <c r="Q22" s="24">
        <f>$I22+Sheet2!B$7/24</f>
        <v>0.83333333333333337</v>
      </c>
      <c r="R22" s="24">
        <f>$I22+Sheet2!B$8/24</f>
        <v>0.79166666666666663</v>
      </c>
      <c r="S22" s="24">
        <f>$I22+Sheet2!B$9/24</f>
        <v>0.75</v>
      </c>
      <c r="T22" s="24">
        <f>$I22+Sheet2!B$10/24</f>
        <v>0.70833333333333326</v>
      </c>
    </row>
    <row r="23" spans="1:20" ht="15.75" x14ac:dyDescent="0.25">
      <c r="A23" s="43"/>
      <c r="B23" s="20" t="s">
        <v>39</v>
      </c>
      <c r="C23" s="21">
        <v>9</v>
      </c>
      <c r="D23" s="35">
        <v>21</v>
      </c>
      <c r="E23" s="20" t="s">
        <v>41</v>
      </c>
      <c r="F23" s="27" t="s">
        <v>40</v>
      </c>
      <c r="G23" s="28" t="s">
        <v>11</v>
      </c>
      <c r="H23" s="27" t="str">
        <f>Sheet2!$A$10</f>
        <v>PDT</v>
      </c>
      <c r="I23" s="24">
        <v>1.041666666666667</v>
      </c>
      <c r="J23" s="29" t="s">
        <v>65</v>
      </c>
      <c r="K23" s="24">
        <f>$I23+Sheet2!B$1/24</f>
        <v>1.3750000000000002</v>
      </c>
      <c r="L23" s="24">
        <f>$I23+Sheet2!B$2/24</f>
        <v>1.166666666666667</v>
      </c>
      <c r="M23" s="24">
        <f>$I23+Sheet2!B$3/24</f>
        <v>1.166666666666667</v>
      </c>
      <c r="N23" s="24">
        <f>$I23+Sheet2!B$4/24</f>
        <v>1.166666666666667</v>
      </c>
      <c r="O23" s="24">
        <f>$I23+Sheet2!B$5/24</f>
        <v>1.1250000000000002</v>
      </c>
      <c r="P23" s="24">
        <f>$I23+Sheet2!B$6/24</f>
        <v>1.0833333333333337</v>
      </c>
      <c r="Q23" s="24">
        <f>$I23+Sheet2!B$7/24</f>
        <v>0.87500000000000033</v>
      </c>
      <c r="R23" s="24">
        <f>$I23+Sheet2!B$8/24</f>
        <v>0.83333333333333359</v>
      </c>
      <c r="S23" s="24">
        <f>$I23+Sheet2!B$9/24</f>
        <v>0.79166666666666696</v>
      </c>
      <c r="T23" s="24">
        <f>$I23+Sheet2!B$10/24</f>
        <v>0.75000000000000022</v>
      </c>
    </row>
    <row r="25" spans="1:20" x14ac:dyDescent="0.25">
      <c r="H25" s="40"/>
    </row>
    <row r="26" spans="1:20" x14ac:dyDescent="0.25">
      <c r="G26" s="40"/>
      <c r="H26" s="40"/>
      <c r="I26" s="40"/>
      <c r="J26" s="40"/>
      <c r="K26" s="40"/>
    </row>
    <row r="27" spans="1:20" x14ac:dyDescent="0.25">
      <c r="E27" s="41"/>
      <c r="F27" s="41"/>
      <c r="H27" s="40"/>
    </row>
    <row r="28" spans="1:20" x14ac:dyDescent="0.25">
      <c r="E28" s="41"/>
      <c r="F28" s="41"/>
      <c r="H28" s="40"/>
    </row>
    <row r="29" spans="1:20" x14ac:dyDescent="0.25">
      <c r="E29" s="41"/>
      <c r="F29" s="41"/>
      <c r="H29" s="40"/>
    </row>
    <row r="30" spans="1:20" x14ac:dyDescent="0.25">
      <c r="E30" s="41"/>
      <c r="F30" s="41"/>
      <c r="H30" s="40"/>
    </row>
    <row r="31" spans="1:20" x14ac:dyDescent="0.25">
      <c r="E31" s="41"/>
      <c r="F31" s="41"/>
    </row>
    <row r="32" spans="1:20" x14ac:dyDescent="0.25">
      <c r="E32" s="41"/>
      <c r="F32" s="41"/>
    </row>
    <row r="33" spans="5:6" x14ac:dyDescent="0.25">
      <c r="E33" s="41"/>
      <c r="F33" s="41"/>
    </row>
    <row r="34" spans="5:6" x14ac:dyDescent="0.25">
      <c r="E34" s="41"/>
      <c r="F34" s="41"/>
    </row>
    <row r="35" spans="5:6" x14ac:dyDescent="0.25">
      <c r="E35" s="41"/>
      <c r="F35" s="41"/>
    </row>
  </sheetData>
  <mergeCells count="2">
    <mergeCell ref="A16:A23"/>
    <mergeCell ref="A3:A15"/>
  </mergeCells>
  <conditionalFormatting sqref="K2:T5 K7:T23">
    <cfRule type="expression" dxfId="1" priority="16">
      <formula>K$1=$H2</formula>
    </cfRule>
  </conditionalFormatting>
  <conditionalFormatting sqref="K6:T6">
    <cfRule type="expression" dxfId="0" priority="5">
      <formula>K$1=$H6</formula>
    </cfRule>
  </conditionalFormatting>
  <hyperlinks>
    <hyperlink ref="F9" r:id="rId1" display="https://swgoh.gg/u/zizoun/"/>
    <hyperlink ref="F10" r:id="rId2" display="https://swgoh.gg/u/stirzla/"/>
    <hyperlink ref="F16" r:id="rId3" display="https://swgoh.gg/u/hawthorne33/"/>
    <hyperlink ref="F7" r:id="rId4" display="https://swgoh.gg/u/AbrekV/"/>
    <hyperlink ref="F20" r:id="rId5" display="https://swgoh.gg/u/kahhns/"/>
    <hyperlink ref="F8" r:id="rId6" display="https://swgoh.gg/u/eugene/"/>
    <hyperlink ref="F17" r:id="rId7" display="https://swgoh.gg/u/noe/"/>
    <hyperlink ref="F3" r:id="rId8" display="https://swgoh.gg/u/zhara/"/>
    <hyperlink ref="F4" r:id="rId9" display="https://swgoh.gg/u/cristiano/"/>
    <hyperlink ref="F23" r:id="rId10" display="https://swgoh.gg/u/raspywalker/"/>
    <hyperlink ref="F11" r:id="rId11" display="https://swgoh.gg/u/ceberus/"/>
    <hyperlink ref="F5" r:id="rId12" display="https://swgoh.gg/u/nika/"/>
    <hyperlink ref="F2" r:id="rId13" display="https://swgoh.gg/u/vk1559/"/>
    <hyperlink ref="H2" r:id="rId14" display="https://www.timeanddate.com/time/zones/cst-china"/>
    <hyperlink ref="H3" r:id="rId15" display="https://www.timeanddate.com/time/zones/msk"/>
    <hyperlink ref="H4:H5" r:id="rId16" display="https://www.timeanddate.com/time/zones/msk"/>
    <hyperlink ref="H7" r:id="rId17" display="https://www.timeanddate.com/time/zones/trt"/>
    <hyperlink ref="H8" r:id="rId18" display="https://www.timeanddate.com/time/zones/eest"/>
    <hyperlink ref="H9" r:id="rId19" display="https://www.timeanddate.com/time/zones/cest"/>
    <hyperlink ref="H10:H12" r:id="rId20" display="https://www.timeanddate.com/time/zones/cest"/>
    <hyperlink ref="H16" r:id="rId21" display="https://www.timeanddate.com/time/zones/edt"/>
    <hyperlink ref="H17:H19" r:id="rId22" display="https://www.timeanddate.com/time/zones/edt"/>
    <hyperlink ref="H20" r:id="rId23" display="https://www.timeanddate.com/time/zones/cdt"/>
    <hyperlink ref="H23" r:id="rId24" display="https://www.timeanddate.com/time/zones/pdt"/>
    <hyperlink ref="F12" r:id="rId25" display="https://swgoh.gg/u/ioz86/"/>
    <hyperlink ref="H22" r:id="rId26"/>
    <hyperlink ref="F22" r:id="rId27"/>
    <hyperlink ref="F18" r:id="rId28" display="https://swgoh.gg/u/fireguy/"/>
    <hyperlink ref="H18" r:id="rId29" display="https://www.timeanddate.com/time/zones/edt"/>
    <hyperlink ref="H15" r:id="rId30"/>
    <hyperlink ref="H6" r:id="rId31" display="https://www.timeanddate.com/time/zones/msk"/>
    <hyperlink ref="F6" r:id="rId32" display="https://swgoh.gg/u/tmmax/"/>
    <hyperlink ref="F19" r:id="rId33"/>
    <hyperlink ref="H14" r:id="rId34" display="https://www.timeanddate.com/time/zones/cest"/>
    <hyperlink ref="F14" r:id="rId35" display="https://swgoh.gg/u/jayzi/"/>
    <hyperlink ref="F15" r:id="rId36"/>
    <hyperlink ref="F13" r:id="rId37"/>
    <hyperlink ref="H13" r:id="rId38" display="https://www.timeanddate.com/time/zones/cest"/>
    <hyperlink ref="F21" r:id="rId39" tooltip="https://swgoh.gg/u/phalanx7452/" display="https://swgoh.gg/u/phalanx7452/"/>
    <hyperlink ref="H21" r:id="rId40" display="https://www.timeanddate.com/time/zones/cdt"/>
  </hyperlinks>
  <pageMargins left="0.7" right="0.7" top="0.75" bottom="0.75" header="0.3" footer="0.3"/>
  <pageSetup paperSize="9" orientation="portrait" r:id="rId41"/>
  <tableParts count="1"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5.140625" bestFit="1" customWidth="1"/>
    <col min="2" max="2" width="2.7109375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51</v>
      </c>
      <c r="B1">
        <v>8</v>
      </c>
      <c r="C1" t="s">
        <v>43</v>
      </c>
    </row>
    <row r="2" spans="1:4" x14ac:dyDescent="0.25">
      <c r="A2" t="s">
        <v>7</v>
      </c>
      <c r="B2">
        <v>3</v>
      </c>
      <c r="C2" t="s">
        <v>43</v>
      </c>
      <c r="D2" s="1"/>
    </row>
    <row r="3" spans="1:4" x14ac:dyDescent="0.25">
      <c r="A3" t="s">
        <v>6</v>
      </c>
      <c r="B3">
        <v>3</v>
      </c>
      <c r="C3" t="s">
        <v>43</v>
      </c>
      <c r="D3" s="1"/>
    </row>
    <row r="4" spans="1:4" x14ac:dyDescent="0.25">
      <c r="A4" t="str">
        <f>IF(B4=2,"EET",IF(B4=3,"EEST"))</f>
        <v>EEST</v>
      </c>
      <c r="B4">
        <f>IF(C4="DST",3,2)</f>
        <v>3</v>
      </c>
      <c r="C4" t="s">
        <v>42</v>
      </c>
      <c r="D4" s="1" t="s">
        <v>45</v>
      </c>
    </row>
    <row r="5" spans="1:4" x14ac:dyDescent="0.25">
      <c r="A5" t="str">
        <f>IF(B5=1,"CET",IF(B5=2,"CEST"))</f>
        <v>CEST</v>
      </c>
      <c r="B5">
        <f>IF(C5="DST",2,1)</f>
        <v>2</v>
      </c>
      <c r="C5" t="s">
        <v>42</v>
      </c>
      <c r="D5" s="1" t="s">
        <v>45</v>
      </c>
    </row>
    <row r="6" spans="1:4" x14ac:dyDescent="0.25">
      <c r="A6" t="str">
        <f>IF(B6=1,"BST",IF(B6=0,"GMT"))</f>
        <v>BST</v>
      </c>
      <c r="B6">
        <f>IF(C6="DST",1,0)</f>
        <v>1</v>
      </c>
      <c r="C6" t="s">
        <v>42</v>
      </c>
      <c r="D6" s="1" t="s">
        <v>45</v>
      </c>
    </row>
    <row r="7" spans="1:4" x14ac:dyDescent="0.25">
      <c r="A7" t="str">
        <f>IF(B7=-5,"EST",IF(B7=-4,"EDT"))</f>
        <v>EDT</v>
      </c>
      <c r="B7">
        <f>IF(C7="DST",-4,-5)</f>
        <v>-4</v>
      </c>
      <c r="C7" t="s">
        <v>42</v>
      </c>
      <c r="D7" s="1" t="s">
        <v>44</v>
      </c>
    </row>
    <row r="8" spans="1:4" x14ac:dyDescent="0.25">
      <c r="A8" t="str">
        <f>IF(B8=-6,"CST",IF(B8=-5,"CDT"))</f>
        <v>CDT</v>
      </c>
      <c r="B8">
        <f>IF(C8="DST",-5,-6)</f>
        <v>-5</v>
      </c>
      <c r="C8" t="s">
        <v>42</v>
      </c>
      <c r="D8" s="1" t="s">
        <v>44</v>
      </c>
    </row>
    <row r="9" spans="1:4" x14ac:dyDescent="0.25">
      <c r="A9" t="str">
        <f>IF(B9=-7,"MST",IF(B9=-6,"MDT"))</f>
        <v>MDT</v>
      </c>
      <c r="B9">
        <f>IF(C9="DST",-6,-7)</f>
        <v>-6</v>
      </c>
      <c r="C9" t="s">
        <v>42</v>
      </c>
      <c r="D9" s="1" t="s">
        <v>44</v>
      </c>
    </row>
    <row r="10" spans="1:4" x14ac:dyDescent="0.25">
      <c r="A10" t="str">
        <f>IF(B10=-8,"PST",IF(B10=-7,"PDT"))</f>
        <v>PDT</v>
      </c>
      <c r="B10">
        <f>IF(C10="DST",-7,-8)</f>
        <v>-7</v>
      </c>
      <c r="C10" t="s">
        <v>42</v>
      </c>
      <c r="D10" s="1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Watzke</dc:creator>
  <cp:keywords/>
  <dc:description/>
  <cp:lastModifiedBy>Jan Watzke</cp:lastModifiedBy>
  <cp:revision/>
  <dcterms:created xsi:type="dcterms:W3CDTF">2017-03-20T19:39:36Z</dcterms:created>
  <dcterms:modified xsi:type="dcterms:W3CDTF">2017-08-10T13:19:49Z</dcterms:modified>
  <cp:category/>
  <cp:contentStatus/>
</cp:coreProperties>
</file>