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H:\repos\SSL-Hardware-Development\BOM\"/>
    </mc:Choice>
  </mc:AlternateContent>
  <xr:revisionPtr revIDLastSave="0" documentId="13_ncr:1_{5DFE9ADE-DD43-4D63-8DF2-0A7E2D3138D7}" xr6:coauthVersionLast="36" xr6:coauthVersionMax="36" xr10:uidLastSave="{00000000-0000-0000-0000-000000000000}"/>
  <bookViews>
    <workbookView xWindow="0" yWindow="0" windowWidth="30720" windowHeight="13380" tabRatio="500" xr2:uid="{00000000-000D-0000-FFFF-FFFF00000000}"/>
  </bookViews>
  <sheets>
    <sheet name="BOM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64" i="1" l="1"/>
  <c r="I63" i="1"/>
  <c r="I54" i="1"/>
  <c r="I45" i="1"/>
  <c r="I43" i="1"/>
  <c r="K42" i="1"/>
  <c r="I42" i="1"/>
  <c r="I40" i="1"/>
  <c r="I38" i="1"/>
  <c r="I37" i="1"/>
  <c r="I36" i="1"/>
  <c r="I32" i="1"/>
  <c r="I31" i="1"/>
  <c r="I30" i="1"/>
  <c r="I29" i="1"/>
  <c r="I28" i="1"/>
  <c r="I23" i="1"/>
  <c r="I21" i="1"/>
  <c r="I20" i="1"/>
  <c r="I18" i="1"/>
  <c r="K17" i="1"/>
  <c r="I17" i="1"/>
  <c r="I16" i="1"/>
  <c r="I14" i="1"/>
  <c r="I13" i="1"/>
  <c r="I12" i="1"/>
  <c r="I11" i="1"/>
  <c r="I9" i="1"/>
  <c r="I7" i="1"/>
  <c r="I6" i="1"/>
  <c r="I5" i="1"/>
  <c r="I4" i="1"/>
  <c r="C6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H17" authorId="0" shapeId="0" xr:uid="{00000000-0006-0000-0000-000001000000}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>Incl. moms</t>
        </r>
      </text>
    </comment>
    <comment ref="H18" authorId="0" shapeId="0" xr:uid="{00000000-0006-0000-0000-000002000000}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charset val="1"/>
          </rPr>
          <t>Incl. Moms</t>
        </r>
      </text>
    </comment>
    <comment ref="H42" authorId="0" shapeId="0" xr:uid="{00000000-0006-0000-0000-000003000000}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>Incl. moms</t>
        </r>
      </text>
    </comment>
    <comment ref="H45" authorId="0" shapeId="0" xr:uid="{00000000-0006-0000-0000-000004000000}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>Incl. moms</t>
        </r>
      </text>
    </comment>
  </commentList>
</comments>
</file>

<file path=xl/sharedStrings.xml><?xml version="1.0" encoding="utf-8"?>
<sst xmlns="http://schemas.openxmlformats.org/spreadsheetml/2006/main" count="273" uniqueCount="173">
  <si>
    <t>Powertrain and Electronics</t>
  </si>
  <si>
    <t>Ranking</t>
  </si>
  <si>
    <t>Part name</t>
  </si>
  <si>
    <t>Quantity</t>
  </si>
  <si>
    <t xml:space="preserve">Distributor </t>
  </si>
  <si>
    <t>Distributor Part Number</t>
  </si>
  <si>
    <t>Manufacturer</t>
  </si>
  <si>
    <t>Mfr Part number</t>
  </si>
  <si>
    <t>Á price</t>
  </si>
  <si>
    <t>Estimated cost</t>
  </si>
  <si>
    <t>Lead time</t>
  </si>
  <si>
    <t>Notes</t>
  </si>
  <si>
    <t>Motor Wheel</t>
  </si>
  <si>
    <t xml:space="preserve"> DF45L024048-A –  Brushless DC motor </t>
  </si>
  <si>
    <t>Nanotec</t>
  </si>
  <si>
    <t>DF45L024048-A</t>
  </si>
  <si>
    <t>In stock: 1 week</t>
  </si>
  <si>
    <t>BLDC motors for the wheels, compact size, light weight, contains hall sensors for encoder feedback
Sensored ESC is required if these are used</t>
  </si>
  <si>
    <t>Turnigy Multistar 4225-610Kv 16Pole Multi-Rotor Outrunner</t>
  </si>
  <si>
    <t xml:space="preserve">HobbyKing </t>
  </si>
  <si>
    <t>In stock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</si>
  <si>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</si>
  <si>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</si>
  <si>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>RCflight</t>
  </si>
  <si>
    <t xml:space="preserve"> MT2814-400KV</t>
  </si>
  <si>
    <t>Tiger motors</t>
  </si>
  <si>
    <t>Wheel BLDC, last batch</t>
  </si>
  <si>
    <t>Surpass Hobby Rocket 4114 400KV Quad Motor BL</t>
  </si>
  <si>
    <t>elefun</t>
  </si>
  <si>
    <t>Wheel BLDC</t>
  </si>
  <si>
    <t>Motor Dribbler</t>
  </si>
  <si>
    <t xml:space="preserve"> Hobbywing FPV XRotor 3110 900KV </t>
  </si>
  <si>
    <t>Elefun</t>
  </si>
  <si>
    <t>Hobbywing</t>
  </si>
  <si>
    <t>HW30418005</t>
  </si>
  <si>
    <t>BLDC motor for the dribbler</t>
  </si>
  <si>
    <t>Motor Driver</t>
  </si>
  <si>
    <t>STSPIN32F0A</t>
  </si>
  <si>
    <t>Farnell</t>
  </si>
  <si>
    <t>STMICROELECTRONICS STSPIN32F0A</t>
  </si>
  <si>
    <t>STMICROELECTRONICS</t>
  </si>
  <si>
    <t>Three phase motor driver, integrated buck converters, current sensors, hall effect sensors and ADC</t>
  </si>
  <si>
    <t xml:space="preserve">SQS178ELNW-T1_GE3 </t>
  </si>
  <si>
    <t>Mouser</t>
  </si>
  <si>
    <t xml:space="preserve">78-SQS178ELNW-T1_GE3 </t>
  </si>
  <si>
    <t>Vishay</t>
  </si>
  <si>
    <t>SQS178ELNW-T1_GE3</t>
  </si>
  <si>
    <t>N-Channel mosfet drivers for the BLDC motors</t>
  </si>
  <si>
    <t>Aerostar 30A RVS G2 32bit ESC</t>
  </si>
  <si>
    <t>HobbyKing</t>
  </si>
  <si>
    <t>9164000049-0</t>
  </si>
  <si>
    <t>Electronics Speed Controller
Reverse control 
Compact design 
Overvoltage protection</t>
  </si>
  <si>
    <t>Turnigy Plush-32 30A (2~4S) Brushless Speed Controller w/BEC (Rev1.1.0)</t>
  </si>
  <si>
    <t>9351000124-0</t>
  </si>
  <si>
    <t>Electronics Speed Controller</t>
  </si>
  <si>
    <t>Microcontroller</t>
  </si>
  <si>
    <t>ESP32-WROVER-IE</t>
  </si>
  <si>
    <t>Amazon</t>
  </si>
  <si>
    <t xml:space="preserve">Raspberry Pi 4 Model B/8GB </t>
  </si>
  <si>
    <t>Electro:kit</t>
  </si>
  <si>
    <t>41017664 - Raspberry Pi</t>
  </si>
  <si>
    <t>Raspberry Pi</t>
  </si>
  <si>
    <t>Raspberry Pi 4 Model B/4GB</t>
  </si>
  <si>
    <t>41017110 - Raspberry Pi</t>
  </si>
  <si>
    <t>Secondary option</t>
  </si>
  <si>
    <t>Battery</t>
  </si>
  <si>
    <t xml:space="preserve"> 6s 1300mAh -120C - GNB HV XT60 </t>
  </si>
  <si>
    <t>GNB</t>
  </si>
  <si>
    <t>GNB13006S120AHV</t>
  </si>
  <si>
    <t>Tattu R-Line Version 4.0 1300mAh 22.2V 130C 6S1P Lipo Battery Pack with XT60 Plug</t>
  </si>
  <si>
    <t>Droneit</t>
  </si>
  <si>
    <t>Solenoid control electronics</t>
  </si>
  <si>
    <t xml:space="preserve">LT3750
</t>
  </si>
  <si>
    <t>Digikey</t>
  </si>
  <si>
    <t xml:space="preserve">LT3750AEMS#PBF </t>
  </si>
  <si>
    <t>Analog-devices</t>
  </si>
  <si>
    <t>LT3750EMS#TRPBF</t>
  </si>
  <si>
    <t xml:space="preserve">Capacitor charging controller for kicker
Charges Any Size Capacitor      
Easily Adjustable Output Voltage      
Drives High Current NMOS FETs      
Primary-Side Sense—No Output Voltage Divider Necessary      
Wide Input Range: 3V to 24V      
Drives Gate to VCC – 2V      
Available in 10-Lead MS Package      
Emergency Warning Beacons      
Professional Photoflash Systems      
Security/Inventory Control Systems      
High Voltage Power Supply      
Electric Fences      
Detonators </t>
  </si>
  <si>
    <t>Voltage regulators</t>
  </si>
  <si>
    <t>Scavenge 326</t>
  </si>
  <si>
    <t>Capacitors</t>
  </si>
  <si>
    <t>Conncectors and wiring</t>
  </si>
  <si>
    <t>Kicker/dribbler power system</t>
  </si>
  <si>
    <t>Power Distribution Board or custom wiring solution</t>
  </si>
  <si>
    <t>Sensors</t>
  </si>
  <si>
    <t>Encoders</t>
  </si>
  <si>
    <t>iC-PX2604 + PX01S 26-30</t>
  </si>
  <si>
    <t>Symmetry Electronics</t>
  </si>
  <si>
    <t>iC-Haus</t>
  </si>
  <si>
    <t>IC-PX2604ODFN8-3X3</t>
  </si>
  <si>
    <t>Wheel encoder</t>
  </si>
  <si>
    <t>AMT102-0512-I5000-S</t>
  </si>
  <si>
    <t xml:space="preserve"> 490-AMT1020512I5000S </t>
  </si>
  <si>
    <t>Same sky</t>
  </si>
  <si>
    <t xml:space="preserve"> AMT102-0512-I5000-S </t>
  </si>
  <si>
    <t>BROADCOM AEDB-9140-A13</t>
  </si>
  <si>
    <t>BROADCOM</t>
  </si>
  <si>
    <t>AEDB-9140-A13</t>
  </si>
  <si>
    <t>Stock arriving week commencing 30/10/24</t>
  </si>
  <si>
    <t>Wheel encoder, Quotation for 309 á excluding tax</t>
  </si>
  <si>
    <t>IMU</t>
  </si>
  <si>
    <t>WSEN-ISDS 6 Axis IMU</t>
  </si>
  <si>
    <t>Würth Electronic</t>
  </si>
  <si>
    <t>Würth Elektronik</t>
  </si>
  <si>
    <t>IMU, Sponsored by W/E</t>
  </si>
  <si>
    <t>Obsticle Detection Sensors</t>
  </si>
  <si>
    <t>Raspberry Pi Kameramodul 3</t>
  </si>
  <si>
    <t>41020240 - Raspberry Pi</t>
  </si>
  <si>
    <t>OPT8241NBN</t>
  </si>
  <si>
    <t xml:space="preserve"> 595-OPT8241NBN </t>
  </si>
  <si>
    <t>Texas Instruments</t>
  </si>
  <si>
    <t xml:space="preserve">OPT8241NBN </t>
  </si>
  <si>
    <t>Distance sensor</t>
  </si>
  <si>
    <t>Break Beam sensor</t>
  </si>
  <si>
    <t>IR Break Beam Sensor - 5mm LEDs</t>
  </si>
  <si>
    <t>Adafruit</t>
  </si>
  <si>
    <t>Break beam to detect if a ball is close (within a few mm) to the dribbler.</t>
  </si>
  <si>
    <t>3D CAD and Mechanical</t>
  </si>
  <si>
    <t>Rings for the omniwheels</t>
  </si>
  <si>
    <t>Motor Mounts</t>
  </si>
  <si>
    <t>3D printed</t>
  </si>
  <si>
    <t>Kicker/Dribbler Mechanism</t>
  </si>
  <si>
    <t>Roller</t>
  </si>
  <si>
    <t>Fasterners</t>
  </si>
  <si>
    <t>Bearings</t>
  </si>
  <si>
    <t>Electrokit</t>
  </si>
  <si>
    <t>Passive components</t>
  </si>
  <si>
    <t>Voltage regulator (buck converters) -&gt; 3,3V</t>
  </si>
  <si>
    <t>Already sent free of charge</t>
  </si>
  <si>
    <t>Voltage regulator (buck converters) -&gt; 5,0V</t>
  </si>
  <si>
    <t>Voltage regulator (buck converters) -&gt; 12V</t>
  </si>
  <si>
    <t>Voltage regulator (buck converters) -&gt; 15V</t>
  </si>
  <si>
    <t>Actuators</t>
  </si>
  <si>
    <t>Solenoid</t>
  </si>
  <si>
    <t>LEDEX 195207-228</t>
  </si>
  <si>
    <t>LEDEX</t>
  </si>
  <si>
    <t>195207-228</t>
  </si>
  <si>
    <t>Was kindly sponsored by Henrik</t>
  </si>
  <si>
    <t>AS-PL SS0017</t>
  </si>
  <si>
    <t>Autodoc</t>
  </si>
  <si>
    <t>AS-PL</t>
  </si>
  <si>
    <t>SS0017</t>
  </si>
  <si>
    <t>Estimated price:</t>
  </si>
  <si>
    <t>Legend</t>
  </si>
  <si>
    <t>Comments</t>
  </si>
  <si>
    <t>Components not accounted for</t>
  </si>
  <si>
    <r>
      <rPr>
        <sz val="10"/>
        <rFont val="Arial"/>
        <family val="2"/>
        <charset val="1"/>
      </rPr>
      <t>1</t>
    </r>
    <r>
      <rPr>
        <vertAlign val="superscript"/>
        <sz val="10"/>
        <rFont val="Arial"/>
        <family val="2"/>
        <charset val="1"/>
      </rPr>
      <t>st</t>
    </r>
    <r>
      <rPr>
        <sz val="10"/>
        <rFont val="Arial"/>
        <family val="2"/>
        <charset val="1"/>
      </rPr>
      <t xml:space="preserve"> choice</t>
    </r>
  </si>
  <si>
    <t>All prices are in SEK (Swedish krona)</t>
  </si>
  <si>
    <t>Capacitors for kicker</t>
  </si>
  <si>
    <r>
      <rPr>
        <sz val="10"/>
        <rFont val="Arial"/>
        <family val="2"/>
        <charset val="1"/>
      </rP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 xml:space="preserve"> choice</t>
    </r>
  </si>
  <si>
    <t>We will not be able to test the SMD sensors, we will need a circuit for that first. Alternatively find a THT component replacement for developing</t>
  </si>
  <si>
    <r>
      <rPr>
        <sz val="10"/>
        <rFont val="Arial"/>
        <family val="2"/>
        <charset val="1"/>
      </rPr>
      <t>3</t>
    </r>
    <r>
      <rPr>
        <vertAlign val="superscript"/>
        <sz val="10"/>
        <rFont val="Arial"/>
        <family val="2"/>
        <charset val="1"/>
      </rPr>
      <t>rd</t>
    </r>
    <r>
      <rPr>
        <sz val="10"/>
        <rFont val="Arial"/>
        <family val="2"/>
        <charset val="1"/>
      </rPr>
      <t xml:space="preserve"> choice</t>
    </r>
  </si>
  <si>
    <t>We need motors + escs to start developing the driving interface</t>
  </si>
  <si>
    <t>Might need</t>
  </si>
  <si>
    <t>3D printing costs</t>
  </si>
  <si>
    <t>IR Sensors</t>
  </si>
  <si>
    <t>Hall Effect Sensors</t>
  </si>
  <si>
    <t>Ultrasonic sensors</t>
  </si>
  <si>
    <t>Lidar sensors</t>
  </si>
  <si>
    <t>Temperature sensors</t>
  </si>
  <si>
    <t>DA2034-ALD</t>
  </si>
  <si>
    <t>Signal-Transformers</t>
  </si>
  <si>
    <t>MURS140-13-F</t>
  </si>
  <si>
    <t> 5,11250</t>
  </si>
  <si>
    <t>Single-diodes</t>
  </si>
  <si>
    <t>420VXG180MEFCSN25X35</t>
  </si>
  <si>
    <t>Capacitor 180uF</t>
  </si>
  <si>
    <t>Recommended output diod</t>
  </si>
  <si>
    <t>56,47 </t>
  </si>
  <si>
    <t>Capacitor to store the energy for the kicker, Snap In</t>
  </si>
  <si>
    <t>Transformer, Surface Mount</t>
  </si>
  <si>
    <t>Protective output diod,  Surface Mount, for PCB</t>
  </si>
  <si>
    <t>Bypass capacitor 10 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</si>
</sst>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kr&quot;;[Red]\-#,##0.00\ &quot;kr&quot;"/>
  </numFmts>
  <fonts count="18" x14ac:knownFonts="1">
    <font>
      <sz val="1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  <charset val="1"/>
    </font>
    <font>
      <u/>
      <sz val="10"/>
      <color theme="10"/>
      <name val="Calibri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Calibri"/>
      <family val="2"/>
      <charset val="1"/>
    </font>
    <font>
      <b/>
      <sz val="20"/>
      <name val="Arial"/>
      <family val="2"/>
      <charset val="1"/>
    </font>
    <font>
      <sz val="2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  <font>
      <sz val="10"/>
      <color rgb="FF333333"/>
      <name val="Arial"/>
      <family val="2"/>
    </font>
    <font>
      <sz val="10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44">
    <xf numFmtId="0" fontId="0" fillId="0" borderId="0" xfId="0"/>
    <xf numFmtId="0" fontId="1" fillId="0" borderId="1" xfId="0" applyFont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 applyProtection="1"/>
    <xf numFmtId="4" fontId="0" fillId="0" borderId="0" xfId="0" applyNumberFormat="1" applyAlignment="1" applyProtection="1"/>
    <xf numFmtId="0" fontId="2" fillId="0" borderId="1" xfId="0" applyFont="1" applyBorder="1" applyAlignment="1" applyProtection="1"/>
    <xf numFmtId="4" fontId="2" fillId="0" borderId="1" xfId="0" applyNumberFormat="1" applyFont="1" applyBorder="1" applyAlignment="1" applyProtection="1"/>
    <xf numFmtId="0" fontId="0" fillId="4" borderId="1" xfId="0" applyFont="1" applyFill="1" applyBorder="1" applyAlignment="1" applyProtection="1">
      <alignment horizontal="right" vertical="center"/>
    </xf>
    <xf numFmtId="0" fontId="0" fillId="0" borderId="1" xfId="0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horizontal="right" vertical="center"/>
    </xf>
    <xf numFmtId="0" fontId="4" fillId="0" borderId="1" xfId="0" applyFont="1" applyBorder="1" applyAlignment="1" applyProtection="1">
      <alignment horizontal="left" vertical="center"/>
    </xf>
    <xf numFmtId="4" fontId="0" fillId="0" borderId="1" xfId="0" applyNumberFormat="1" applyFont="1" applyBorder="1" applyAlignment="1" applyProtection="1">
      <alignment horizontal="right" vertical="center"/>
    </xf>
    <xf numFmtId="0" fontId="0" fillId="0" borderId="1" xfId="0" applyFont="1" applyBorder="1" applyAlignment="1" applyProtection="1">
      <alignment horizontal="left" vertical="center" wrapText="1"/>
    </xf>
    <xf numFmtId="0" fontId="0" fillId="0" borderId="0" xfId="0" applyFont="1" applyAlignment="1" applyProtection="1">
      <alignment horizontal="left"/>
    </xf>
    <xf numFmtId="0" fontId="0" fillId="5" borderId="1" xfId="0" applyFill="1" applyBorder="1" applyAlignment="1" applyProtection="1"/>
    <xf numFmtId="0" fontId="0" fillId="0" borderId="1" xfId="0" applyFont="1" applyBorder="1" applyAlignment="1" applyProtection="1"/>
    <xf numFmtId="0" fontId="4" fillId="0" borderId="1" xfId="0" applyFont="1" applyBorder="1" applyAlignment="1" applyProtection="1"/>
    <xf numFmtId="4" fontId="0" fillId="0" borderId="1" xfId="0" applyNumberFormat="1" applyFont="1" applyBorder="1" applyAlignment="1" applyProtection="1"/>
    <xf numFmtId="0" fontId="0" fillId="0" borderId="1" xfId="0" applyFont="1" applyBorder="1" applyAlignment="1" applyProtection="1">
      <alignment wrapText="1"/>
    </xf>
    <xf numFmtId="0" fontId="0" fillId="6" borderId="1" xfId="0" applyFill="1" applyBorder="1" applyAlignment="1" applyProtection="1"/>
    <xf numFmtId="4" fontId="5" fillId="0" borderId="1" xfId="0" applyNumberFormat="1" applyFont="1" applyBorder="1" applyAlignment="1" applyProtection="1"/>
    <xf numFmtId="0" fontId="0" fillId="4" borderId="1" xfId="0" applyFill="1" applyBorder="1" applyAlignment="1" applyProtection="1"/>
    <xf numFmtId="0" fontId="0" fillId="4" borderId="1" xfId="0" applyFont="1" applyFill="1" applyBorder="1" applyAlignment="1" applyProtection="1">
      <alignment horizontal="left" vertical="center"/>
    </xf>
    <xf numFmtId="0" fontId="6" fillId="0" borderId="1" xfId="1" applyFont="1" applyBorder="1" applyAlignment="1" applyProtection="1"/>
    <xf numFmtId="0" fontId="0" fillId="7" borderId="1" xfId="0" applyFill="1" applyBorder="1" applyAlignment="1" applyProtection="1"/>
    <xf numFmtId="0" fontId="7" fillId="0" borderId="1" xfId="1" applyFont="1" applyBorder="1" applyAlignment="1" applyProtection="1"/>
    <xf numFmtId="0" fontId="0" fillId="0" borderId="0" xfId="0" applyFont="1" applyBorder="1" applyAlignment="1" applyProtection="1"/>
    <xf numFmtId="0" fontId="8" fillId="0" borderId="1" xfId="0" applyFont="1" applyBorder="1" applyAlignment="1" applyProtection="1"/>
    <xf numFmtId="0" fontId="9" fillId="0" borderId="0" xfId="0" applyFont="1" applyAlignment="1" applyProtection="1"/>
    <xf numFmtId="0" fontId="10" fillId="0" borderId="1" xfId="0" applyFont="1" applyBorder="1" applyAlignment="1" applyProtection="1"/>
    <xf numFmtId="4" fontId="11" fillId="0" borderId="1" xfId="0" applyNumberFormat="1" applyFont="1" applyBorder="1" applyAlignment="1" applyProtection="1"/>
    <xf numFmtId="0" fontId="1" fillId="0" borderId="1" xfId="0" applyFont="1" applyBorder="1" applyAlignment="1" applyProtection="1"/>
    <xf numFmtId="0" fontId="3" fillId="0" borderId="1" xfId="0" applyFont="1" applyBorder="1" applyAlignment="1" applyProtection="1"/>
    <xf numFmtId="8" fontId="16" fillId="0" borderId="0" xfId="0" applyNumberFormat="1" applyFont="1"/>
    <xf numFmtId="0" fontId="6" fillId="0" borderId="1" xfId="1" applyBorder="1" applyProtection="1"/>
    <xf numFmtId="0" fontId="0" fillId="0" borderId="2" xfId="0" applyFont="1" applyBorder="1" applyAlignment="1" applyProtection="1"/>
    <xf numFmtId="0" fontId="0" fillId="0" borderId="3" xfId="0" applyFont="1" applyBorder="1" applyAlignment="1" applyProtection="1"/>
    <xf numFmtId="4" fontId="0" fillId="0" borderId="4" xfId="0" applyNumberFormat="1" applyFont="1" applyBorder="1" applyAlignment="1" applyProtection="1"/>
    <xf numFmtId="4" fontId="0" fillId="0" borderId="5" xfId="0" applyNumberFormat="1" applyFont="1" applyBorder="1" applyAlignment="1" applyProtection="1"/>
    <xf numFmtId="8" fontId="16" fillId="0" borderId="1" xfId="0" applyNumberFormat="1" applyFont="1" applyBorder="1"/>
    <xf numFmtId="0" fontId="13" fillId="0" borderId="1" xfId="0" applyFont="1" applyBorder="1"/>
    <xf numFmtId="0" fontId="17" fillId="0" borderId="1" xfId="0" applyFont="1" applyBorder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obbyking.com/en_us/turnigy-plush-32-30a-2-4s-brushless-speed-controller-w-bec-rev1-1-0.html" TargetMode="External"/><Relationship Id="rId18" Type="http://schemas.openxmlformats.org/officeDocument/2006/relationships/hyperlink" Target="http://www.gaonengbattery.com/" TargetMode="External"/><Relationship Id="rId26" Type="http://schemas.openxmlformats.org/officeDocument/2006/relationships/hyperlink" Target="https://uk.farnell.com/broadcom-limited/aedb-9140-a13/encoder-3channel-500cpr-8mm/dp/1161087" TargetMode="External"/><Relationship Id="rId39" Type="http://schemas.openxmlformats.org/officeDocument/2006/relationships/hyperlink" Target="https://uk.farnell.com/ledex/195207-228/solenoid-tubular-10w-25-91x52/dp/3996096" TargetMode="External"/><Relationship Id="rId21" Type="http://schemas.openxmlformats.org/officeDocument/2006/relationships/hyperlink" Target="https://www.digikey.se/sv/supplier-centers/analog-devices" TargetMode="External"/><Relationship Id="rId34" Type="http://schemas.openxmlformats.org/officeDocument/2006/relationships/hyperlink" Target="https://www.electrokit.com/kullager-4mm" TargetMode="External"/><Relationship Id="rId42" Type="http://schemas.openxmlformats.org/officeDocument/2006/relationships/hyperlink" Target="https://as-pl.com/en/main" TargetMode="External"/><Relationship Id="rId47" Type="http://schemas.openxmlformats.org/officeDocument/2006/relationships/hyperlink" Target="https://www.mouser.se/ProductDetail/Rubycon/420VXG180MEFCSN25X35?qs=P1JMDcb91o6e%252BpAVdT1A8A%3D%3D" TargetMode="External"/><Relationship Id="rId50" Type="http://schemas.openxmlformats.org/officeDocument/2006/relationships/vmlDrawing" Target="../drawings/vmlDrawing1.vml"/><Relationship Id="rId7" Type="http://schemas.openxmlformats.org/officeDocument/2006/relationships/hyperlink" Target="https://www.hobbywing.com/" TargetMode="External"/><Relationship Id="rId2" Type="http://schemas.openxmlformats.org/officeDocument/2006/relationships/hyperlink" Target="https://hobbyking.com/en_us/turnigy-multistar-4225-610kv-16pole-multi-rotor-outrunner.html" TargetMode="External"/><Relationship Id="rId16" Type="http://schemas.openxmlformats.org/officeDocument/2006/relationships/hyperlink" Target="https://www.electrokit.com/raspberry-pi-4-model-b/4gb" TargetMode="External"/><Relationship Id="rId29" Type="http://schemas.openxmlformats.org/officeDocument/2006/relationships/hyperlink" Target="https://www.we-online.com/en" TargetMode="External"/><Relationship Id="rId11" Type="http://schemas.openxmlformats.org/officeDocument/2006/relationships/hyperlink" Target="https://www.mouser.se/manufacturer/vishay/" TargetMode="External"/><Relationship Id="rId24" Type="http://schemas.openxmlformats.org/officeDocument/2006/relationships/hyperlink" Target="https://www.mouser.se/ProductDetail/Same-Sky/AMT102-0512-I5000-S?qs=gTYE2QTfZfSxiIvKD%252BmReg%3D%3D" TargetMode="External"/><Relationship Id="rId32" Type="http://schemas.openxmlformats.org/officeDocument/2006/relationships/hyperlink" Target="https://www.mouser.se/manufacturer/texas-instruments/" TargetMode="External"/><Relationship Id="rId37" Type="http://schemas.openxmlformats.org/officeDocument/2006/relationships/hyperlink" Target="https://www.we-online.com/en/components/products/MAGIC_FDSM_FIXED_OUTPUT_VOLTAGE" TargetMode="External"/><Relationship Id="rId40" Type="http://schemas.openxmlformats.org/officeDocument/2006/relationships/hyperlink" Target="https://uk.farnell.com/b/ledex" TargetMode="External"/><Relationship Id="rId45" Type="http://schemas.openxmlformats.org/officeDocument/2006/relationships/hyperlink" Target="https://www.digikey.se/en/products/detail/diodes-incorporated/MURS140-13-F/814447?msockid=2ae53926fc0b6a5d2b3d2c22fd5c6bda" TargetMode="External"/><Relationship Id="rId5" Type="http://schemas.openxmlformats.org/officeDocument/2006/relationships/hyperlink" Target="https://www.elefun.se/p/prod.aspx?v=54896" TargetMode="External"/><Relationship Id="rId15" Type="http://schemas.openxmlformats.org/officeDocument/2006/relationships/hyperlink" Target="https://www.electrokit.com/raspberry-pi-4-model-b/8gb" TargetMode="External"/><Relationship Id="rId23" Type="http://schemas.openxmlformats.org/officeDocument/2006/relationships/hyperlink" Target="https://www.ichaus.de/product/ic-px-series/" TargetMode="External"/><Relationship Id="rId28" Type="http://schemas.openxmlformats.org/officeDocument/2006/relationships/hyperlink" Target="https://www.we-online.com/en/components/products/WSEN-ISDS" TargetMode="External"/><Relationship Id="rId36" Type="http://schemas.openxmlformats.org/officeDocument/2006/relationships/hyperlink" Target="https://www.we-online.com/en/components/products/MAGIC_FDSM_FIXED_OUTPUT_VOLTAGE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se/ProductDetail/Vishay/SQS178ELNW-T1_GE3?qs=Imq1NPwxi76hFbSnMoRo%2Fw%3D%3D" TargetMode="External"/><Relationship Id="rId19" Type="http://schemas.openxmlformats.org/officeDocument/2006/relationships/hyperlink" Target="https://droneit.se/product/tattu-r-line-version-4-0-1300mah-22-2v-130c-6s1p-lipo-battery-pack-with-xt60-plug/" TargetMode="External"/><Relationship Id="rId31" Type="http://schemas.openxmlformats.org/officeDocument/2006/relationships/hyperlink" Target="https://www.mouser.se/ProductDetail/Texas-Instruments/OPT8241NBN?qs=cGEy3R83DS%2FxFMUAL%252BoBvw%3D%3D" TargetMode="External"/><Relationship Id="rId44" Type="http://schemas.openxmlformats.org/officeDocument/2006/relationships/hyperlink" Target="https://www.mouser.se/c/passive-components/audio-transformers-signal-transformers/" TargetMode="External"/><Relationship Id="rId4" Type="http://schemas.openxmlformats.org/officeDocument/2006/relationships/hyperlink" Target="https://uav-en.tmotor.com/" TargetMode="External"/><Relationship Id="rId9" Type="http://schemas.openxmlformats.org/officeDocument/2006/relationships/hyperlink" Target="https://se.farnell.com/b/stmicroelectronics" TargetMode="External"/><Relationship Id="rId14" Type="http://schemas.openxmlformats.org/officeDocument/2006/relationships/hyperlink" Target="https://www.amazon.com/Rakstore-ESP32-DevKitC-VIE-ESP32-WROVER-IE-Development-Bluetooth/dp/B09BM2D6HJ" TargetMode="External"/><Relationship Id="rId22" Type="http://schemas.openxmlformats.org/officeDocument/2006/relationships/hyperlink" Target="https://www.symmetryelectronics.com/products/ic-haus/ic-px2604odfn8-3x3/" TargetMode="External"/><Relationship Id="rId27" Type="http://schemas.openxmlformats.org/officeDocument/2006/relationships/hyperlink" Target="https://uk.farnell.com/b/broadcom" TargetMode="External"/><Relationship Id="rId30" Type="http://schemas.openxmlformats.org/officeDocument/2006/relationships/hyperlink" Target="https://www.electrokit.com/raspberry-pi-kameramodul-3-12mp-75" TargetMode="External"/><Relationship Id="rId35" Type="http://schemas.openxmlformats.org/officeDocument/2006/relationships/hyperlink" Target="https://www.we-online.com/en/components/products/MAGIC_FDSM_FIXED_OUTPUT_VOLTAGE" TargetMode="External"/><Relationship Id="rId43" Type="http://schemas.openxmlformats.org/officeDocument/2006/relationships/hyperlink" Target="https://www.mouser.se/ProductDetail/Coilcraft/DA2034-ALD?qs=ZYnrCdKdyedtN304hL7iMg%3D%3D&amp;_gl=1*1bi08f5*_ga*MTIzMDE0NTQ5LjE3MjcyNDgxOTc.*_ga_15W4STQT4T*MTcyODU1NjAzOC4xMC4wLjE3Mjg1NTYwMzkuNTkuMC4w" TargetMode="External"/><Relationship Id="rId48" Type="http://schemas.openxmlformats.org/officeDocument/2006/relationships/hyperlink" Target="https://www.mouser.se/c/passive-components/capacitors/" TargetMode="External"/><Relationship Id="rId8" Type="http://schemas.openxmlformats.org/officeDocument/2006/relationships/hyperlink" Target="https://se.farnell.com/stmicroelectronics/stspin32f0a/motor-controller-3-ph-bldc-vfqfpn/dp/2797963" TargetMode="External"/><Relationship Id="rId51" Type="http://schemas.openxmlformats.org/officeDocument/2006/relationships/comments" Target="../comments1.xml"/><Relationship Id="rId3" Type="http://schemas.openxmlformats.org/officeDocument/2006/relationships/hyperlink" Target="https://www.rcflight.se/visaprodukt.aspx?id=2951&amp;p=t-motor-mt2814-400-kv" TargetMode="External"/><Relationship Id="rId12" Type="http://schemas.openxmlformats.org/officeDocument/2006/relationships/hyperlink" Target="https://hobbyking.com/en_us/aerostar-30a-rvs-g2-32bit-2-4s-electronic-speed-controller-w-reverse-function-4a-5-6v-sbec.html" TargetMode="External"/><Relationship Id="rId17" Type="http://schemas.openxmlformats.org/officeDocument/2006/relationships/hyperlink" Target="https://www.elefun.se/p/prod.aspx?v=63197" TargetMode="External"/><Relationship Id="rId25" Type="http://schemas.openxmlformats.org/officeDocument/2006/relationships/hyperlink" Target="https://www.sameskydevices.com/" TargetMode="External"/><Relationship Id="rId33" Type="http://schemas.openxmlformats.org/officeDocument/2006/relationships/hyperlink" Target="https://www.electrokit.com/en/ir-barriar-sandare/mottagare-5mm" TargetMode="External"/><Relationship Id="rId38" Type="http://schemas.openxmlformats.org/officeDocument/2006/relationships/hyperlink" Target="https://www.we-online.com/en/components/products/MAGIC_FDSM_FIXED_OUTPUT_VOLTAGE" TargetMode="External"/><Relationship Id="rId46" Type="http://schemas.openxmlformats.org/officeDocument/2006/relationships/hyperlink" Target="https://www.digikey.se/en/products/filter/diodes/rectifiers/single-diodes/280" TargetMode="External"/><Relationship Id="rId20" Type="http://schemas.openxmlformats.org/officeDocument/2006/relationships/hyperlink" Target="https://www.digikey.se/en/products/detail/analog-devices-inc/LT3750AEMS-PBF/14683705" TargetMode="External"/><Relationship Id="rId41" Type="http://schemas.openxmlformats.org/officeDocument/2006/relationships/hyperlink" Target="https://www.autodoc.se/as-pl/12111476" TargetMode="External"/><Relationship Id="rId1" Type="http://schemas.openxmlformats.org/officeDocument/2006/relationships/hyperlink" Target="https://www.nanotec.com/eu/en/products/1786-df45l024048-a" TargetMode="External"/><Relationship Id="rId6" Type="http://schemas.openxmlformats.org/officeDocument/2006/relationships/hyperlink" Target="https://www.elefun.se/p/prod.aspx?v=651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tabSelected="1" topLeftCell="A19" zoomScaleNormal="100" workbookViewId="0">
      <selection activeCell="D26" sqref="D26"/>
    </sheetView>
  </sheetViews>
  <sheetFormatPr defaultColWidth="11.5546875" defaultRowHeight="13.2" x14ac:dyDescent="0.25"/>
  <cols>
    <col min="1" max="1" width="8.109375" style="4" customWidth="1"/>
    <col min="2" max="2" width="73.33203125" style="4" customWidth="1"/>
    <col min="3" max="3" width="17.6640625" style="4" customWidth="1"/>
    <col min="4" max="4" width="18" style="4" customWidth="1"/>
    <col min="5" max="5" width="34" style="4" customWidth="1"/>
    <col min="6" max="6" width="22.6640625" style="4" customWidth="1"/>
    <col min="7" max="7" width="118" style="4" customWidth="1"/>
    <col min="8" max="8" width="8" style="5" customWidth="1"/>
    <col min="9" max="9" width="14.109375" style="5" customWidth="1"/>
    <col min="10" max="10" width="36" style="4" customWidth="1"/>
    <col min="11" max="11" width="99.21875" style="4" customWidth="1"/>
  </cols>
  <sheetData>
    <row r="1" spans="1:11" ht="2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7" t="s">
        <v>9</v>
      </c>
      <c r="J2" s="6" t="s">
        <v>10</v>
      </c>
      <c r="K2" s="6" t="s">
        <v>11</v>
      </c>
    </row>
    <row r="3" spans="1:11" ht="15.6" x14ac:dyDescent="0.25">
      <c r="A3" s="2" t="s">
        <v>12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s="14" customFormat="1" ht="26.4" x14ac:dyDescent="0.25">
      <c r="A4" s="8">
        <v>1</v>
      </c>
      <c r="B4" s="9" t="s">
        <v>13</v>
      </c>
      <c r="C4" s="10">
        <v>4</v>
      </c>
      <c r="D4" s="11" t="s">
        <v>14</v>
      </c>
      <c r="E4" s="9" t="s">
        <v>15</v>
      </c>
      <c r="F4" s="9"/>
      <c r="G4" s="9"/>
      <c r="H4" s="12">
        <v>818.4</v>
      </c>
      <c r="I4" s="12">
        <f>C4*H4</f>
        <v>3273.6</v>
      </c>
      <c r="J4" s="9" t="s">
        <v>16</v>
      </c>
      <c r="K4" s="13" t="s">
        <v>17</v>
      </c>
    </row>
    <row r="5" spans="1:11" ht="66" x14ac:dyDescent="0.25">
      <c r="A5" s="15">
        <v>2</v>
      </c>
      <c r="B5" s="16" t="s">
        <v>18</v>
      </c>
      <c r="C5" s="16">
        <v>4</v>
      </c>
      <c r="D5" s="17" t="s">
        <v>19</v>
      </c>
      <c r="E5" s="16">
        <v>9392000008</v>
      </c>
      <c r="F5" s="16"/>
      <c r="G5" s="16"/>
      <c r="H5" s="18">
        <v>297</v>
      </c>
      <c r="I5" s="18">
        <f>C5*H5</f>
        <v>1188</v>
      </c>
      <c r="J5" s="16" t="s">
        <v>20</v>
      </c>
      <c r="K5" s="19" t="s">
        <v>21</v>
      </c>
    </row>
    <row r="6" spans="1:11" x14ac:dyDescent="0.25">
      <c r="A6" s="20">
        <v>3</v>
      </c>
      <c r="B6" s="16" t="s">
        <v>22</v>
      </c>
      <c r="C6" s="16">
        <v>4</v>
      </c>
      <c r="D6" s="17" t="s">
        <v>23</v>
      </c>
      <c r="E6" s="16" t="s">
        <v>24</v>
      </c>
      <c r="F6" s="17" t="s">
        <v>25</v>
      </c>
      <c r="G6" s="16"/>
      <c r="H6" s="18">
        <v>215.4</v>
      </c>
      <c r="I6" s="18">
        <f>C6*H6</f>
        <v>861.6</v>
      </c>
      <c r="J6" s="16" t="s">
        <v>20</v>
      </c>
      <c r="K6" s="16" t="s">
        <v>26</v>
      </c>
    </row>
    <row r="7" spans="1:11" x14ac:dyDescent="0.25">
      <c r="A7" s="20">
        <v>4</v>
      </c>
      <c r="B7" s="16" t="s">
        <v>27</v>
      </c>
      <c r="C7" s="16">
        <v>4</v>
      </c>
      <c r="D7" s="17" t="s">
        <v>28</v>
      </c>
      <c r="E7" s="16">
        <v>54896</v>
      </c>
      <c r="F7" s="16"/>
      <c r="G7" s="16"/>
      <c r="H7" s="21">
        <v>268.8</v>
      </c>
      <c r="I7" s="18">
        <f>C7*H7</f>
        <v>1075.2</v>
      </c>
      <c r="J7" s="16" t="s">
        <v>20</v>
      </c>
      <c r="K7" s="16" t="s">
        <v>29</v>
      </c>
    </row>
    <row r="8" spans="1:11" ht="15.6" x14ac:dyDescent="0.25">
      <c r="A8" s="2" t="s">
        <v>30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2"/>
      <c r="B9" s="16" t="s">
        <v>31</v>
      </c>
      <c r="C9" s="16">
        <v>1</v>
      </c>
      <c r="D9" s="17" t="s">
        <v>32</v>
      </c>
      <c r="E9" s="16">
        <v>65193</v>
      </c>
      <c r="F9" s="17" t="s">
        <v>33</v>
      </c>
      <c r="G9" s="16" t="s">
        <v>34</v>
      </c>
      <c r="H9" s="18">
        <v>175.2</v>
      </c>
      <c r="I9" s="18">
        <f>C9*H9</f>
        <v>175.2</v>
      </c>
      <c r="J9" s="16" t="s">
        <v>20</v>
      </c>
      <c r="K9" s="16" t="s">
        <v>35</v>
      </c>
    </row>
    <row r="10" spans="1:11" ht="15.6" x14ac:dyDescent="0.25">
      <c r="A10" s="2" t="s">
        <v>36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s="14" customFormat="1" x14ac:dyDescent="0.25">
      <c r="A11" s="23"/>
      <c r="B11" s="9" t="s">
        <v>37</v>
      </c>
      <c r="C11" s="10">
        <v>5</v>
      </c>
      <c r="D11" s="11" t="s">
        <v>38</v>
      </c>
      <c r="E11" s="9" t="s">
        <v>39</v>
      </c>
      <c r="F11" s="11" t="s">
        <v>40</v>
      </c>
      <c r="G11" s="9" t="s">
        <v>37</v>
      </c>
      <c r="H11" s="10">
        <v>56.61</v>
      </c>
      <c r="I11" s="10">
        <f>C11*H11</f>
        <v>283.05</v>
      </c>
      <c r="J11" s="9" t="s">
        <v>20</v>
      </c>
      <c r="K11" s="9" t="s">
        <v>41</v>
      </c>
    </row>
    <row r="12" spans="1:11" s="14" customFormat="1" x14ac:dyDescent="0.25">
      <c r="A12" s="23"/>
      <c r="B12" s="9" t="s">
        <v>42</v>
      </c>
      <c r="C12" s="10">
        <v>30</v>
      </c>
      <c r="D12" s="11" t="s">
        <v>43</v>
      </c>
      <c r="E12" s="9" t="s">
        <v>44</v>
      </c>
      <c r="F12" s="11" t="s">
        <v>45</v>
      </c>
      <c r="G12" s="9" t="s">
        <v>46</v>
      </c>
      <c r="H12" s="10">
        <v>7.99</v>
      </c>
      <c r="I12" s="10">
        <f>C12*H12</f>
        <v>239.70000000000002</v>
      </c>
      <c r="J12" s="9" t="s">
        <v>20</v>
      </c>
      <c r="K12" s="9" t="s">
        <v>47</v>
      </c>
    </row>
    <row r="13" spans="1:11" ht="52.8" x14ac:dyDescent="0.25">
      <c r="A13" s="15">
        <v>2</v>
      </c>
      <c r="B13" s="16" t="s">
        <v>48</v>
      </c>
      <c r="C13" s="16">
        <v>5</v>
      </c>
      <c r="D13" s="17" t="s">
        <v>49</v>
      </c>
      <c r="E13" s="16" t="s">
        <v>50</v>
      </c>
      <c r="F13" s="16"/>
      <c r="G13" s="16"/>
      <c r="H13" s="18">
        <v>147.19999999999999</v>
      </c>
      <c r="I13" s="18">
        <f>C13*H13</f>
        <v>736</v>
      </c>
      <c r="J13" s="16" t="s">
        <v>20</v>
      </c>
      <c r="K13" s="19" t="s">
        <v>51</v>
      </c>
    </row>
    <row r="14" spans="1:11" x14ac:dyDescent="0.25">
      <c r="A14" s="20">
        <v>3</v>
      </c>
      <c r="B14" s="16" t="s">
        <v>52</v>
      </c>
      <c r="C14" s="16">
        <v>4</v>
      </c>
      <c r="D14" s="17" t="s">
        <v>49</v>
      </c>
      <c r="E14" s="16" t="s">
        <v>53</v>
      </c>
      <c r="F14" s="16"/>
      <c r="G14" s="16"/>
      <c r="H14" s="18">
        <v>154.80799999999999</v>
      </c>
      <c r="I14" s="18">
        <f>H14*C14</f>
        <v>619.23199999999997</v>
      </c>
      <c r="J14" s="16" t="s">
        <v>20</v>
      </c>
      <c r="K14" s="16" t="s">
        <v>54</v>
      </c>
    </row>
    <row r="15" spans="1:11" ht="15.6" x14ac:dyDescent="0.25">
      <c r="A15" s="2" t="s">
        <v>55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2">
        <v>1</v>
      </c>
      <c r="B16" s="16" t="s">
        <v>56</v>
      </c>
      <c r="C16" s="16">
        <v>1</v>
      </c>
      <c r="D16" s="17" t="s">
        <v>57</v>
      </c>
      <c r="E16" s="16"/>
      <c r="F16" s="16"/>
      <c r="G16" s="16"/>
      <c r="H16" s="18">
        <v>203.2</v>
      </c>
      <c r="I16" s="18">
        <f>C16*H16</f>
        <v>203.2</v>
      </c>
      <c r="J16" s="16" t="s">
        <v>20</v>
      </c>
      <c r="K16" s="16" t="s">
        <v>55</v>
      </c>
    </row>
    <row r="17" spans="1:11" x14ac:dyDescent="0.25">
      <c r="A17" s="22">
        <v>1</v>
      </c>
      <c r="B17" s="16" t="s">
        <v>58</v>
      </c>
      <c r="C17" s="16">
        <v>1</v>
      </c>
      <c r="D17" s="17" t="s">
        <v>59</v>
      </c>
      <c r="E17" s="16" t="s">
        <v>60</v>
      </c>
      <c r="F17" s="16" t="s">
        <v>61</v>
      </c>
      <c r="G17" s="16"/>
      <c r="H17" s="18">
        <v>979</v>
      </c>
      <c r="I17" s="18">
        <f>H17*C17</f>
        <v>979</v>
      </c>
      <c r="J17" s="16" t="s">
        <v>20</v>
      </c>
      <c r="K17" s="16" t="str">
        <f>"Can be substituted with " &amp; BOM!B18</f>
        <v>Can be substituted with Raspberry Pi 4 Model B/4GB</v>
      </c>
    </row>
    <row r="18" spans="1:11" ht="14.4" x14ac:dyDescent="0.3">
      <c r="A18" s="15"/>
      <c r="B18" s="16" t="s">
        <v>62</v>
      </c>
      <c r="C18" s="16">
        <v>1</v>
      </c>
      <c r="D18" s="24" t="s">
        <v>59</v>
      </c>
      <c r="E18" s="16" t="s">
        <v>63</v>
      </c>
      <c r="F18" s="16" t="s">
        <v>61</v>
      </c>
      <c r="G18" s="16"/>
      <c r="H18" s="18">
        <v>729</v>
      </c>
      <c r="I18" s="18">
        <f>H18*C18</f>
        <v>729</v>
      </c>
      <c r="J18" s="16" t="s">
        <v>20</v>
      </c>
      <c r="K18" s="16" t="s">
        <v>64</v>
      </c>
    </row>
    <row r="19" spans="1:11" ht="15.6" x14ac:dyDescent="0.25">
      <c r="A19" s="2" t="s">
        <v>65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2">
        <v>1</v>
      </c>
      <c r="B20" s="16" t="s">
        <v>66</v>
      </c>
      <c r="C20" s="16">
        <v>1</v>
      </c>
      <c r="D20" s="17" t="s">
        <v>32</v>
      </c>
      <c r="E20" s="16">
        <v>63197</v>
      </c>
      <c r="F20" s="17" t="s">
        <v>67</v>
      </c>
      <c r="G20" s="16" t="s">
        <v>68</v>
      </c>
      <c r="H20" s="18">
        <v>351.2</v>
      </c>
      <c r="I20" s="18">
        <f>C20*H20</f>
        <v>351.2</v>
      </c>
      <c r="J20" s="16" t="s">
        <v>20</v>
      </c>
      <c r="K20" s="16" t="s">
        <v>65</v>
      </c>
    </row>
    <row r="21" spans="1:11" x14ac:dyDescent="0.25">
      <c r="A21" s="15">
        <v>2</v>
      </c>
      <c r="B21" s="16" t="s">
        <v>69</v>
      </c>
      <c r="C21" s="16">
        <v>1</v>
      </c>
      <c r="D21" s="17" t="s">
        <v>70</v>
      </c>
      <c r="E21" s="16">
        <v>433122</v>
      </c>
      <c r="F21" s="16"/>
      <c r="G21" s="16"/>
      <c r="H21" s="18">
        <v>359.2</v>
      </c>
      <c r="I21" s="18">
        <f>C21*H21</f>
        <v>359.2</v>
      </c>
      <c r="J21" s="16" t="s">
        <v>20</v>
      </c>
      <c r="K21" s="16" t="s">
        <v>65</v>
      </c>
    </row>
    <row r="22" spans="1:11" ht="15.6" x14ac:dyDescent="0.25">
      <c r="A22" s="2" t="s">
        <v>71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184.8" x14ac:dyDescent="0.25">
      <c r="A23" s="22">
        <v>1</v>
      </c>
      <c r="B23" s="19" t="s">
        <v>72</v>
      </c>
      <c r="C23" s="16">
        <v>1</v>
      </c>
      <c r="D23" s="17" t="s">
        <v>73</v>
      </c>
      <c r="E23" s="16" t="s">
        <v>74</v>
      </c>
      <c r="F23" s="17" t="s">
        <v>75</v>
      </c>
      <c r="G23" s="16" t="s">
        <v>76</v>
      </c>
      <c r="H23" s="38">
        <v>146.92500000000001</v>
      </c>
      <c r="I23" s="38">
        <f t="shared" ref="I23:I32" si="0">C23*H23</f>
        <v>146.92500000000001</v>
      </c>
      <c r="J23" s="16" t="s">
        <v>20</v>
      </c>
      <c r="K23" s="19" t="s">
        <v>77</v>
      </c>
    </row>
    <row r="24" spans="1:11" ht="14.4" x14ac:dyDescent="0.3">
      <c r="A24" s="22">
        <v>1</v>
      </c>
      <c r="B24" s="19" t="s">
        <v>167</v>
      </c>
      <c r="C24" s="16">
        <v>2</v>
      </c>
      <c r="D24" s="35" t="s">
        <v>73</v>
      </c>
      <c r="E24" s="19" t="s">
        <v>162</v>
      </c>
      <c r="F24" s="35" t="s">
        <v>164</v>
      </c>
      <c r="G24" s="36"/>
      <c r="H24" s="42">
        <v>4.09</v>
      </c>
      <c r="I24" s="41" t="s">
        <v>163</v>
      </c>
      <c r="J24" s="37" t="s">
        <v>20</v>
      </c>
      <c r="K24" s="19" t="s">
        <v>171</v>
      </c>
    </row>
    <row r="25" spans="1:11" ht="14.4" x14ac:dyDescent="0.3">
      <c r="A25" s="22">
        <v>1</v>
      </c>
      <c r="B25" s="19" t="s">
        <v>166</v>
      </c>
      <c r="C25" s="16">
        <v>1</v>
      </c>
      <c r="D25" s="35" t="s">
        <v>43</v>
      </c>
      <c r="E25" s="16" t="s">
        <v>165</v>
      </c>
      <c r="F25" s="35" t="s">
        <v>80</v>
      </c>
      <c r="G25" s="36"/>
      <c r="H25" s="43" t="s">
        <v>168</v>
      </c>
      <c r="I25" s="43" t="s">
        <v>168</v>
      </c>
      <c r="J25" s="37" t="s">
        <v>20</v>
      </c>
      <c r="K25" s="19" t="s">
        <v>169</v>
      </c>
    </row>
    <row r="26" spans="1:11" ht="14.4" x14ac:dyDescent="0.3">
      <c r="A26" s="22">
        <v>1</v>
      </c>
      <c r="B26" s="19" t="s">
        <v>172</v>
      </c>
      <c r="C26" s="16">
        <v>4</v>
      </c>
      <c r="D26" s="35"/>
      <c r="E26" s="16"/>
      <c r="F26" s="35"/>
      <c r="G26" s="36"/>
      <c r="H26" s="43"/>
      <c r="I26" s="43"/>
      <c r="J26" s="37"/>
      <c r="K26" s="19"/>
    </row>
    <row r="27" spans="1:11" ht="14.4" x14ac:dyDescent="0.3">
      <c r="A27" s="22">
        <v>1</v>
      </c>
      <c r="B27" s="19" t="s">
        <v>160</v>
      </c>
      <c r="C27" s="16">
        <v>1</v>
      </c>
      <c r="D27" s="35" t="s">
        <v>43</v>
      </c>
      <c r="E27" s="16"/>
      <c r="F27" s="35" t="s">
        <v>161</v>
      </c>
      <c r="G27" s="16"/>
      <c r="H27" s="34">
        <v>98.56</v>
      </c>
      <c r="I27" s="40">
        <v>98.56</v>
      </c>
      <c r="J27" s="37" t="s">
        <v>20</v>
      </c>
      <c r="K27" s="19" t="s">
        <v>170</v>
      </c>
    </row>
    <row r="28" spans="1:11" x14ac:dyDescent="0.25">
      <c r="A28" s="25"/>
      <c r="B28" s="16" t="s">
        <v>78</v>
      </c>
      <c r="C28" s="16"/>
      <c r="D28" s="16"/>
      <c r="E28" s="16"/>
      <c r="F28" s="16"/>
      <c r="G28" s="16"/>
      <c r="H28" s="18"/>
      <c r="I28" s="39">
        <f t="shared" si="0"/>
        <v>0</v>
      </c>
      <c r="J28" s="16"/>
      <c r="K28" s="16" t="s">
        <v>79</v>
      </c>
    </row>
    <row r="29" spans="1:11" x14ac:dyDescent="0.25">
      <c r="A29" s="25"/>
      <c r="B29" s="16" t="s">
        <v>80</v>
      </c>
      <c r="C29" s="16"/>
      <c r="D29" s="16"/>
      <c r="E29" s="16"/>
      <c r="F29" s="16"/>
      <c r="G29" s="16"/>
      <c r="H29" s="18"/>
      <c r="I29" s="18">
        <f t="shared" si="0"/>
        <v>0</v>
      </c>
      <c r="J29" s="16"/>
      <c r="K29" s="16" t="s">
        <v>79</v>
      </c>
    </row>
    <row r="30" spans="1:11" x14ac:dyDescent="0.25">
      <c r="A30" s="25"/>
      <c r="B30" s="16" t="s">
        <v>81</v>
      </c>
      <c r="C30" s="16"/>
      <c r="D30" s="16"/>
      <c r="E30" s="16"/>
      <c r="F30" s="16"/>
      <c r="G30" s="16"/>
      <c r="H30" s="18"/>
      <c r="I30" s="18">
        <f t="shared" si="0"/>
        <v>0</v>
      </c>
      <c r="J30" s="16"/>
      <c r="K30" s="16" t="s">
        <v>79</v>
      </c>
    </row>
    <row r="31" spans="1:11" x14ac:dyDescent="0.25">
      <c r="A31" s="25"/>
      <c r="B31" s="16" t="s">
        <v>82</v>
      </c>
      <c r="C31" s="16"/>
      <c r="D31" s="16"/>
      <c r="E31" s="16"/>
      <c r="F31" s="16"/>
      <c r="G31" s="16"/>
      <c r="H31" s="18"/>
      <c r="I31" s="18">
        <f t="shared" si="0"/>
        <v>0</v>
      </c>
      <c r="J31" s="16"/>
      <c r="K31" s="16"/>
    </row>
    <row r="32" spans="1:11" x14ac:dyDescent="0.25">
      <c r="A32" s="25"/>
      <c r="B32" s="16" t="s">
        <v>83</v>
      </c>
      <c r="C32" s="16"/>
      <c r="D32" s="16"/>
      <c r="E32" s="16"/>
      <c r="F32" s="16"/>
      <c r="G32" s="16"/>
      <c r="H32" s="18"/>
      <c r="I32" s="18">
        <f t="shared" si="0"/>
        <v>0</v>
      </c>
      <c r="J32" s="16"/>
      <c r="K32" s="16"/>
    </row>
    <row r="33" spans="1:11" ht="21" x14ac:dyDescent="0.25">
      <c r="A33" s="3" t="s">
        <v>84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6" t="s">
        <v>1</v>
      </c>
      <c r="B34" s="6" t="s">
        <v>2</v>
      </c>
      <c r="C34" s="6" t="s">
        <v>3</v>
      </c>
      <c r="D34" s="6" t="s">
        <v>4</v>
      </c>
      <c r="E34" s="6" t="s">
        <v>5</v>
      </c>
      <c r="F34" s="6" t="s">
        <v>6</v>
      </c>
      <c r="G34" s="6" t="s">
        <v>7</v>
      </c>
      <c r="H34" s="7" t="s">
        <v>8</v>
      </c>
      <c r="I34" s="7" t="s">
        <v>9</v>
      </c>
      <c r="J34" s="6" t="s">
        <v>10</v>
      </c>
      <c r="K34" s="6" t="s">
        <v>11</v>
      </c>
    </row>
    <row r="35" spans="1:11" ht="15.6" x14ac:dyDescent="0.25">
      <c r="A35" s="2" t="s">
        <v>85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14.4" x14ac:dyDescent="0.3">
      <c r="A36" s="22"/>
      <c r="B36" s="16" t="s">
        <v>86</v>
      </c>
      <c r="C36" s="16">
        <v>4</v>
      </c>
      <c r="D36" s="26" t="s">
        <v>87</v>
      </c>
      <c r="E36" s="24"/>
      <c r="F36" s="26" t="s">
        <v>88</v>
      </c>
      <c r="G36" s="16" t="s">
        <v>89</v>
      </c>
      <c r="H36" s="18">
        <v>224.4</v>
      </c>
      <c r="I36" s="18">
        <f>C36*H36</f>
        <v>897.6</v>
      </c>
      <c r="J36" s="16"/>
      <c r="K36" s="16" t="s">
        <v>90</v>
      </c>
    </row>
    <row r="37" spans="1:11" x14ac:dyDescent="0.25">
      <c r="A37" s="15"/>
      <c r="B37" s="16" t="s">
        <v>91</v>
      </c>
      <c r="C37" s="16">
        <v>4</v>
      </c>
      <c r="D37" s="17" t="s">
        <v>43</v>
      </c>
      <c r="E37" s="16" t="s">
        <v>92</v>
      </c>
      <c r="F37" s="17" t="s">
        <v>93</v>
      </c>
      <c r="G37" s="16" t="s">
        <v>94</v>
      </c>
      <c r="H37" s="18">
        <v>198.352</v>
      </c>
      <c r="I37" s="18">
        <f>C37*H37</f>
        <v>793.40800000000002</v>
      </c>
      <c r="J37" s="16" t="s">
        <v>20</v>
      </c>
      <c r="K37" s="16" t="s">
        <v>90</v>
      </c>
    </row>
    <row r="38" spans="1:11" x14ac:dyDescent="0.25">
      <c r="A38" s="20"/>
      <c r="B38" s="16" t="s">
        <v>95</v>
      </c>
      <c r="C38" s="16">
        <v>24</v>
      </c>
      <c r="D38" s="17" t="s">
        <v>38</v>
      </c>
      <c r="E38" s="16"/>
      <c r="F38" s="17" t="s">
        <v>96</v>
      </c>
      <c r="G38" s="16" t="s">
        <v>97</v>
      </c>
      <c r="H38" s="18">
        <v>309</v>
      </c>
      <c r="I38" s="18">
        <f>C38*H38</f>
        <v>7416</v>
      </c>
      <c r="J38" s="16" t="s">
        <v>98</v>
      </c>
      <c r="K38" s="16" t="s">
        <v>99</v>
      </c>
    </row>
    <row r="39" spans="1:11" ht="15.6" x14ac:dyDescent="0.25">
      <c r="A39" s="2" t="s">
        <v>100</v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2"/>
      <c r="B40" s="16" t="s">
        <v>101</v>
      </c>
      <c r="C40" s="16">
        <v>10</v>
      </c>
      <c r="D40" s="17" t="s">
        <v>102</v>
      </c>
      <c r="E40" s="16"/>
      <c r="F40" s="17" t="s">
        <v>103</v>
      </c>
      <c r="G40" s="16">
        <v>2536030320001</v>
      </c>
      <c r="H40" s="18">
        <v>0</v>
      </c>
      <c r="I40" s="18">
        <f>C40*H40</f>
        <v>0</v>
      </c>
      <c r="J40" s="16" t="s">
        <v>20</v>
      </c>
      <c r="K40" s="16" t="s">
        <v>104</v>
      </c>
    </row>
    <row r="41" spans="1:11" ht="15.6" x14ac:dyDescent="0.25">
      <c r="A41" s="2" t="s">
        <v>105</v>
      </c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2"/>
      <c r="B42" s="16" t="s">
        <v>106</v>
      </c>
      <c r="C42" s="16">
        <v>1</v>
      </c>
      <c r="D42" s="17" t="s">
        <v>59</v>
      </c>
      <c r="E42" s="16" t="s">
        <v>107</v>
      </c>
      <c r="F42" s="16" t="s">
        <v>61</v>
      </c>
      <c r="G42" s="16"/>
      <c r="H42" s="18">
        <v>369</v>
      </c>
      <c r="I42" s="18">
        <f>H42*C42</f>
        <v>369</v>
      </c>
      <c r="J42" s="16" t="s">
        <v>20</v>
      </c>
      <c r="K42" s="27" t="str">
        <f>"Needs to be ordered with " &amp; BOM!B17 &amp; "or " &amp; BOM!B18</f>
        <v>Needs to be ordered with Raspberry Pi 4 Model B/8GB or Raspberry Pi 4 Model B/4GB</v>
      </c>
    </row>
    <row r="43" spans="1:11" x14ac:dyDescent="0.25">
      <c r="A43" s="20"/>
      <c r="B43" s="16" t="s">
        <v>108</v>
      </c>
      <c r="C43" s="16">
        <v>1</v>
      </c>
      <c r="D43" s="17" t="s">
        <v>43</v>
      </c>
      <c r="E43" s="16" t="s">
        <v>109</v>
      </c>
      <c r="F43" s="17" t="s">
        <v>110</v>
      </c>
      <c r="G43" s="16" t="s">
        <v>111</v>
      </c>
      <c r="H43" s="18">
        <v>605.13</v>
      </c>
      <c r="I43" s="18">
        <f>C43*H43</f>
        <v>605.13</v>
      </c>
      <c r="J43" s="16" t="s">
        <v>20</v>
      </c>
      <c r="K43" s="16" t="s">
        <v>112</v>
      </c>
    </row>
    <row r="44" spans="1:11" ht="15.6" x14ac:dyDescent="0.25">
      <c r="A44" s="2" t="s">
        <v>113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14.4" x14ac:dyDescent="0.3">
      <c r="A45" s="22"/>
      <c r="B45" s="16" t="s">
        <v>114</v>
      </c>
      <c r="C45" s="16">
        <v>1</v>
      </c>
      <c r="D45" s="24" t="s">
        <v>59</v>
      </c>
      <c r="E45" s="16">
        <v>41015028</v>
      </c>
      <c r="F45" s="16" t="s">
        <v>115</v>
      </c>
      <c r="G45" s="16"/>
      <c r="H45" s="18">
        <v>99</v>
      </c>
      <c r="I45" s="18">
        <f>H45*C45</f>
        <v>99</v>
      </c>
      <c r="J45" s="16" t="s">
        <v>20</v>
      </c>
      <c r="K45" s="16" t="s">
        <v>116</v>
      </c>
    </row>
    <row r="46" spans="1:11" ht="21" x14ac:dyDescent="0.25">
      <c r="A46" s="3" t="s">
        <v>117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16"/>
      <c r="B47" s="6" t="s">
        <v>2</v>
      </c>
      <c r="C47" s="6" t="s">
        <v>3</v>
      </c>
      <c r="D47" s="6" t="s">
        <v>4</v>
      </c>
      <c r="E47" s="6" t="s">
        <v>5</v>
      </c>
      <c r="F47" s="6" t="s">
        <v>6</v>
      </c>
      <c r="G47" s="6" t="s">
        <v>7</v>
      </c>
      <c r="H47" s="7" t="s">
        <v>8</v>
      </c>
      <c r="I47" s="7" t="s">
        <v>9</v>
      </c>
      <c r="J47" s="6" t="s">
        <v>10</v>
      </c>
      <c r="K47" s="6" t="s">
        <v>11</v>
      </c>
    </row>
    <row r="48" spans="1:11" ht="15.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5"/>
      <c r="B49" s="16" t="s">
        <v>118</v>
      </c>
      <c r="C49" s="16"/>
      <c r="D49" s="16"/>
      <c r="E49" s="16"/>
      <c r="F49" s="16"/>
      <c r="G49" s="16"/>
      <c r="H49" s="18"/>
      <c r="I49" s="18"/>
      <c r="J49" s="16"/>
      <c r="K49" s="16"/>
    </row>
    <row r="50" spans="1:11" x14ac:dyDescent="0.25">
      <c r="A50" s="25"/>
      <c r="B50" s="16" t="s">
        <v>119</v>
      </c>
      <c r="C50" s="16"/>
      <c r="D50" s="16"/>
      <c r="E50" s="16"/>
      <c r="F50" s="16"/>
      <c r="G50" s="16"/>
      <c r="H50" s="18"/>
      <c r="I50" s="18"/>
      <c r="J50" s="16"/>
      <c r="K50" s="16" t="s">
        <v>120</v>
      </c>
    </row>
    <row r="51" spans="1:11" x14ac:dyDescent="0.25">
      <c r="A51" s="25"/>
      <c r="B51" s="16" t="s">
        <v>121</v>
      </c>
      <c r="C51" s="16"/>
      <c r="D51" s="16"/>
      <c r="E51" s="16"/>
      <c r="F51" s="16"/>
      <c r="G51" s="16"/>
      <c r="H51" s="18"/>
      <c r="I51" s="18"/>
      <c r="J51" s="16"/>
      <c r="K51" s="16" t="s">
        <v>120</v>
      </c>
    </row>
    <row r="52" spans="1:11" x14ac:dyDescent="0.25">
      <c r="A52" s="25"/>
      <c r="B52" s="16" t="s">
        <v>122</v>
      </c>
      <c r="C52" s="16"/>
      <c r="D52" s="16"/>
      <c r="E52" s="16"/>
      <c r="F52" s="16"/>
      <c r="G52" s="16"/>
      <c r="H52" s="18"/>
      <c r="I52" s="18"/>
      <c r="J52" s="16"/>
      <c r="K52" s="16" t="s">
        <v>120</v>
      </c>
    </row>
    <row r="53" spans="1:11" x14ac:dyDescent="0.25">
      <c r="A53" s="25"/>
      <c r="B53" s="16" t="s">
        <v>123</v>
      </c>
      <c r="C53" s="16"/>
      <c r="D53" s="16"/>
      <c r="E53" s="16"/>
      <c r="F53" s="16"/>
      <c r="G53" s="16"/>
      <c r="H53" s="18"/>
      <c r="I53" s="18"/>
      <c r="J53" s="16"/>
      <c r="K53" s="16" t="s">
        <v>79</v>
      </c>
    </row>
    <row r="54" spans="1:11" x14ac:dyDescent="0.25">
      <c r="A54" s="22"/>
      <c r="B54" s="16" t="s">
        <v>124</v>
      </c>
      <c r="C54" s="16">
        <v>4</v>
      </c>
      <c r="D54" s="28" t="s">
        <v>125</v>
      </c>
      <c r="E54" s="16">
        <v>41019265</v>
      </c>
      <c r="F54" s="16"/>
      <c r="G54" s="16"/>
      <c r="H54" s="18">
        <v>18</v>
      </c>
      <c r="I54" s="18">
        <f>C54*H54</f>
        <v>72</v>
      </c>
      <c r="J54" s="16"/>
      <c r="K54" s="16" t="s">
        <v>79</v>
      </c>
    </row>
    <row r="55" spans="1:11" ht="15.6" x14ac:dyDescent="0.25">
      <c r="A55" s="2" t="s">
        <v>126</v>
      </c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14.4" x14ac:dyDescent="0.3">
      <c r="A56" s="25"/>
      <c r="B56" s="16" t="s">
        <v>127</v>
      </c>
      <c r="C56" s="16">
        <v>3</v>
      </c>
      <c r="D56" s="24" t="s">
        <v>102</v>
      </c>
      <c r="E56" s="29">
        <v>173010335</v>
      </c>
      <c r="F56" s="16" t="s">
        <v>103</v>
      </c>
      <c r="G56" s="16"/>
      <c r="H56" s="18">
        <v>0</v>
      </c>
      <c r="I56" s="18"/>
      <c r="J56" s="16" t="s">
        <v>20</v>
      </c>
      <c r="K56" s="16" t="s">
        <v>128</v>
      </c>
    </row>
    <row r="57" spans="1:11" ht="14.4" x14ac:dyDescent="0.3">
      <c r="A57" s="25"/>
      <c r="B57" s="16" t="s">
        <v>129</v>
      </c>
      <c r="C57" s="16">
        <v>3</v>
      </c>
      <c r="D57" s="24" t="s">
        <v>102</v>
      </c>
      <c r="E57" s="29">
        <v>173010542</v>
      </c>
      <c r="F57" s="16" t="s">
        <v>103</v>
      </c>
      <c r="G57" s="16"/>
      <c r="H57" s="18">
        <v>0</v>
      </c>
      <c r="I57" s="18"/>
      <c r="J57" s="16" t="s">
        <v>20</v>
      </c>
      <c r="K57" s="16" t="s">
        <v>128</v>
      </c>
    </row>
    <row r="58" spans="1:11" ht="14.4" x14ac:dyDescent="0.3">
      <c r="A58" s="25"/>
      <c r="B58" s="16" t="s">
        <v>130</v>
      </c>
      <c r="C58" s="16">
        <v>3</v>
      </c>
      <c r="D58" s="24" t="s">
        <v>102</v>
      </c>
      <c r="E58" s="16">
        <v>173011235</v>
      </c>
      <c r="F58" s="16" t="s">
        <v>103</v>
      </c>
      <c r="G58" s="16"/>
      <c r="H58" s="18">
        <v>0</v>
      </c>
      <c r="I58" s="18"/>
      <c r="J58" s="16" t="s">
        <v>20</v>
      </c>
      <c r="K58" s="16" t="s">
        <v>128</v>
      </c>
    </row>
    <row r="59" spans="1:11" ht="14.4" x14ac:dyDescent="0.3">
      <c r="A59" s="25"/>
      <c r="B59" s="16" t="s">
        <v>131</v>
      </c>
      <c r="C59" s="16">
        <v>3</v>
      </c>
      <c r="D59" s="24" t="s">
        <v>102</v>
      </c>
      <c r="E59" s="29">
        <v>173011535</v>
      </c>
      <c r="F59" s="16" t="s">
        <v>103</v>
      </c>
      <c r="G59" s="16"/>
      <c r="H59" s="18">
        <v>0</v>
      </c>
      <c r="I59" s="18"/>
      <c r="J59" s="16" t="s">
        <v>20</v>
      </c>
      <c r="K59" s="16" t="s">
        <v>128</v>
      </c>
    </row>
    <row r="60" spans="1:11" ht="21" x14ac:dyDescent="0.25">
      <c r="A60" s="3" t="s">
        <v>132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5">
      <c r="A61" s="16"/>
      <c r="B61" s="6" t="s">
        <v>2</v>
      </c>
      <c r="C61" s="6" t="s">
        <v>3</v>
      </c>
      <c r="D61" s="6" t="s">
        <v>4</v>
      </c>
      <c r="E61" s="6" t="s">
        <v>5</v>
      </c>
      <c r="F61" s="6" t="s">
        <v>6</v>
      </c>
      <c r="G61" s="6" t="s">
        <v>7</v>
      </c>
      <c r="H61" s="7" t="s">
        <v>8</v>
      </c>
      <c r="I61" s="7" t="s">
        <v>9</v>
      </c>
      <c r="J61" s="6" t="s">
        <v>10</v>
      </c>
      <c r="K61" s="6" t="s">
        <v>11</v>
      </c>
    </row>
    <row r="62" spans="1:11" ht="15.6" x14ac:dyDescent="0.25">
      <c r="A62" s="2" t="s">
        <v>133</v>
      </c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A63" s="22"/>
      <c r="B63" s="16" t="s">
        <v>134</v>
      </c>
      <c r="C63" s="16">
        <v>6</v>
      </c>
      <c r="D63" s="17" t="s">
        <v>38</v>
      </c>
      <c r="E63" s="16"/>
      <c r="F63" s="17" t="s">
        <v>135</v>
      </c>
      <c r="G63" s="16" t="s">
        <v>136</v>
      </c>
      <c r="H63" s="18">
        <v>262.83</v>
      </c>
      <c r="I63" s="18">
        <f>C63*H63</f>
        <v>1576.98</v>
      </c>
      <c r="J63" s="16" t="s">
        <v>20</v>
      </c>
      <c r="K63" s="16" t="s">
        <v>137</v>
      </c>
    </row>
    <row r="64" spans="1:11" x14ac:dyDescent="0.25">
      <c r="A64" s="15"/>
      <c r="B64" s="19" t="s">
        <v>138</v>
      </c>
      <c r="C64" s="16">
        <v>1</v>
      </c>
      <c r="D64" s="17" t="s">
        <v>139</v>
      </c>
      <c r="E64" s="16">
        <v>5901259432770</v>
      </c>
      <c r="F64" s="17" t="s">
        <v>140</v>
      </c>
      <c r="G64" s="16" t="s">
        <v>141</v>
      </c>
      <c r="H64" s="18">
        <v>237</v>
      </c>
      <c r="I64" s="18">
        <f>C64*H64</f>
        <v>237</v>
      </c>
      <c r="J64" s="16" t="s">
        <v>20</v>
      </c>
      <c r="K64" s="16"/>
    </row>
    <row r="68" spans="2:7" ht="24.6" x14ac:dyDescent="0.4">
      <c r="B68" s="30" t="s">
        <v>142</v>
      </c>
      <c r="C68" s="31">
        <f>SUM(I4,I9,I11,I12,I17,I20,I23,I36,I42,I45,I54)</f>
        <v>6886.2749999999996</v>
      </c>
      <c r="E68" s="1" t="s">
        <v>143</v>
      </c>
      <c r="F68" s="1"/>
      <c r="G68" s="32" t="s">
        <v>144</v>
      </c>
    </row>
    <row r="69" spans="2:7" ht="16.2" x14ac:dyDescent="0.3">
      <c r="B69" s="33" t="s">
        <v>145</v>
      </c>
      <c r="E69" s="16" t="s">
        <v>146</v>
      </c>
      <c r="F69" s="22"/>
      <c r="G69" s="16" t="s">
        <v>147</v>
      </c>
    </row>
    <row r="70" spans="2:7" ht="15.6" x14ac:dyDescent="0.25">
      <c r="B70" s="16" t="s">
        <v>148</v>
      </c>
      <c r="E70" s="16" t="s">
        <v>149</v>
      </c>
      <c r="F70" s="15"/>
      <c r="G70" s="16" t="s">
        <v>150</v>
      </c>
    </row>
    <row r="71" spans="2:7" ht="15.6" x14ac:dyDescent="0.25">
      <c r="B71" s="16" t="s">
        <v>133</v>
      </c>
      <c r="E71" s="16" t="s">
        <v>151</v>
      </c>
      <c r="F71" s="20"/>
      <c r="G71" s="16" t="s">
        <v>152</v>
      </c>
    </row>
    <row r="72" spans="2:7" x14ac:dyDescent="0.25">
      <c r="B72" s="16" t="s">
        <v>78</v>
      </c>
      <c r="E72" s="16" t="s">
        <v>153</v>
      </c>
      <c r="F72" s="25"/>
    </row>
    <row r="73" spans="2:7" x14ac:dyDescent="0.25">
      <c r="B73" s="16" t="s">
        <v>83</v>
      </c>
    </row>
    <row r="74" spans="2:7" x14ac:dyDescent="0.25">
      <c r="B74" s="16" t="s">
        <v>154</v>
      </c>
    </row>
    <row r="75" spans="2:7" x14ac:dyDescent="0.25">
      <c r="B75" s="16" t="s">
        <v>155</v>
      </c>
    </row>
    <row r="76" spans="2:7" x14ac:dyDescent="0.25">
      <c r="B76" s="16" t="s">
        <v>156</v>
      </c>
    </row>
    <row r="77" spans="2:7" x14ac:dyDescent="0.25">
      <c r="B77" s="16" t="s">
        <v>157</v>
      </c>
    </row>
    <row r="78" spans="2:7" x14ac:dyDescent="0.25">
      <c r="B78" s="16" t="s">
        <v>158</v>
      </c>
    </row>
    <row r="79" spans="2:7" x14ac:dyDescent="0.25">
      <c r="B79" s="16" t="s">
        <v>159</v>
      </c>
    </row>
    <row r="80" spans="2:7" x14ac:dyDescent="0.25">
      <c r="B80" s="16" t="s">
        <v>100</v>
      </c>
    </row>
  </sheetData>
  <mergeCells count="18">
    <mergeCell ref="A60:K60"/>
    <mergeCell ref="A62:K62"/>
    <mergeCell ref="E68:F68"/>
    <mergeCell ref="A41:K41"/>
    <mergeCell ref="A44:K44"/>
    <mergeCell ref="A46:K46"/>
    <mergeCell ref="A48:K48"/>
    <mergeCell ref="A55:K55"/>
    <mergeCell ref="A19:K19"/>
    <mergeCell ref="A22:K22"/>
    <mergeCell ref="A33:K33"/>
    <mergeCell ref="A35:K35"/>
    <mergeCell ref="A39:K39"/>
    <mergeCell ref="A1:K1"/>
    <mergeCell ref="A3:K3"/>
    <mergeCell ref="A8:K8"/>
    <mergeCell ref="A10:K10"/>
    <mergeCell ref="A15:K15"/>
  </mergeCells>
  <hyperlinks>
    <hyperlink ref="D4" r:id="rId1" xr:uid="{00000000-0004-0000-0000-000000000000}"/>
    <hyperlink ref="D5" r:id="rId2" xr:uid="{00000000-0004-0000-0000-000001000000}"/>
    <hyperlink ref="D6" r:id="rId3" xr:uid="{00000000-0004-0000-0000-000002000000}"/>
    <hyperlink ref="F6" r:id="rId4" xr:uid="{00000000-0004-0000-0000-000003000000}"/>
    <hyperlink ref="D7" r:id="rId5" xr:uid="{00000000-0004-0000-0000-000004000000}"/>
    <hyperlink ref="D9" r:id="rId6" xr:uid="{00000000-0004-0000-0000-000005000000}"/>
    <hyperlink ref="F9" r:id="rId7" xr:uid="{00000000-0004-0000-0000-000006000000}"/>
    <hyperlink ref="D11" r:id="rId8" xr:uid="{00000000-0004-0000-0000-000007000000}"/>
    <hyperlink ref="F11" r:id="rId9" xr:uid="{00000000-0004-0000-0000-000008000000}"/>
    <hyperlink ref="D12" r:id="rId10" xr:uid="{00000000-0004-0000-0000-000009000000}"/>
    <hyperlink ref="F12" r:id="rId11" xr:uid="{00000000-0004-0000-0000-00000A000000}"/>
    <hyperlink ref="D13" r:id="rId12" xr:uid="{00000000-0004-0000-0000-00000B000000}"/>
    <hyperlink ref="D14" r:id="rId13" xr:uid="{00000000-0004-0000-0000-00000C000000}"/>
    <hyperlink ref="D16" r:id="rId14" xr:uid="{00000000-0004-0000-0000-00000D000000}"/>
    <hyperlink ref="D17" r:id="rId15" xr:uid="{00000000-0004-0000-0000-00000E000000}"/>
    <hyperlink ref="D18" r:id="rId16" xr:uid="{00000000-0004-0000-0000-00000F000000}"/>
    <hyperlink ref="D20" r:id="rId17" xr:uid="{00000000-0004-0000-0000-000010000000}"/>
    <hyperlink ref="F20" r:id="rId18" xr:uid="{00000000-0004-0000-0000-000011000000}"/>
    <hyperlink ref="D21" r:id="rId19" xr:uid="{00000000-0004-0000-0000-000012000000}"/>
    <hyperlink ref="D23" r:id="rId20" xr:uid="{00000000-0004-0000-0000-000013000000}"/>
    <hyperlink ref="F23" r:id="rId21" xr:uid="{00000000-0004-0000-0000-000014000000}"/>
    <hyperlink ref="D36" r:id="rId22" xr:uid="{00000000-0004-0000-0000-000015000000}"/>
    <hyperlink ref="F36" r:id="rId23" location="documents" xr:uid="{00000000-0004-0000-0000-000016000000}"/>
    <hyperlink ref="D37" r:id="rId24" xr:uid="{00000000-0004-0000-0000-000017000000}"/>
    <hyperlink ref="F37" r:id="rId25" xr:uid="{00000000-0004-0000-0000-000018000000}"/>
    <hyperlink ref="D38" r:id="rId26" xr:uid="{00000000-0004-0000-0000-000019000000}"/>
    <hyperlink ref="F38" r:id="rId27" xr:uid="{00000000-0004-0000-0000-00001A000000}"/>
    <hyperlink ref="D40" r:id="rId28" xr:uid="{00000000-0004-0000-0000-00001B000000}"/>
    <hyperlink ref="F40" r:id="rId29" xr:uid="{00000000-0004-0000-0000-00001C000000}"/>
    <hyperlink ref="D42" r:id="rId30" xr:uid="{00000000-0004-0000-0000-00001D000000}"/>
    <hyperlink ref="D43" r:id="rId31" xr:uid="{00000000-0004-0000-0000-00001E000000}"/>
    <hyperlink ref="F43" r:id="rId32" xr:uid="{00000000-0004-0000-0000-00001F000000}"/>
    <hyperlink ref="D45" r:id="rId33" xr:uid="{00000000-0004-0000-0000-000020000000}"/>
    <hyperlink ref="D54" r:id="rId34" xr:uid="{00000000-0004-0000-0000-000021000000}"/>
    <hyperlink ref="D56" r:id="rId35" xr:uid="{00000000-0004-0000-0000-000022000000}"/>
    <hyperlink ref="D57" r:id="rId36" xr:uid="{00000000-0004-0000-0000-000023000000}"/>
    <hyperlink ref="D58" r:id="rId37" xr:uid="{00000000-0004-0000-0000-000024000000}"/>
    <hyperlink ref="D59" r:id="rId38" xr:uid="{00000000-0004-0000-0000-000025000000}"/>
    <hyperlink ref="D63" r:id="rId39" xr:uid="{00000000-0004-0000-0000-000026000000}"/>
    <hyperlink ref="F63" r:id="rId40" xr:uid="{00000000-0004-0000-0000-000027000000}"/>
    <hyperlink ref="D64" r:id="rId41" xr:uid="{00000000-0004-0000-0000-000028000000}"/>
    <hyperlink ref="F64" r:id="rId42" xr:uid="{00000000-0004-0000-0000-000029000000}"/>
    <hyperlink ref="D27" r:id="rId43" xr:uid="{EBA6690C-17C6-43E8-81BC-4256EDABA986}"/>
    <hyperlink ref="F27" r:id="rId44" xr:uid="{DB187C55-F64B-4084-A3DE-6826CDC39E0E}"/>
    <hyperlink ref="D24" r:id="rId45" xr:uid="{F4368C25-7912-48FE-A755-A717F3BA6249}"/>
    <hyperlink ref="F24" r:id="rId46" xr:uid="{E8E8600F-B41C-491D-A73F-76D34C3C71FE}"/>
    <hyperlink ref="D25" r:id="rId47" xr:uid="{49260D06-DDD7-460E-9938-54BEDA9DCBE6}"/>
    <hyperlink ref="F25" r:id="rId48" xr:uid="{6A1F4745-2BB0-419B-A0AE-2197262A4C02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49"/>
  <headerFooter>
    <oddHeader>&amp;C&amp;A</oddHeader>
    <oddFooter>&amp;CPage &amp;P</oddFooter>
  </headerFooter>
  <legacy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k G R K W W j a u 1 u n A A A A 9 w A A A B I A H A B D b 2 5 m a W c v U G F j a 2 F n Z S 5 4 b W w g o h g A K K A U A A A A A A A A A A A A A A A A A A A A A A A A A A A A h Y 8 x D o I w G I W v Q r r T F i R E S C m J D i 6 S m J g Y 1 6 Z W a I Q f Q 4 v l b g 4 e y S u I U d T N 8 X 3 v G 9 6 7 X 2 8 s H 5 r a u 6 j O 6 B Y y F G C K P A W y P W g o M 9 T b o z 9 H O W c b I U + i V N 4 o g 0 k H c 8 h Q Z e 0 5 J c Q 5 h 9 0 M t 1 1 J Q k o D s i / W W 1 m p R q C P r P / L v g Z j B U i F O N u 9 x v A Q J z E O k j i K M G V k o q z Q 8 D X C c f C z / Y F s 2 d e 2 7 x R X 4 K 8 W j E y R k f c J / g B Q S w M E F A A C A A g A k G R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B k S l k o i k e 4 D g A A A B E A A A A T A B w A R m 9 y b X V s Y X M v U 2 V j d G l v b j E u b S C i G A A o o B Q A A A A A A A A A A A A A A A A A A A A A A A A A A A A r T k 0 u y c z P U w i G 0 I b W A F B L A Q I t A B Q A A g A I A J B k S l l o 2 r t b p w A A A P c A A A A S A A A A A A A A A A A A A A A A A A A A A A B D b 2 5 m a W c v U G F j a 2 F n Z S 5 4 b W x Q S w E C L Q A U A A I A C A C Q Z E p Z D 8 r p q 6 Q A A A D p A A A A E w A A A A A A A A A A A A A A A A D z A A A A W 0 N v b n R l b n R f V H l w Z X N d L n h t b F B L A Q I t A B Q A A g A I A J B k S l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e J y r 2 b r x x R 6 w L R R i w K J g i A A A A A A I A A A A A A A N m A A D A A A A A E A A A A O K C l U x C 2 q e J 2 y O + D f U r 9 T w A A A A A B I A A A K A A A A A Q A A A A T 9 G q 1 R 7 N + + l J R R y 8 7 0 N L o l A A A A D 6 T F C f 5 r W 0 I s b 5 M q / D u i + a A 1 V c 7 6 4 N X y e 7 i p b m 3 6 L a H i 1 R b q C F b Q 4 9 Y k 8 d I 3 7 Q r u r i k T 9 W i W / l 8 + 2 J n w V i x A 0 e i L N r I N 8 k Y a K j h W i 4 y S 1 c s h Q A A A B i 6 q k l 5 U 7 9 g / s F z T P 0 G B Z l 9 i r V S Q = = < / D a t a M a s h u p > 
</file>

<file path=customXml/itemProps1.xml><?xml version="1.0" encoding="utf-8"?>
<ds:datastoreItem xmlns:ds="http://schemas.openxmlformats.org/officeDocument/2006/customXml" ds:itemID="{52EFDEC4-2CC1-45A2-9F2A-320E58AB0D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Johanna Melander</cp:lastModifiedBy>
  <cp:revision>52</cp:revision>
  <dcterms:created xsi:type="dcterms:W3CDTF">2024-09-19T19:56:36Z</dcterms:created>
  <dcterms:modified xsi:type="dcterms:W3CDTF">2024-10-10T12:27:37Z</dcterms:modified>
  <dc:language>sv-SE</dc:language>
</cp:coreProperties>
</file>