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40" documentId="11_746B6E28CE293E4F3E464F6686B02C4FF617E8F7" xr6:coauthVersionLast="36" xr6:coauthVersionMax="36" xr10:uidLastSave="{F892E946-5C04-4380-9CF0-3976955E676D}"/>
  <bookViews>
    <workbookView xWindow="0" yWindow="0" windowWidth="16380" windowHeight="8196" tabRatio="500" activeTab="5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6" l="1"/>
  <c r="D6" i="6"/>
  <c r="C10" i="1" l="1"/>
  <c r="C11" i="1"/>
  <c r="C12" i="1"/>
  <c r="C13" i="1"/>
  <c r="C14" i="1"/>
  <c r="C3" i="1"/>
  <c r="C4" i="1"/>
  <c r="C5" i="1"/>
  <c r="C6" i="1"/>
  <c r="C7" i="1"/>
  <c r="C9" i="1"/>
  <c r="C2" i="1"/>
  <c r="B5" i="3"/>
  <c r="D6" i="3"/>
  <c r="D5" i="3"/>
  <c r="F6" i="6" l="1"/>
  <c r="R1" i="6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B6" i="3"/>
  <c r="R1" i="3"/>
  <c r="F6" i="2"/>
  <c r="D6" i="2"/>
  <c r="B6" i="2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R2" i="1"/>
  <c r="F2" i="1"/>
  <c r="E2" i="1"/>
  <c r="D2" i="1"/>
  <c r="B2" i="1"/>
</calcChain>
</file>

<file path=xl/sharedStrings.xml><?xml version="1.0" encoding="utf-8"?>
<sst xmlns="http://schemas.openxmlformats.org/spreadsheetml/2006/main" count="144" uniqueCount="43">
  <si>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</si>
  <si>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</si>
  <si>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</si>
  <si>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</si>
  <si>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</si>
  <si>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</si>
  <si>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</si>
  <si>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</si>
  <si>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</si>
  <si>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</si>
  <si>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</si>
  <si>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</si>
  <si>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</si>
  <si>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</si>
  <si>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</si>
  <si>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</si>
  <si>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</si>
  <si>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</si>
  <si>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</si>
  <si>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</si>
  <si>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</si>
  <si>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</si>
  <si>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</si>
  <si>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</si>
  <si>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</si>
  <si>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</si>
  <si>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</si>
  <si>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</si>
  <si>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</si>
  <si>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⁣WSEN-ISDS 6 Axis IMU (Inertial Measurement Unit) &amp; EV-Kits | Sensors | Würth Elektronik Product Catalog (we-online.com)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</si>
  <si>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</si>
  <si>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</si>
  <si>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</si>
  <si>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</si>
  <si>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</si>
  <si>
    <t>IR Break Beam Sensors with Premium Wire Header Ends - 3mm LEDs</t>
  </si>
  <si>
    <t>IR Break Beam Sensors with Premium Wire Header Ends - 3mm LEDs : ID 2167 : Adafruit Industries, Unique &amp; fun DIY electronics and kits</t>
  </si>
  <si>
    <t>(20*10*8)</t>
  </si>
  <si>
    <t>IR Break Beam Sensor with Premium Wire Header Ends - 5mm LEDs</t>
  </si>
  <si>
    <t>IR Break Beam Sensor with Premium Wire Header Ends - 5mm LEDs : ID 2168 : Adafruit Industries, Unique &amp; fun DIY electronics and kits</t>
  </si>
  <si>
    <t>Officiell Raspberry Pi HQ-kamera 12,3 MP ned SONY IMX477R- sensor</t>
  </si>
  <si>
    <t>r-pi</t>
  </si>
  <si>
    <t>38*38*18,43)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</si>
</sst>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1" applyFont="1" applyBorder="1" applyAlignment="1" applyProtection="1"/>
    <xf numFmtId="0" fontId="3" fillId="0" borderId="0" xfId="1"/>
    <xf numFmtId="0" fontId="3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8" TargetMode="External"/><Relationship Id="rId1" Type="http://schemas.openxmlformats.org/officeDocument/2006/relationships/hyperlink" Target="https://www.adafruit.com/product/216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BOM.ods" TargetMode="External"/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opLeftCell="D1" zoomScaleNormal="100" workbookViewId="0">
      <selection activeCell="E9" sqref="E9"/>
    </sheetView>
  </sheetViews>
  <sheetFormatPr defaultColWidth="17.5546875" defaultRowHeight="14.4" x14ac:dyDescent="0.3"/>
  <cols>
    <col min="1" max="1" width="25.21875" customWidth="1"/>
    <col min="2" max="2" width="31.21875" customWidth="1"/>
    <col min="3" max="3" width="113.6640625" bestFit="1" customWidth="1"/>
    <col min="4" max="4" width="63.6640625" customWidth="1"/>
    <col min="5" max="5" width="103.33203125" customWidth="1"/>
    <col min="6" max="6" width="43.109375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>
        <f>'Communication BOM'!B1</f>
        <v>0</v>
      </c>
      <c r="C2" s="2" t="str">
        <f>'Break Beam BOM'!B1</f>
        <v>IR Break Beam Sensor with Premium Wire Header Ends - 5mm LEDs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Officiell Raspberry Pi HQ-kamera 12,3 MP ned SONY IMX477R- sensor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 t="str">
        <f>'Break Beam BOM'!B2</f>
        <v>IR Break Beam Sensor with Premium Wire Header Ends - 5mm LEDs : ID 2168 : Adafruit Industries, Unique &amp; fun DIY electronics and kits</v>
      </c>
      <c r="D3" s="2" t="str">
        <f>'Encoder BOM'!B2</f>
        <v>iC-PX Series - iC-Haus GmbH (ichaus.de)</v>
      </c>
      <c r="E3" s="2" t="str">
        <f>'IMU BOM'!B2</f>
        <v>⁣WSEN-ISDS 6 Axis IMU (Inertial Measurement Unit) &amp; EV-Kits | Sensors | Würth Elektronik Product Catalog (we-online.com)</v>
      </c>
      <c r="F3" s="2" t="str">
        <f>'Obstical detection BOM'!B2</f>
        <v>r-pi</v>
      </c>
    </row>
    <row r="4" spans="1:18" ht="15.6" x14ac:dyDescent="0.3">
      <c r="A4" s="3" t="s">
        <v>7</v>
      </c>
      <c r="B4" s="2">
        <f>'Communication BOM'!B3</f>
        <v>0</v>
      </c>
      <c r="C4" s="2" t="str">
        <f>'Break Beam BOM'!B3</f>
        <v>(20*10*8)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38*38*18,43)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1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60.928000000000004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698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60.928000000000004</v>
      </c>
      <c r="D7" s="2">
        <f>'Encoder BOM'!B6</f>
        <v>905.6</v>
      </c>
      <c r="E7" s="2" t="e">
        <f>'IMU BOM'!B6</f>
        <v>#VALUE!</v>
      </c>
      <c r="F7" s="2">
        <f>'Obstical detection BOM'!B6</f>
        <v>698</v>
      </c>
    </row>
    <row r="8" spans="1:18" ht="15.6" x14ac:dyDescent="0.3">
      <c r="A8" s="3"/>
    </row>
    <row r="9" spans="1:18" ht="18" x14ac:dyDescent="0.35">
      <c r="A9" s="1" t="s">
        <v>11</v>
      </c>
      <c r="B9" s="4">
        <f>'Communication BOM'!D1</f>
        <v>0</v>
      </c>
      <c r="C9" s="4" t="str">
        <f>'Break Beam BOM'!D1</f>
        <v>IR Break Beam Sensors with Premium Wire Header Ends - 3mm LEDs</v>
      </c>
      <c r="D9" s="4" t="str">
        <f>'Encoder BOM'!D1</f>
        <v>AMT102-0512-I5000-S</v>
      </c>
      <c r="E9" s="4">
        <f>'IMU BOM'!D1</f>
        <v>0</v>
      </c>
      <c r="F9" s="4" t="str">
        <f>'Obstical detection BOM'!D1</f>
        <v>OPT8241NBN</v>
      </c>
    </row>
    <row r="10" spans="1:18" ht="15.6" x14ac:dyDescent="0.3">
      <c r="A10" s="3" t="s">
        <v>12</v>
      </c>
      <c r="B10" s="4">
        <f>'Communication BOM'!D2</f>
        <v>0</v>
      </c>
      <c r="C10" s="4" t="str">
        <f>'Break Beam BOM'!D2</f>
        <v>IR Break Beam Sensors with Premium Wire Header Ends - 3mm LEDs : ID 2167 : Adafruit Industries, Unique &amp; fun DIY electronics and kits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 t="str">
        <f>'Obstical detection BOM'!D2</f>
        <v>OPT8241NBN Texas Instruments | Mouser Sverige</v>
      </c>
    </row>
    <row r="11" spans="1:18" ht="15.6" x14ac:dyDescent="0.3">
      <c r="A11" s="3" t="s">
        <v>7</v>
      </c>
      <c r="B11" s="4">
        <f>'Communication BOM'!D3</f>
        <v>0</v>
      </c>
      <c r="C11" s="4" t="str">
        <f>'Break Beam BOM'!D3</f>
        <v>(20*10*8)</v>
      </c>
      <c r="D11" s="4" t="str">
        <f>'Encoder BOM'!D3</f>
        <v>44*29*9</v>
      </c>
      <c r="E11" s="4">
        <f>'IMU BOM'!D3</f>
        <v>0</v>
      </c>
      <c r="F11" s="4" t="str">
        <f>'Obstical detection BOM'!D3</f>
        <v>7,9*8,8*0,8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1</v>
      </c>
      <c r="D12" s="4">
        <f>'Encoder BOM'!D4</f>
        <v>4</v>
      </c>
      <c r="E12" s="4">
        <f>'IMU BOM'!D4</f>
        <v>0</v>
      </c>
      <c r="F12" s="4">
        <f>'Obstical detection BOM'!D4</f>
        <v>1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30.208000000000002</v>
      </c>
      <c r="D13" s="4">
        <f>'Encoder BOM'!D5</f>
        <v>247.43</v>
      </c>
      <c r="E13" s="4">
        <f>'IMU BOM'!D5</f>
        <v>0</v>
      </c>
      <c r="F13" s="4">
        <f>'Obstical detection BOM'!D5</f>
        <v>605.13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30.208000000000002</v>
      </c>
      <c r="D14" s="4">
        <f>'Encoder BOM'!D6</f>
        <v>989.72</v>
      </c>
      <c r="E14" s="4">
        <f>'IMU BOM'!D6</f>
        <v>0</v>
      </c>
      <c r="F14" s="4">
        <f>'Obstical detection BOM'!D6</f>
        <v>605.13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E5" sqref="E5"/>
    </sheetView>
  </sheetViews>
  <sheetFormatPr defaultColWidth="8.5546875" defaultRowHeight="14.4" x14ac:dyDescent="0.3"/>
  <cols>
    <col min="1" max="1" width="20.44140625" customWidth="1"/>
    <col min="2" max="2" width="9.77734375" customWidth="1"/>
    <col min="3" max="3" width="20.44140625" customWidth="1"/>
    <col min="4" max="4" width="12.88671875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B16" sqref="B16"/>
    </sheetView>
  </sheetViews>
  <sheetFormatPr defaultColWidth="8.5546875" defaultRowHeight="14.4" x14ac:dyDescent="0.3"/>
  <cols>
    <col min="1" max="1" width="20.44140625" customWidth="1"/>
    <col min="2" max="2" width="113.6640625" bestFit="1" customWidth="1"/>
    <col min="3" max="3" width="20.44140625" customWidth="1"/>
    <col min="4" max="4" width="56.554687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38</v>
      </c>
      <c r="C1" t="s">
        <v>11</v>
      </c>
      <c r="D1" t="s">
        <v>35</v>
      </c>
      <c r="E1" t="s">
        <v>13</v>
      </c>
      <c r="R1">
        <f>P1*Q1</f>
        <v>0</v>
      </c>
    </row>
    <row r="2" spans="1:18" x14ac:dyDescent="0.3">
      <c r="A2" t="s">
        <v>12</v>
      </c>
      <c r="B2" s="7" t="s">
        <v>39</v>
      </c>
      <c r="C2" t="s">
        <v>12</v>
      </c>
      <c r="D2" s="7" t="s">
        <v>36</v>
      </c>
      <c r="E2" t="s">
        <v>12</v>
      </c>
    </row>
    <row r="3" spans="1:18" x14ac:dyDescent="0.3">
      <c r="A3" t="s">
        <v>7</v>
      </c>
      <c r="B3" t="s">
        <v>37</v>
      </c>
      <c r="C3" t="s">
        <v>7</v>
      </c>
      <c r="D3" t="s">
        <v>37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f>10.24*5.95</f>
        <v>60.928000000000004</v>
      </c>
      <c r="C5" t="s">
        <v>9</v>
      </c>
      <c r="D5">
        <f>10.24*2.95</f>
        <v>30.208000000000002</v>
      </c>
      <c r="E5" t="s">
        <v>9</v>
      </c>
    </row>
    <row r="6" spans="1:18" x14ac:dyDescent="0.3">
      <c r="A6" t="s">
        <v>10</v>
      </c>
      <c r="B6">
        <f>B4*B5</f>
        <v>60.928000000000004</v>
      </c>
      <c r="C6" t="s">
        <v>10</v>
      </c>
      <c r="D6">
        <f>D4*D5</f>
        <v>30.208000000000002</v>
      </c>
      <c r="E6" t="s">
        <v>10</v>
      </c>
      <c r="F6">
        <f>F4*F5</f>
        <v>0</v>
      </c>
    </row>
  </sheetData>
  <hyperlinks>
    <hyperlink ref="D2" r:id="rId1" display="https://www.adafruit.com/product/2167" xr:uid="{57993EA2-747B-4AE5-807D-E363B2ABE16D}"/>
    <hyperlink ref="B2" r:id="rId2" display="https://www.adafruit.com/product/2168" xr:uid="{A86CBDD0-4070-4ACB-913B-CBB24F3417FB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1" sqref="B1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6" t="s">
        <v>29</v>
      </c>
      <c r="C2" t="s">
        <v>12</v>
      </c>
      <c r="E2" t="s">
        <v>12</v>
      </c>
    </row>
    <row r="3" spans="1:18" x14ac:dyDescent="0.3">
      <c r="A3" t="s">
        <v>7</v>
      </c>
      <c r="B3" t="s">
        <v>30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31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00000000-0004-0000-04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tabSelected="1" zoomScaleNormal="100" workbookViewId="0">
      <selection activeCell="B10" sqref="B10:B11"/>
    </sheetView>
  </sheetViews>
  <sheetFormatPr defaultColWidth="8.5546875" defaultRowHeight="14.4" x14ac:dyDescent="0.3"/>
  <cols>
    <col min="1" max="1" width="20.44140625" customWidth="1"/>
    <col min="2" max="2" width="20" customWidth="1"/>
    <col min="3" max="3" width="20.44140625" customWidth="1"/>
    <col min="4" max="4" width="42.4414062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40</v>
      </c>
      <c r="C1" t="s">
        <v>11</v>
      </c>
      <c r="D1" t="s">
        <v>32</v>
      </c>
      <c r="E1" t="s">
        <v>13</v>
      </c>
      <c r="R1">
        <f>P1*Q1</f>
        <v>0</v>
      </c>
    </row>
    <row r="2" spans="1:18" x14ac:dyDescent="0.3">
      <c r="A2" t="s">
        <v>6</v>
      </c>
      <c r="B2" s="8" t="s">
        <v>41</v>
      </c>
      <c r="C2" t="s">
        <v>12</v>
      </c>
      <c r="D2" s="6" t="s">
        <v>33</v>
      </c>
      <c r="E2" t="s">
        <v>12</v>
      </c>
    </row>
    <row r="3" spans="1:18" x14ac:dyDescent="0.3">
      <c r="A3" t="s">
        <v>7</v>
      </c>
      <c r="B3" t="s">
        <v>42</v>
      </c>
      <c r="C3" t="s">
        <v>7</v>
      </c>
      <c r="D3" t="s">
        <v>34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v>698</v>
      </c>
      <c r="C5" t="s">
        <v>9</v>
      </c>
      <c r="D5">
        <v>605.13</v>
      </c>
      <c r="E5" t="s">
        <v>9</v>
      </c>
    </row>
    <row r="6" spans="1:18" x14ac:dyDescent="0.3">
      <c r="A6" t="s">
        <v>10</v>
      </c>
      <c r="B6">
        <f>B4*B5</f>
        <v>698</v>
      </c>
      <c r="C6" t="s">
        <v>10</v>
      </c>
      <c r="D6">
        <f>D4*D5</f>
        <v>605.13</v>
      </c>
      <c r="E6" t="s">
        <v>10</v>
      </c>
      <c r="F6">
        <f>F4*F5</f>
        <v>0</v>
      </c>
    </row>
  </sheetData>
  <hyperlinks>
    <hyperlink ref="D2" r:id="rId1" xr:uid="{E5B8FF7C-875F-4748-8F34-4C06611B4EC6}"/>
    <hyperlink ref="B2" r:id="rId2" xr:uid="{F90DF394-D00E-4A31-ABED-5A5470CD174D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2024-09-23T13:14:25Z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