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<sst xmlns="http://schemas.openxmlformats.org/spreadsheetml/2006/main" count="233" uniqueCount="148">
  <si>
    <t xml:space="preserve">Powertrain and Electronics</t>
  </si>
  <si>
    <t xml:space="preserve">Ranking</t>
  </si>
  <si>
    <t xml:space="preserve">Part name</t>
  </si>
  <si>
    <t xml:space="preserve">Quantity</t>
  </si>
  <si>
    <t xml:space="preserve">Distributor </t>
  </si>
  <si>
    <t xml:space="preserve">Distributor Part Number</t>
  </si>
  <si>
    <t xml:space="preserve">Manufacturer</t>
  </si>
  <si>
    <t xml:space="preserve">Mfr Part number</t>
  </si>
  <si>
    <t xml:space="preserve">Á price</t>
  </si>
  <si>
    <t xml:space="preserve">Estimated cost</t>
  </si>
  <si>
    <t xml:space="preserve">Lead time</t>
  </si>
  <si>
    <t xml:space="preserve">Notes</t>
  </si>
  <si>
    <t xml:space="preserve">Motor Wheel</t>
  </si>
  <si>
    <t xml:space="preserve"> DF45L024048-A –  Brushless DC motor </t>
  </si>
  <si>
    <t xml:space="preserve">Nanotec</t>
  </si>
  <si>
    <t xml:space="preserve">DF45L024048-A</t>
  </si>
  <si>
    <t xml:space="preserve">In stock: 1 week</t>
  </si>
  <si>
    <t xml:space="preserve">BLDC motors for the wheels, compact size, light weight, contains hall sensors for encoder feedback
Sensored ESC is required if these are used</t>
  </si>
  <si>
    <t xml:space="preserve">Turnigy Multistar 4225-610Kv 16Pole Multi-Rotor Outrunner</t>
  </si>
  <si>
    <t xml:space="preserve">HobbyKing </t>
  </si>
  <si>
    <t xml:space="preserve"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</si>
  <si>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</si>
  <si>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</si>
  <si>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 xml:space="preserve">RCflight</t>
  </si>
  <si>
    <t xml:space="preserve"> MT2814-400KV</t>
  </si>
  <si>
    <t xml:space="preserve">Tiger motors</t>
  </si>
  <si>
    <t xml:space="preserve">Wheel BLDC, last batch</t>
  </si>
  <si>
    <t xml:space="preserve">Surpass Hobby Rocket 4114 400KV Quad Motor BL</t>
  </si>
  <si>
    <t xml:space="preserve">elefun</t>
  </si>
  <si>
    <t xml:space="preserve">Wheel BLDC</t>
  </si>
  <si>
    <t xml:space="preserve">Motor Dribbler</t>
  </si>
  <si>
    <t xml:space="preserve"> Hobbywing FPV XRotor 3110 900KV </t>
  </si>
  <si>
    <t xml:space="preserve">Elefun</t>
  </si>
  <si>
    <t xml:space="preserve">Hobbywing</t>
  </si>
  <si>
    <t xml:space="preserve">HW30418005</t>
  </si>
  <si>
    <t xml:space="preserve">BLDC motor for the dribbler</t>
  </si>
  <si>
    <t xml:space="preserve">Motor Driver</t>
  </si>
  <si>
    <t xml:space="preserve">Moetus R4</t>
  </si>
  <si>
    <t xml:space="preserve">Mjbots</t>
  </si>
  <si>
    <r>
      <rPr>
        <sz val="10"/>
        <rFont val="Arial"/>
        <family val="2"/>
        <charset val="1"/>
      </rPr>
      <t xml:space="preserve">Field-Oriented Control (FOC): A method to control the torque and speed of the BLDC motor. ​      
It uses current sensors on each phase of the motor to measure the actual current flowing through the windings.​      
Park-Clarke Transformations: The measured current is converted from the motors three-phase system into a two-axis system (d/q).​      
Separate PID controllers regulate the d-axis and q-axis. 
The d-axis controls the flux, while the q-axis controls the torque.​      
The output of the controller is transformed back into three phase voltages and sent to the motor windings.
</t>
    </r>
    <r>
      <rPr>
        <b val="true"/>
        <sz val="10"/>
        <rFont val="Arial"/>
        <family val="2"/>
        <charset val="1"/>
      </rPr>
      <t xml:space="preserve">Required if the nanotech motors are chosen</t>
    </r>
  </si>
  <si>
    <t xml:space="preserve">Aerostar 30A RVS G2 32bit ESC</t>
  </si>
  <si>
    <t xml:space="preserve">HobbyKing</t>
  </si>
  <si>
    <t xml:space="preserve">9164000049-0</t>
  </si>
  <si>
    <t xml:space="preserve">Electronics Speed Controller
Reverse control 
Compact design 
Overvoltage protection</t>
  </si>
  <si>
    <t xml:space="preserve">Turnigy Plush-32 30A (2~4S) Brushless Speed Controller w/BEC (Rev1.1.0)</t>
  </si>
  <si>
    <t xml:space="preserve">9351000124-0</t>
  </si>
  <si>
    <t xml:space="preserve">Electronics Speed Controller</t>
  </si>
  <si>
    <t xml:space="preserve">Microcontroller</t>
  </si>
  <si>
    <t xml:space="preserve">ESP32-WROVER-IE</t>
  </si>
  <si>
    <t xml:space="preserve">Amazon</t>
  </si>
  <si>
    <t xml:space="preserve">Raspberry Pi 4 Model B/8GB </t>
  </si>
  <si>
    <t xml:space="preserve">Electro:kit</t>
  </si>
  <si>
    <t xml:space="preserve">41017664 - Raspberry Pi</t>
  </si>
  <si>
    <t xml:space="preserve">Raspberry Pi</t>
  </si>
  <si>
    <t xml:space="preserve">Raspberry Pi 4 Model B/4GB</t>
  </si>
  <si>
    <t xml:space="preserve">41017110 - Raspberry Pi</t>
  </si>
  <si>
    <t xml:space="preserve">Secondary option</t>
  </si>
  <si>
    <t xml:space="preserve">Battery</t>
  </si>
  <si>
    <t xml:space="preserve"> 6s 1300mAh -120C - GNB HV XT60 </t>
  </si>
  <si>
    <t xml:space="preserve">GNB</t>
  </si>
  <si>
    <t xml:space="preserve">GNB13006S120AHV</t>
  </si>
  <si>
    <t xml:space="preserve">Tattu R-Line Version 4.0 1300mAh 22.2V 130C 6S1P Lipo Battery Pack with XT60 Plug</t>
  </si>
  <si>
    <t xml:space="preserve">Droneit</t>
  </si>
  <si>
    <t xml:space="preserve">Solenoid control electronics</t>
  </si>
  <si>
    <t xml:space="preserve">LT3750
</t>
  </si>
  <si>
    <t xml:space="preserve">Digikey</t>
  </si>
  <si>
    <t xml:space="preserve">LT3750AEMS#PBF </t>
  </si>
  <si>
    <t xml:space="preserve">Analog-devices</t>
  </si>
  <si>
    <t xml:space="preserve"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</si>
  <si>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</si>
  <si>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 xml:space="preserve">Voltage regulators</t>
  </si>
  <si>
    <t xml:space="preserve">Scavenge 326</t>
  </si>
  <si>
    <t xml:space="preserve">Capacitors</t>
  </si>
  <si>
    <t xml:space="preserve">Conncectors and wiring</t>
  </si>
  <si>
    <t xml:space="preserve">Kicker/dribbler power system</t>
  </si>
  <si>
    <t xml:space="preserve">Power Distribution Board or custom wiring solution</t>
  </si>
  <si>
    <t xml:space="preserve">Sensors</t>
  </si>
  <si>
    <t xml:space="preserve">Encoders</t>
  </si>
  <si>
    <t xml:space="preserve">iC-PX2604 + PX01S 26-30</t>
  </si>
  <si>
    <t xml:space="preserve">Symmetry Electronics</t>
  </si>
  <si>
    <t xml:space="preserve">iC-Haus</t>
  </si>
  <si>
    <t xml:space="preserve">IC-PX2604ODFN8-3X3</t>
  </si>
  <si>
    <t xml:space="preserve">Wheel encoder</t>
  </si>
  <si>
    <t xml:space="preserve">AMT102-0512-I5000-S</t>
  </si>
  <si>
    <t xml:space="preserve">Mouser</t>
  </si>
  <si>
    <t xml:space="preserve"> 490-AMT1020512I5000S </t>
  </si>
  <si>
    <t xml:space="preserve">Same sky</t>
  </si>
  <si>
    <t xml:space="preserve"> AMT102-0512-I5000-S </t>
  </si>
  <si>
    <t xml:space="preserve">BROADCOM AEDB-9140-A13</t>
  </si>
  <si>
    <t xml:space="preserve">Farnell</t>
  </si>
  <si>
    <t xml:space="preserve">BROADCOM</t>
  </si>
  <si>
    <t xml:space="preserve">AEDB-9140-A13</t>
  </si>
  <si>
    <t xml:space="preserve">Stock arriving week commencing 30/10/24</t>
  </si>
  <si>
    <t xml:space="preserve">Wheel encoder, Quotation for 309 á excluding tax</t>
  </si>
  <si>
    <t xml:space="preserve">IMU</t>
  </si>
  <si>
    <t xml:space="preserve">WSEN-ISDS 6 Axis IMU</t>
  </si>
  <si>
    <t xml:space="preserve">Würth Electronic</t>
  </si>
  <si>
    <t xml:space="preserve">Würth Elektronik</t>
  </si>
  <si>
    <t xml:space="preserve">IMU, Sponsored by W/E</t>
  </si>
  <si>
    <t xml:space="preserve">Obsticle Detection Sensors</t>
  </si>
  <si>
    <t xml:space="preserve">Raspberry Pi Kameramodul 3</t>
  </si>
  <si>
    <t xml:space="preserve">41020240 - Raspberry Pi</t>
  </si>
  <si>
    <t xml:space="preserve">OPT8241NBN</t>
  </si>
  <si>
    <t xml:space="preserve"> 595-OPT8241NBN </t>
  </si>
  <si>
    <t xml:space="preserve">Texas Instruments</t>
  </si>
  <si>
    <t xml:space="preserve">OPT8241NBN </t>
  </si>
  <si>
    <t xml:space="preserve">Brake beam, Distance sensor</t>
  </si>
  <si>
    <t xml:space="preserve">3D CAD and Mechanical</t>
  </si>
  <si>
    <t xml:space="preserve">Rings for the omniwheels</t>
  </si>
  <si>
    <t xml:space="preserve">Motor Mounts</t>
  </si>
  <si>
    <t xml:space="preserve">3D printed</t>
  </si>
  <si>
    <t xml:space="preserve">Kicker/Dribbler Mechanism</t>
  </si>
  <si>
    <t xml:space="preserve">Roller</t>
  </si>
  <si>
    <t xml:space="preserve">Fasterners</t>
  </si>
  <si>
    <t xml:space="preserve">Bearings</t>
  </si>
  <si>
    <t xml:space="preserve">Voltage regulator (buck converters) -&gt; 3,3V</t>
  </si>
  <si>
    <t xml:space="preserve">Already sent free of charge</t>
  </si>
  <si>
    <r>
      <rPr>
        <sz val="10"/>
        <rFont val="Arial"/>
        <family val="2"/>
        <charset val="1"/>
      </rPr>
      <t xml:space="preserve">Voltage </t>
    </r>
    <r>
      <rPr>
        <sz val="10"/>
        <rFont val="Arial"/>
        <family val="2"/>
      </rPr>
      <t xml:space="preserve">regulator</t>
    </r>
    <r>
      <rPr>
        <sz val="10"/>
        <rFont val="Arial"/>
        <family val="2"/>
        <charset val="1"/>
      </rPr>
      <t xml:space="preserve"> (buck converters) -&gt; 5,0V</t>
    </r>
  </si>
  <si>
    <r>
      <rPr>
        <sz val="10"/>
        <rFont val="Arial"/>
        <family val="2"/>
        <charset val="1"/>
      </rPr>
      <t xml:space="preserve">Voltage </t>
    </r>
    <r>
      <rPr>
        <sz val="10"/>
        <rFont val="Arial"/>
        <family val="2"/>
      </rPr>
      <t xml:space="preserve">regulator</t>
    </r>
    <r>
      <rPr>
        <sz val="10"/>
        <rFont val="Arial"/>
        <family val="2"/>
        <charset val="1"/>
      </rPr>
      <t xml:space="preserve"> (buck converters) -&gt; 12V</t>
    </r>
  </si>
  <si>
    <r>
      <rPr>
        <sz val="10"/>
        <rFont val="Arial"/>
        <family val="2"/>
        <charset val="1"/>
      </rPr>
      <t xml:space="preserve">Voltage </t>
    </r>
    <r>
      <rPr>
        <sz val="10"/>
        <rFont val="Arial"/>
        <family val="2"/>
      </rPr>
      <t xml:space="preserve">regulator</t>
    </r>
    <r>
      <rPr>
        <sz val="10"/>
        <rFont val="Arial"/>
        <family val="2"/>
        <charset val="1"/>
      </rPr>
      <t xml:space="preserve"> (buck converters) -&gt; 15V</t>
    </r>
  </si>
  <si>
    <t xml:space="preserve">Actuators</t>
  </si>
  <si>
    <t xml:space="preserve">Solenoid</t>
  </si>
  <si>
    <t xml:space="preserve">LEDEX 195207-228</t>
  </si>
  <si>
    <t xml:space="preserve">LEDEX</t>
  </si>
  <si>
    <t xml:space="preserve">195207-228</t>
  </si>
  <si>
    <t xml:space="preserve">Was kindly sponsored by Henrik</t>
  </si>
  <si>
    <t xml:space="preserve">AS-PL SS0017</t>
  </si>
  <si>
    <t xml:space="preserve">Autodoc</t>
  </si>
  <si>
    <t xml:space="preserve">AS-PL</t>
  </si>
  <si>
    <t xml:space="preserve">SS0017</t>
  </si>
  <si>
    <t xml:space="preserve">Estimated price:</t>
  </si>
  <si>
    <t xml:space="preserve">Legend</t>
  </si>
  <si>
    <t xml:space="preserve">Comments</t>
  </si>
  <si>
    <t xml:space="preserve">Components not accounted for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</si>
  <si>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choice</t>
    </r>
  </si>
  <si>
    <t xml:space="preserve">All prices are in SEK (Swedish krona)</t>
  </si>
  <si>
    <t xml:space="preserve">Capacitors for kicker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</si>
  <si>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choice</t>
    </r>
  </si>
  <si>
    <t xml:space="preserve">We will not be able to test the SMD sensors, we will need a circuit for that first. Alternatively find a THT component replacement for developing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</si>
  <si>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choice</t>
    </r>
  </si>
  <si>
    <t xml:space="preserve">We need motors + escs to start developing the driving interface</t>
  </si>
  <si>
    <t xml:space="preserve">Might need</t>
  </si>
  <si>
    <t xml:space="preserve">3D printing costs</t>
  </si>
  <si>
    <t xml:space="preserve">IR Sensors</t>
  </si>
  <si>
    <t xml:space="preserve">Hall Effect Sensors</t>
  </si>
  <si>
    <t xml:space="preserve">Ultrasonic sensors</t>
  </si>
  <si>
    <t xml:space="preserve">Lidar sensors</t>
  </si>
  <si>
    <t xml:space="preserve">Temperature sensors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</si>
</sst>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u val="single"/>
      <sz val="10"/>
      <color theme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55308D"/>
        <bgColor rgb="FF333333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anotec.com/eu/en/products/1786-df45l024048-a" TargetMode="External"/><Relationship Id="rId2" Type="http://schemas.openxmlformats.org/officeDocument/2006/relationships/hyperlink" Target="https://hobbyking.com/en_us/turnigy-multistar-4225-610kv-16pole-multi-rotor-outrunner.html" TargetMode="External"/><Relationship Id="rId3" Type="http://schemas.openxmlformats.org/officeDocument/2006/relationships/hyperlink" Target="https://www.rcflight.se/visaprodukt.aspx?id=2951&amp;p=t-motor-mt2814-400-kv" TargetMode="External"/><Relationship Id="rId4" Type="http://schemas.openxmlformats.org/officeDocument/2006/relationships/hyperlink" Target="https://uav-en.tmotor.com/" TargetMode="External"/><Relationship Id="rId5" Type="http://schemas.openxmlformats.org/officeDocument/2006/relationships/hyperlink" Target="https://www.elefun.se/p/prod.aspx?v=54896" TargetMode="External"/><Relationship Id="rId6" Type="http://schemas.openxmlformats.org/officeDocument/2006/relationships/hyperlink" Target="https://www.elefun.se/p/prod.aspx?v=65193" TargetMode="External"/><Relationship Id="rId7" Type="http://schemas.openxmlformats.org/officeDocument/2006/relationships/hyperlink" Target="https://www.hobbywing.com/" TargetMode="External"/><Relationship Id="rId8" Type="http://schemas.openxmlformats.org/officeDocument/2006/relationships/hyperlink" Target="https://mjbots.com/products/moteus-r4-11" TargetMode="External"/><Relationship Id="rId9" Type="http://schemas.openxmlformats.org/officeDocument/2006/relationships/hyperlink" Target="https://hobbyking.com/en_us/aerostar-30a-rvs-g2-32bit-2-4s-electronic-speed-controller-w-reverse-function-4a-5-6v-sbec.html" TargetMode="External"/><Relationship Id="rId10" Type="http://schemas.openxmlformats.org/officeDocument/2006/relationships/hyperlink" Target="https://hobbyking.com/en_us/turnigy-plush-32-30a-2-4s-brushless-speed-controller-w-bec-rev1-1-0.html" TargetMode="External"/><Relationship Id="rId11" Type="http://schemas.openxmlformats.org/officeDocument/2006/relationships/hyperlink" Target="https://www.amazon.com/Rakstore-ESP32-DevKitC-VIE-ESP32-WROVER-IE-Development-Bluetooth/dp/B09BM2D6HJ" TargetMode="External"/><Relationship Id="rId12" Type="http://schemas.openxmlformats.org/officeDocument/2006/relationships/hyperlink" Target="https://www.electrokit.com/raspberry-pi-4-model-b/8gb" TargetMode="External"/><Relationship Id="rId13" Type="http://schemas.openxmlformats.org/officeDocument/2006/relationships/hyperlink" Target="https://www.electrokit.com/raspberry-pi-4-model-b/4gb" TargetMode="External"/><Relationship Id="rId14" Type="http://schemas.openxmlformats.org/officeDocument/2006/relationships/hyperlink" Target="https://www.elefun.se/p/prod.aspx?v=63197" TargetMode="External"/><Relationship Id="rId15" Type="http://schemas.openxmlformats.org/officeDocument/2006/relationships/hyperlink" Target="http://www.gaonengbattery.com/" TargetMode="External"/><Relationship Id="rId16" Type="http://schemas.openxmlformats.org/officeDocument/2006/relationships/hyperlink" Target="https://droneit.se/product/tattu-r-line-version-4-0-1300mah-22-2v-130c-6s1p-lipo-battery-pack-with-xt60-plug/" TargetMode="External"/><Relationship Id="rId17" Type="http://schemas.openxmlformats.org/officeDocument/2006/relationships/hyperlink" Target="https://www.digikey.se/en/products/detail/analog-devices-inc/LT3750AEMS-PBF/14683705" TargetMode="External"/><Relationship Id="rId18" Type="http://schemas.openxmlformats.org/officeDocument/2006/relationships/hyperlink" Target="https://www.digikey.se/sv/supplier-centers/analog-devices" TargetMode="External"/><Relationship Id="rId19" Type="http://schemas.openxmlformats.org/officeDocument/2006/relationships/hyperlink" Target="https://www.symmetryelectronics.com/products/ic-haus/ic-px2604odfn8-3x3/" TargetMode="External"/><Relationship Id="rId20" Type="http://schemas.openxmlformats.org/officeDocument/2006/relationships/hyperlink" Target="https://www.ichaus.de/product/ic-px-series/" TargetMode="External"/><Relationship Id="rId21" Type="http://schemas.openxmlformats.org/officeDocument/2006/relationships/hyperlink" Target="https://www.mouser.se/ProductDetail/Same-Sky/AMT102-0512-I5000-S?qs=gTYE2QTfZfSxiIvKD%252BmReg%3D%3D" TargetMode="External"/><Relationship Id="rId22" Type="http://schemas.openxmlformats.org/officeDocument/2006/relationships/hyperlink" Target="https://www.sameskydevices.com/" TargetMode="External"/><Relationship Id="rId23" Type="http://schemas.openxmlformats.org/officeDocument/2006/relationships/hyperlink" Target="https://uk.farnell.com/broadcom-limited/aedb-9140-a13/encoder-3channel-500cpr-8mm/dp/1161087" TargetMode="External"/><Relationship Id="rId24" Type="http://schemas.openxmlformats.org/officeDocument/2006/relationships/hyperlink" Target="https://uk.farnell.com/b/broadcom" TargetMode="External"/><Relationship Id="rId25" Type="http://schemas.openxmlformats.org/officeDocument/2006/relationships/hyperlink" Target="https://www.we-online.com/en/components/products/WSEN-ISDS" TargetMode="External"/><Relationship Id="rId26" Type="http://schemas.openxmlformats.org/officeDocument/2006/relationships/hyperlink" Target="https://www.we-online.com/en" TargetMode="External"/><Relationship Id="rId27" Type="http://schemas.openxmlformats.org/officeDocument/2006/relationships/hyperlink" Target="https://www.electrokit.com/raspberry-pi-kameramodul-3-12mp-75" TargetMode="External"/><Relationship Id="rId28" Type="http://schemas.openxmlformats.org/officeDocument/2006/relationships/hyperlink" Target="https://www.mouser.se/ProductDetail/Texas-Instruments/OPT8241NBN?qs=cGEy3R83DS%2FxFMUAL%252BoBvw%3D%3D" TargetMode="External"/><Relationship Id="rId29" Type="http://schemas.openxmlformats.org/officeDocument/2006/relationships/hyperlink" Target="https://www.mouser.se/manufacturer/texas-instruments/" TargetMode="External"/><Relationship Id="rId30" Type="http://schemas.openxmlformats.org/officeDocument/2006/relationships/hyperlink" Target="https://www.we-online.com/en/components/products/MAGIC_FDSM_FIXED_OUTPUT_VOLTAGE" TargetMode="External"/><Relationship Id="rId31" Type="http://schemas.openxmlformats.org/officeDocument/2006/relationships/hyperlink" Target="https://www.we-online.com/en/components/products/MAGIC_FDSM_FIXED_OUTPUT_VOLTAGE" TargetMode="External"/><Relationship Id="rId32" Type="http://schemas.openxmlformats.org/officeDocument/2006/relationships/hyperlink" Target="https://www.we-online.com/en/components/products/MAGIC_FDSM_FIXED_OUTPUT_VOLTAGE" TargetMode="External"/><Relationship Id="rId33" Type="http://schemas.openxmlformats.org/officeDocument/2006/relationships/hyperlink" Target="https://www.we-online.com/en/components/products/MAGIC_FDSM_FIXED_OUTPUT_VOLTAGE" TargetMode="External"/><Relationship Id="rId34" Type="http://schemas.openxmlformats.org/officeDocument/2006/relationships/hyperlink" Target="https://uk.farnell.com/ledex/195207-228/solenoid-tubular-10w-25-91x52/dp/3996096" TargetMode="External"/><Relationship Id="rId35" Type="http://schemas.openxmlformats.org/officeDocument/2006/relationships/hyperlink" Target="https://uk.farnell.com/b/ledex" TargetMode="External"/><Relationship Id="rId36" Type="http://schemas.openxmlformats.org/officeDocument/2006/relationships/hyperlink" Target="https://www.autodoc.se/as-pl/12111476" TargetMode="External"/><Relationship Id="rId37" Type="http://schemas.openxmlformats.org/officeDocument/2006/relationships/hyperlink" Target="https://as-pl.com/en/ma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1.5546875" defaultRowHeight="12.75" zeroHeight="false" outlineLevelRow="0" outlineLevelCol="0"/>
  <cols>
    <col collapsed="false" customWidth="true" hidden="false" outlineLevel="0" max="1" min="1" style="0" width="8.11"/>
    <col collapsed="false" customWidth="true" hidden="false" outlineLevel="0" max="2" min="2" style="0" width="73.33"/>
    <col collapsed="false" customWidth="true" hidden="false" outlineLevel="0" max="3" min="3" style="0" width="17.66"/>
    <col collapsed="false" customWidth="true" hidden="false" outlineLevel="0" max="4" min="4" style="0" width="18"/>
    <col collapsed="false" customWidth="true" hidden="false" outlineLevel="0" max="5" min="5" style="0" width="22.55"/>
    <col collapsed="false" customWidth="true" hidden="false" outlineLevel="0" max="6" min="6" style="0" width="15.67"/>
    <col collapsed="false" customWidth="true" hidden="false" outlineLevel="0" max="7" min="7" style="0" width="118"/>
    <col collapsed="false" customWidth="true" hidden="false" outlineLevel="0" max="8" min="8" style="0" width="8"/>
    <col collapsed="false" customWidth="true" hidden="false" outlineLevel="0" max="9" min="9" style="0" width="14.1"/>
    <col collapsed="false" customWidth="true" hidden="false" outlineLevel="0" max="10" min="10" style="0" width="36"/>
    <col collapsed="false" customWidth="true" hidden="false" outlineLevel="0" max="11" min="11" style="0" width="99.18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7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customFormat="false" ht="15" hidden="false" customHeight="false" outlineLevel="0" collapsed="false">
      <c r="A3" s="3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="9" customFormat="true" ht="28.05" hidden="false" customHeight="false" outlineLevel="0" collapsed="false">
      <c r="A4" s="4" t="n">
        <v>1</v>
      </c>
      <c r="B4" s="5" t="s">
        <v>13</v>
      </c>
      <c r="C4" s="6" t="n">
        <v>4</v>
      </c>
      <c r="D4" s="7" t="s">
        <v>14</v>
      </c>
      <c r="E4" s="5" t="s">
        <v>15</v>
      </c>
      <c r="F4" s="5"/>
      <c r="G4" s="5"/>
      <c r="H4" s="6" t="n">
        <v>818.4</v>
      </c>
      <c r="I4" s="6" t="n">
        <f aca="false">C4*H4</f>
        <v>3273.6</v>
      </c>
      <c r="J4" s="5" t="s">
        <v>16</v>
      </c>
      <c r="K4" s="8" t="s">
        <v>17</v>
      </c>
    </row>
    <row r="5" customFormat="false" ht="98.85" hidden="false" customHeight="false" outlineLevel="0" collapsed="false">
      <c r="A5" s="10" t="n">
        <v>2</v>
      </c>
      <c r="B5" s="11" t="s">
        <v>18</v>
      </c>
      <c r="C5" s="11" t="n">
        <v>4</v>
      </c>
      <c r="D5" s="12" t="s">
        <v>19</v>
      </c>
      <c r="E5" s="11" t="n">
        <v>9392000008</v>
      </c>
      <c r="F5" s="11"/>
      <c r="G5" s="11"/>
      <c r="H5" s="11" t="n">
        <v>297</v>
      </c>
      <c r="I5" s="11" t="n">
        <f aca="false">C5*H5</f>
        <v>1188</v>
      </c>
      <c r="J5" s="11" t="s">
        <v>20</v>
      </c>
      <c r="K5" s="13" t="s">
        <v>21</v>
      </c>
    </row>
    <row r="6" customFormat="false" ht="15.4" hidden="false" customHeight="false" outlineLevel="0" collapsed="false">
      <c r="A6" s="10" t="n">
        <v>3</v>
      </c>
      <c r="B6" s="11" t="s">
        <v>22</v>
      </c>
      <c r="C6" s="11" t="n">
        <v>4</v>
      </c>
      <c r="D6" s="12" t="s">
        <v>23</v>
      </c>
      <c r="E6" s="11" t="s">
        <v>24</v>
      </c>
      <c r="F6" s="12" t="s">
        <v>25</v>
      </c>
      <c r="G6" s="11"/>
      <c r="H6" s="11" t="n">
        <v>215.4</v>
      </c>
      <c r="I6" s="11" t="n">
        <f aca="false">C6*H6</f>
        <v>861.6</v>
      </c>
      <c r="J6" s="11" t="s">
        <v>20</v>
      </c>
      <c r="K6" s="11" t="s">
        <v>26</v>
      </c>
    </row>
    <row r="7" customFormat="false" ht="15.4" hidden="false" customHeight="false" outlineLevel="0" collapsed="false">
      <c r="A7" s="14" t="n">
        <v>4</v>
      </c>
      <c r="B7" s="11" t="s">
        <v>27</v>
      </c>
      <c r="C7" s="11" t="n">
        <v>4</v>
      </c>
      <c r="D7" s="12" t="s">
        <v>28</v>
      </c>
      <c r="E7" s="11" t="n">
        <v>54896</v>
      </c>
      <c r="F7" s="11"/>
      <c r="G7" s="11"/>
      <c r="H7" s="15" t="n">
        <v>268.8</v>
      </c>
      <c r="I7" s="11" t="n">
        <f aca="false">C7*H7</f>
        <v>1075.2</v>
      </c>
      <c r="J7" s="11" t="s">
        <v>20</v>
      </c>
      <c r="K7" s="11" t="s">
        <v>29</v>
      </c>
    </row>
    <row r="8" customFormat="false" ht="15" hidden="false" customHeight="false" outlineLevel="0" collapsed="false">
      <c r="A8" s="3" t="s">
        <v>30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customFormat="false" ht="15.4" hidden="false" customHeight="false" outlineLevel="0" collapsed="false">
      <c r="A9" s="16"/>
      <c r="B9" s="11" t="s">
        <v>31</v>
      </c>
      <c r="C9" s="11" t="n">
        <v>1</v>
      </c>
      <c r="D9" s="12" t="s">
        <v>32</v>
      </c>
      <c r="E9" s="11" t="n">
        <v>65193</v>
      </c>
      <c r="F9" s="12" t="s">
        <v>33</v>
      </c>
      <c r="G9" s="11" t="s">
        <v>34</v>
      </c>
      <c r="H9" s="11" t="n">
        <v>175.2</v>
      </c>
      <c r="I9" s="11" t="n">
        <f aca="false">C9*H9</f>
        <v>175.2</v>
      </c>
      <c r="J9" s="11" t="s">
        <v>20</v>
      </c>
      <c r="K9" s="11" t="s">
        <v>35</v>
      </c>
    </row>
    <row r="10" customFormat="false" ht="15" hidden="false" customHeight="false" outlineLevel="0" collapsed="false">
      <c r="A10" s="3" t="s">
        <v>36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09.25" hidden="false" customHeight="false" outlineLevel="0" collapsed="false">
      <c r="A11" s="17" t="n">
        <v>1</v>
      </c>
      <c r="B11" s="11" t="s">
        <v>37</v>
      </c>
      <c r="C11" s="11" t="n">
        <v>4</v>
      </c>
      <c r="D11" s="12" t="s">
        <v>38</v>
      </c>
      <c r="E11" s="11"/>
      <c r="F11" s="11"/>
      <c r="G11" s="11"/>
      <c r="H11" s="15" t="n">
        <v>807</v>
      </c>
      <c r="I11" s="11" t="n">
        <f aca="false">C11*H11</f>
        <v>3228</v>
      </c>
      <c r="J11" s="11"/>
      <c r="K11" s="13" t="s">
        <v>39</v>
      </c>
    </row>
    <row r="12" customFormat="false" ht="57.1" hidden="false" customHeight="false" outlineLevel="0" collapsed="false">
      <c r="A12" s="10" t="n">
        <v>2</v>
      </c>
      <c r="B12" s="11" t="s">
        <v>40</v>
      </c>
      <c r="C12" s="11" t="n">
        <v>5</v>
      </c>
      <c r="D12" s="12" t="s">
        <v>41</v>
      </c>
      <c r="E12" s="11" t="s">
        <v>42</v>
      </c>
      <c r="F12" s="11"/>
      <c r="G12" s="11"/>
      <c r="H12" s="11" t="n">
        <v>147.2</v>
      </c>
      <c r="I12" s="11" t="n">
        <f aca="false">C12*H12</f>
        <v>736</v>
      </c>
      <c r="J12" s="11" t="s">
        <v>20</v>
      </c>
      <c r="K12" s="13" t="s">
        <v>43</v>
      </c>
    </row>
    <row r="13" customFormat="false" ht="15.4" hidden="false" customHeight="false" outlineLevel="0" collapsed="false">
      <c r="A13" s="10" t="n">
        <v>3</v>
      </c>
      <c r="B13" s="11" t="s">
        <v>44</v>
      </c>
      <c r="C13" s="11" t="n">
        <v>4</v>
      </c>
      <c r="D13" s="12" t="s">
        <v>41</v>
      </c>
      <c r="E13" s="11" t="s">
        <v>45</v>
      </c>
      <c r="F13" s="11"/>
      <c r="G13" s="11"/>
      <c r="H13" s="11" t="n">
        <v>154.808</v>
      </c>
      <c r="I13" s="11" t="n">
        <f aca="false">H13*C13</f>
        <v>619.232</v>
      </c>
      <c r="J13" s="11" t="s">
        <v>20</v>
      </c>
      <c r="K13" s="11" t="s">
        <v>46</v>
      </c>
    </row>
    <row r="14" customFormat="false" ht="15" hidden="false" customHeight="false" outlineLevel="0" collapsed="false">
      <c r="A14" s="3" t="s">
        <v>47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4" hidden="false" customHeight="false" outlineLevel="0" collapsed="false">
      <c r="A15" s="16" t="n">
        <v>1</v>
      </c>
      <c r="B15" s="11" t="s">
        <v>48</v>
      </c>
      <c r="C15" s="11" t="n">
        <v>1</v>
      </c>
      <c r="D15" s="12" t="s">
        <v>49</v>
      </c>
      <c r="E15" s="11"/>
      <c r="F15" s="11"/>
      <c r="G15" s="11"/>
      <c r="H15" s="11" t="n">
        <v>203.2</v>
      </c>
      <c r="I15" s="11" t="n">
        <f aca="false">C15*H15</f>
        <v>203.2</v>
      </c>
      <c r="J15" s="11" t="s">
        <v>20</v>
      </c>
      <c r="K15" s="11" t="s">
        <v>47</v>
      </c>
    </row>
    <row r="16" customFormat="false" ht="14.5" hidden="false" customHeight="false" outlineLevel="0" collapsed="false">
      <c r="A16" s="16" t="n">
        <v>1</v>
      </c>
      <c r="B16" s="11" t="s">
        <v>50</v>
      </c>
      <c r="C16" s="11" t="n">
        <v>1</v>
      </c>
      <c r="D16" s="18" t="s">
        <v>51</v>
      </c>
      <c r="E16" s="11" t="s">
        <v>52</v>
      </c>
      <c r="F16" s="11" t="s">
        <v>53</v>
      </c>
      <c r="G16" s="11"/>
      <c r="H16" s="11" t="n">
        <v>979</v>
      </c>
      <c r="I16" s="11" t="n">
        <f aca="false">H16*C16</f>
        <v>979</v>
      </c>
      <c r="J16" s="11" t="s">
        <v>20</v>
      </c>
      <c r="K16" s="11" t="str">
        <f aca="false">"Can be substituted with " &amp; BOM!B17</f>
        <v>Can be substituted with Raspberry Pi 4 Model B/4GB</v>
      </c>
    </row>
    <row r="17" customFormat="false" ht="16" hidden="false" customHeight="false" outlineLevel="0" collapsed="false">
      <c r="A17" s="10"/>
      <c r="B17" s="11" t="s">
        <v>54</v>
      </c>
      <c r="C17" s="11" t="n">
        <v>1</v>
      </c>
      <c r="D17" s="19" t="s">
        <v>51</v>
      </c>
      <c r="E17" s="11" t="s">
        <v>55</v>
      </c>
      <c r="F17" s="11" t="s">
        <v>53</v>
      </c>
      <c r="G17" s="11"/>
      <c r="H17" s="11" t="n">
        <v>729</v>
      </c>
      <c r="I17" s="11" t="n">
        <f aca="false">H17*C17</f>
        <v>729</v>
      </c>
      <c r="J17" s="11" t="s">
        <v>20</v>
      </c>
      <c r="K17" s="11" t="s">
        <v>56</v>
      </c>
    </row>
    <row r="18" customFormat="false" ht="15" hidden="false" customHeight="false" outlineLevel="0" collapsed="false">
      <c r="A18" s="3" t="s">
        <v>57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4" hidden="false" customHeight="false" outlineLevel="0" collapsed="false">
      <c r="A19" s="16" t="n">
        <v>1</v>
      </c>
      <c r="B19" s="11" t="s">
        <v>58</v>
      </c>
      <c r="C19" s="11" t="n">
        <v>1</v>
      </c>
      <c r="D19" s="12" t="s">
        <v>32</v>
      </c>
      <c r="E19" s="11" t="n">
        <v>63197</v>
      </c>
      <c r="F19" s="12" t="s">
        <v>59</v>
      </c>
      <c r="G19" s="11" t="s">
        <v>60</v>
      </c>
      <c r="H19" s="11" t="n">
        <v>351.2</v>
      </c>
      <c r="I19" s="11" t="n">
        <f aca="false">C19*H19</f>
        <v>351.2</v>
      </c>
      <c r="J19" s="11" t="s">
        <v>20</v>
      </c>
      <c r="K19" s="11" t="s">
        <v>57</v>
      </c>
    </row>
    <row r="20" customFormat="false" ht="15.4" hidden="false" customHeight="false" outlineLevel="0" collapsed="false">
      <c r="A20" s="10" t="n">
        <v>2</v>
      </c>
      <c r="B20" s="11" t="s">
        <v>61</v>
      </c>
      <c r="C20" s="11" t="n">
        <v>1</v>
      </c>
      <c r="D20" s="12" t="s">
        <v>62</v>
      </c>
      <c r="E20" s="11" t="n">
        <v>433122</v>
      </c>
      <c r="F20" s="11"/>
      <c r="G20" s="11"/>
      <c r="H20" s="11" t="n">
        <v>359.2</v>
      </c>
      <c r="I20" s="11" t="n">
        <f aca="false">C20*H20</f>
        <v>359.2</v>
      </c>
      <c r="J20" s="11" t="s">
        <v>20</v>
      </c>
      <c r="K20" s="11" t="s">
        <v>57</v>
      </c>
    </row>
    <row r="21" customFormat="false" ht="15" hidden="false" customHeight="false" outlineLevel="0" collapsed="false">
      <c r="A21" s="3" t="s">
        <v>63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210.5" hidden="false" customHeight="false" outlineLevel="0" collapsed="false">
      <c r="A22" s="16" t="n">
        <v>1</v>
      </c>
      <c r="B22" s="13" t="s">
        <v>64</v>
      </c>
      <c r="C22" s="11" t="n">
        <v>1</v>
      </c>
      <c r="D22" s="12" t="s">
        <v>65</v>
      </c>
      <c r="E22" s="11" t="s">
        <v>66</v>
      </c>
      <c r="F22" s="12" t="s">
        <v>67</v>
      </c>
      <c r="G22" s="11" t="s">
        <v>68</v>
      </c>
      <c r="H22" s="11" t="n">
        <v>146.925</v>
      </c>
      <c r="I22" s="11" t="n">
        <f aca="false">C22*H22</f>
        <v>146.925</v>
      </c>
      <c r="J22" s="11" t="s">
        <v>20</v>
      </c>
      <c r="K22" s="13" t="s">
        <v>69</v>
      </c>
    </row>
    <row r="23" customFormat="false" ht="12.75" hidden="false" customHeight="false" outlineLevel="0" collapsed="false">
      <c r="A23" s="20"/>
      <c r="B23" s="11" t="s">
        <v>70</v>
      </c>
      <c r="C23" s="11"/>
      <c r="D23" s="11"/>
      <c r="E23" s="11"/>
      <c r="F23" s="11"/>
      <c r="G23" s="11"/>
      <c r="H23" s="11"/>
      <c r="I23" s="11" t="n">
        <f aca="false">C23*H23</f>
        <v>0</v>
      </c>
      <c r="J23" s="11"/>
      <c r="K23" s="11" t="s">
        <v>71</v>
      </c>
    </row>
    <row r="24" customFormat="false" ht="12.75" hidden="false" customHeight="false" outlineLevel="0" collapsed="false">
      <c r="A24" s="20"/>
      <c r="B24" s="11" t="s">
        <v>72</v>
      </c>
      <c r="C24" s="11"/>
      <c r="D24" s="11"/>
      <c r="E24" s="11"/>
      <c r="F24" s="11"/>
      <c r="G24" s="11"/>
      <c r="H24" s="11"/>
      <c r="I24" s="11" t="n">
        <f aca="false">C24*H24</f>
        <v>0</v>
      </c>
      <c r="J24" s="11"/>
      <c r="K24" s="11" t="s">
        <v>71</v>
      </c>
    </row>
    <row r="25" customFormat="false" ht="12.75" hidden="false" customHeight="false" outlineLevel="0" collapsed="false">
      <c r="A25" s="20"/>
      <c r="B25" s="11" t="s">
        <v>73</v>
      </c>
      <c r="C25" s="11"/>
      <c r="D25" s="11"/>
      <c r="E25" s="11"/>
      <c r="F25" s="11"/>
      <c r="G25" s="11"/>
      <c r="H25" s="11"/>
      <c r="I25" s="11" t="n">
        <f aca="false">C25*H25</f>
        <v>0</v>
      </c>
      <c r="J25" s="11"/>
      <c r="K25" s="11" t="s">
        <v>71</v>
      </c>
    </row>
    <row r="26" customFormat="false" ht="12.75" hidden="false" customHeight="false" outlineLevel="0" collapsed="false">
      <c r="A26" s="20"/>
      <c r="B26" s="11" t="s">
        <v>74</v>
      </c>
      <c r="C26" s="11"/>
      <c r="D26" s="11"/>
      <c r="E26" s="11"/>
      <c r="F26" s="11"/>
      <c r="G26" s="11"/>
      <c r="H26" s="11"/>
      <c r="I26" s="11" t="n">
        <f aca="false">C26*H26</f>
        <v>0</v>
      </c>
      <c r="J26" s="11"/>
      <c r="K26" s="11"/>
    </row>
    <row r="27" customFormat="false" ht="12.75" hidden="false" customHeight="false" outlineLevel="0" collapsed="false">
      <c r="A27" s="20"/>
      <c r="B27" s="11" t="s">
        <v>75</v>
      </c>
      <c r="C27" s="11"/>
      <c r="D27" s="11"/>
      <c r="E27" s="11"/>
      <c r="F27" s="11"/>
      <c r="G27" s="11"/>
      <c r="H27" s="11"/>
      <c r="I27" s="11" t="n">
        <f aca="false">C27*H27</f>
        <v>0</v>
      </c>
      <c r="J27" s="11"/>
      <c r="K27" s="11"/>
    </row>
    <row r="28" customFormat="false" ht="19.7" hidden="false" customHeight="false" outlineLevel="0" collapsed="false">
      <c r="A28" s="1" t="s">
        <v>76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customFormat="false" ht="12.75" hidden="false" customHeight="false" outlineLevel="0" collapsed="false">
      <c r="A29" s="2" t="s">
        <v>1</v>
      </c>
      <c r="B29" s="2" t="s">
        <v>2</v>
      </c>
      <c r="C29" s="2" t="s">
        <v>3</v>
      </c>
      <c r="D29" s="2" t="s">
        <v>4</v>
      </c>
      <c r="E29" s="2" t="s">
        <v>5</v>
      </c>
      <c r="F29" s="2" t="s">
        <v>6</v>
      </c>
      <c r="G29" s="2" t="s">
        <v>7</v>
      </c>
      <c r="H29" s="2" t="s">
        <v>8</v>
      </c>
      <c r="I29" s="2" t="s">
        <v>9</v>
      </c>
      <c r="J29" s="2" t="s">
        <v>10</v>
      </c>
      <c r="K29" s="2" t="s">
        <v>11</v>
      </c>
    </row>
    <row r="30" customFormat="false" ht="15" hidden="false" customHeight="false" outlineLevel="0" collapsed="false">
      <c r="A30" s="3" t="s">
        <v>77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customFormat="false" ht="15.4" hidden="false" customHeight="false" outlineLevel="0" collapsed="false">
      <c r="A31" s="16"/>
      <c r="B31" s="11" t="s">
        <v>78</v>
      </c>
      <c r="C31" s="11" t="n">
        <v>4</v>
      </c>
      <c r="D31" s="21" t="s">
        <v>79</v>
      </c>
      <c r="E31" s="19"/>
      <c r="F31" s="21" t="s">
        <v>80</v>
      </c>
      <c r="G31" s="11" t="s">
        <v>81</v>
      </c>
      <c r="H31" s="11" t="n">
        <v>224.4</v>
      </c>
      <c r="I31" s="11" t="n">
        <f aca="false">C31*H31</f>
        <v>897.6</v>
      </c>
      <c r="J31" s="11"/>
      <c r="K31" s="11" t="s">
        <v>82</v>
      </c>
    </row>
    <row r="32" customFormat="false" ht="15.4" hidden="false" customHeight="false" outlineLevel="0" collapsed="false">
      <c r="A32" s="10"/>
      <c r="B32" s="11" t="s">
        <v>83</v>
      </c>
      <c r="C32" s="11" t="n">
        <v>4</v>
      </c>
      <c r="D32" s="12" t="s">
        <v>84</v>
      </c>
      <c r="E32" s="11" t="s">
        <v>85</v>
      </c>
      <c r="F32" s="12" t="s">
        <v>86</v>
      </c>
      <c r="G32" s="11" t="s">
        <v>87</v>
      </c>
      <c r="H32" s="11" t="n">
        <v>198.352</v>
      </c>
      <c r="I32" s="11" t="n">
        <f aca="false">C32*H32</f>
        <v>793.408</v>
      </c>
      <c r="J32" s="11" t="s">
        <v>20</v>
      </c>
      <c r="K32" s="11" t="s">
        <v>82</v>
      </c>
    </row>
    <row r="33" customFormat="false" ht="15.4" hidden="false" customHeight="false" outlineLevel="0" collapsed="false">
      <c r="A33" s="10"/>
      <c r="B33" s="11" t="s">
        <v>88</v>
      </c>
      <c r="C33" s="11" t="n">
        <v>24</v>
      </c>
      <c r="D33" s="12" t="s">
        <v>89</v>
      </c>
      <c r="E33" s="11"/>
      <c r="F33" s="12" t="s">
        <v>90</v>
      </c>
      <c r="G33" s="11" t="s">
        <v>91</v>
      </c>
      <c r="H33" s="11" t="n">
        <v>309</v>
      </c>
      <c r="I33" s="11" t="n">
        <f aca="false">C33*H33</f>
        <v>7416</v>
      </c>
      <c r="J33" s="11" t="s">
        <v>92</v>
      </c>
      <c r="K33" s="11" t="s">
        <v>93</v>
      </c>
    </row>
    <row r="34" customFormat="false" ht="15" hidden="false" customHeight="false" outlineLevel="0" collapsed="false">
      <c r="A34" s="3" t="s">
        <v>94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5.4" hidden="false" customHeight="false" outlineLevel="0" collapsed="false">
      <c r="A35" s="16"/>
      <c r="B35" s="11" t="s">
        <v>95</v>
      </c>
      <c r="C35" s="11" t="n">
        <v>10</v>
      </c>
      <c r="D35" s="12" t="s">
        <v>96</v>
      </c>
      <c r="E35" s="11"/>
      <c r="F35" s="12" t="s">
        <v>97</v>
      </c>
      <c r="G35" s="11" t="n">
        <v>2536030320001</v>
      </c>
      <c r="H35" s="11" t="n">
        <v>0</v>
      </c>
      <c r="I35" s="11" t="n">
        <f aca="false">C35*H35</f>
        <v>0</v>
      </c>
      <c r="J35" s="11" t="s">
        <v>20</v>
      </c>
      <c r="K35" s="11" t="s">
        <v>98</v>
      </c>
    </row>
    <row r="36" customFormat="false" ht="15" hidden="false" customHeight="false" outlineLevel="0" collapsed="false">
      <c r="A36" s="3" t="s">
        <v>99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customFormat="false" ht="15.4" hidden="false" customHeight="false" outlineLevel="0" collapsed="false">
      <c r="A37" s="16"/>
      <c r="B37" s="11" t="s">
        <v>100</v>
      </c>
      <c r="C37" s="11" t="n">
        <v>1</v>
      </c>
      <c r="D37" s="18" t="s">
        <v>51</v>
      </c>
      <c r="E37" s="11" t="s">
        <v>101</v>
      </c>
      <c r="F37" s="11" t="s">
        <v>53</v>
      </c>
      <c r="G37" s="11"/>
      <c r="H37" s="11" t="n">
        <v>369</v>
      </c>
      <c r="I37" s="11" t="n">
        <f aca="false">H37*C37</f>
        <v>369</v>
      </c>
      <c r="J37" s="11" t="s">
        <v>20</v>
      </c>
      <c r="K37" s="22" t="e">
        <f aca="false">"Needs to be ordered with " &amp; #REF!</f>
        <v>#REF!</v>
      </c>
    </row>
    <row r="38" customFormat="false" ht="15.4" hidden="false" customHeight="false" outlineLevel="0" collapsed="false">
      <c r="A38" s="23"/>
      <c r="B38" s="11" t="s">
        <v>102</v>
      </c>
      <c r="C38" s="11" t="n">
        <v>1</v>
      </c>
      <c r="D38" s="12" t="s">
        <v>84</v>
      </c>
      <c r="E38" s="11" t="s">
        <v>103</v>
      </c>
      <c r="F38" s="18" t="s">
        <v>104</v>
      </c>
      <c r="G38" s="11" t="s">
        <v>105</v>
      </c>
      <c r="H38" s="11" t="n">
        <v>605.13</v>
      </c>
      <c r="I38" s="11" t="n">
        <f aca="false">C38*H38</f>
        <v>605.13</v>
      </c>
      <c r="J38" s="11" t="s">
        <v>20</v>
      </c>
      <c r="K38" s="11" t="s">
        <v>106</v>
      </c>
    </row>
    <row r="39" customFormat="false" ht="19.7" hidden="false" customHeight="false" outlineLevel="0" collapsed="false">
      <c r="A39" s="1" t="s">
        <v>107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customFormat="false" ht="12.75" hidden="false" customHeight="false" outlineLevel="0" collapsed="false">
      <c r="A40" s="11"/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  <c r="J40" s="2" t="s">
        <v>10</v>
      </c>
      <c r="K40" s="2" t="s">
        <v>11</v>
      </c>
    </row>
    <row r="41" customFormat="false" ht="12.75" hidden="false" customHeight="false" outlineLevel="0" collapsed="false">
      <c r="A41" s="20"/>
      <c r="B41" s="11" t="s">
        <v>108</v>
      </c>
      <c r="C41" s="11"/>
      <c r="D41" s="11"/>
      <c r="E41" s="11"/>
      <c r="F41" s="11"/>
      <c r="G41" s="11"/>
      <c r="H41" s="11"/>
      <c r="I41" s="11"/>
      <c r="J41" s="11"/>
      <c r="K41" s="11"/>
    </row>
    <row r="42" customFormat="false" ht="12.75" hidden="false" customHeight="false" outlineLevel="0" collapsed="false">
      <c r="A42" s="20"/>
      <c r="B42" s="11" t="s">
        <v>109</v>
      </c>
      <c r="C42" s="11"/>
      <c r="D42" s="11"/>
      <c r="E42" s="11"/>
      <c r="F42" s="11"/>
      <c r="G42" s="11"/>
      <c r="H42" s="11"/>
      <c r="I42" s="11"/>
      <c r="J42" s="11"/>
      <c r="K42" s="11" t="s">
        <v>110</v>
      </c>
    </row>
    <row r="43" customFormat="false" ht="12.75" hidden="false" customHeight="false" outlineLevel="0" collapsed="false">
      <c r="A43" s="20"/>
      <c r="B43" s="11" t="s">
        <v>111</v>
      </c>
      <c r="C43" s="11"/>
      <c r="D43" s="11"/>
      <c r="E43" s="11"/>
      <c r="F43" s="11"/>
      <c r="G43" s="11"/>
      <c r="H43" s="11"/>
      <c r="I43" s="11"/>
      <c r="J43" s="11"/>
      <c r="K43" s="11" t="s">
        <v>110</v>
      </c>
    </row>
    <row r="44" customFormat="false" ht="12.75" hidden="false" customHeight="false" outlineLevel="0" collapsed="false">
      <c r="A44" s="20"/>
      <c r="B44" s="11" t="s">
        <v>112</v>
      </c>
      <c r="C44" s="11"/>
      <c r="D44" s="11"/>
      <c r="E44" s="11"/>
      <c r="F44" s="11"/>
      <c r="G44" s="11"/>
      <c r="H44" s="11"/>
      <c r="I44" s="11"/>
      <c r="J44" s="11"/>
      <c r="K44" s="11" t="s">
        <v>110</v>
      </c>
    </row>
    <row r="45" customFormat="false" ht="12.75" hidden="false" customHeight="false" outlineLevel="0" collapsed="false">
      <c r="A45" s="20"/>
      <c r="B45" s="11" t="s">
        <v>113</v>
      </c>
      <c r="C45" s="11"/>
      <c r="D45" s="11"/>
      <c r="E45" s="11"/>
      <c r="F45" s="11"/>
      <c r="G45" s="11"/>
      <c r="H45" s="11"/>
      <c r="I45" s="11"/>
      <c r="J45" s="11"/>
      <c r="K45" s="11" t="s">
        <v>71</v>
      </c>
    </row>
    <row r="46" customFormat="false" ht="12.75" hidden="false" customHeight="false" outlineLevel="0" collapsed="false">
      <c r="A46" s="20"/>
      <c r="B46" s="11" t="s">
        <v>114</v>
      </c>
      <c r="C46" s="11"/>
      <c r="D46" s="11"/>
      <c r="E46" s="11"/>
      <c r="F46" s="11"/>
      <c r="G46" s="11"/>
      <c r="H46" s="11"/>
      <c r="I46" s="11"/>
      <c r="J46" s="11"/>
      <c r="K46" s="11" t="s">
        <v>71</v>
      </c>
    </row>
    <row r="47" customFormat="false" ht="16.15" hidden="false" customHeight="false" outlineLevel="0" collapsed="false">
      <c r="A47" s="20"/>
      <c r="B47" s="11" t="s">
        <v>115</v>
      </c>
      <c r="C47" s="11" t="n">
        <v>3</v>
      </c>
      <c r="D47" s="19" t="s">
        <v>96</v>
      </c>
      <c r="E47" s="24" t="n">
        <v>173010335</v>
      </c>
      <c r="F47" s="11" t="s">
        <v>97</v>
      </c>
      <c r="G47" s="11"/>
      <c r="H47" s="11" t="n">
        <v>0</v>
      </c>
      <c r="I47" s="11"/>
      <c r="J47" s="11" t="s">
        <v>20</v>
      </c>
      <c r="K47" s="11" t="s">
        <v>116</v>
      </c>
    </row>
    <row r="48" customFormat="false" ht="16" hidden="false" customHeight="false" outlineLevel="0" collapsed="false">
      <c r="A48" s="20"/>
      <c r="B48" s="11" t="s">
        <v>117</v>
      </c>
      <c r="C48" s="11" t="n">
        <v>3</v>
      </c>
      <c r="D48" s="19" t="s">
        <v>96</v>
      </c>
      <c r="E48" s="24" t="n">
        <v>173010542</v>
      </c>
      <c r="F48" s="11" t="s">
        <v>97</v>
      </c>
      <c r="G48" s="11"/>
      <c r="H48" s="11" t="n">
        <v>0</v>
      </c>
      <c r="I48" s="11"/>
      <c r="J48" s="11" t="s">
        <v>20</v>
      </c>
      <c r="K48" s="11" t="s">
        <v>116</v>
      </c>
    </row>
    <row r="49" customFormat="false" ht="16" hidden="false" customHeight="false" outlineLevel="0" collapsed="false">
      <c r="A49" s="20"/>
      <c r="B49" s="11" t="s">
        <v>118</v>
      </c>
      <c r="C49" s="11" t="n">
        <v>3</v>
      </c>
      <c r="D49" s="19" t="s">
        <v>96</v>
      </c>
      <c r="E49" s="11" t="n">
        <v>173011235</v>
      </c>
      <c r="F49" s="11" t="s">
        <v>97</v>
      </c>
      <c r="G49" s="11"/>
      <c r="H49" s="11" t="n">
        <v>0</v>
      </c>
      <c r="I49" s="11"/>
      <c r="J49" s="11" t="s">
        <v>20</v>
      </c>
      <c r="K49" s="11" t="s">
        <v>116</v>
      </c>
    </row>
    <row r="50" customFormat="false" ht="16" hidden="false" customHeight="false" outlineLevel="0" collapsed="false">
      <c r="A50" s="20"/>
      <c r="B50" s="11" t="s">
        <v>119</v>
      </c>
      <c r="C50" s="11" t="n">
        <v>3</v>
      </c>
      <c r="D50" s="19" t="s">
        <v>96</v>
      </c>
      <c r="E50" s="24" t="n">
        <v>173011535</v>
      </c>
      <c r="F50" s="11" t="s">
        <v>97</v>
      </c>
      <c r="G50" s="11"/>
      <c r="H50" s="11" t="n">
        <v>0</v>
      </c>
      <c r="I50" s="11"/>
      <c r="J50" s="11" t="s">
        <v>20</v>
      </c>
      <c r="K50" s="11" t="s">
        <v>116</v>
      </c>
    </row>
    <row r="51" customFormat="false" ht="19.7" hidden="false" customHeight="false" outlineLevel="0" collapsed="false">
      <c r="A51" s="1" t="s">
        <v>120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customFormat="false" ht="12.75" hidden="false" customHeight="false" outlineLevel="0" collapsed="false">
      <c r="A52" s="11"/>
      <c r="B52" s="2" t="s">
        <v>2</v>
      </c>
      <c r="C52" s="2" t="s">
        <v>3</v>
      </c>
      <c r="D52" s="2" t="s">
        <v>4</v>
      </c>
      <c r="E52" s="2" t="s">
        <v>5</v>
      </c>
      <c r="F52" s="2" t="s">
        <v>6</v>
      </c>
      <c r="G52" s="2" t="s">
        <v>7</v>
      </c>
      <c r="H52" s="2" t="s">
        <v>8</v>
      </c>
      <c r="I52" s="2" t="s">
        <v>9</v>
      </c>
      <c r="J52" s="2" t="s">
        <v>10</v>
      </c>
      <c r="K52" s="2" t="s">
        <v>11</v>
      </c>
    </row>
    <row r="53" customFormat="false" ht="15" hidden="false" customHeight="false" outlineLevel="0" collapsed="false">
      <c r="A53" s="3" t="s">
        <v>121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customFormat="false" ht="15.4" hidden="false" customHeight="false" outlineLevel="0" collapsed="false">
      <c r="A54" s="16"/>
      <c r="B54" s="11" t="s">
        <v>122</v>
      </c>
      <c r="C54" s="11" t="n">
        <v>6</v>
      </c>
      <c r="D54" s="12" t="s">
        <v>89</v>
      </c>
      <c r="E54" s="11"/>
      <c r="F54" s="12" t="s">
        <v>123</v>
      </c>
      <c r="G54" s="11" t="s">
        <v>124</v>
      </c>
      <c r="H54" s="11" t="n">
        <v>262.83</v>
      </c>
      <c r="I54" s="11" t="n">
        <f aca="false">C54*H54</f>
        <v>1576.98</v>
      </c>
      <c r="J54" s="11" t="s">
        <v>20</v>
      </c>
      <c r="K54" s="11" t="s">
        <v>125</v>
      </c>
    </row>
    <row r="55" customFormat="false" ht="15.4" hidden="false" customHeight="false" outlineLevel="0" collapsed="false">
      <c r="A55" s="10"/>
      <c r="B55" s="13" t="s">
        <v>126</v>
      </c>
      <c r="C55" s="11" t="n">
        <v>1</v>
      </c>
      <c r="D55" s="12" t="s">
        <v>127</v>
      </c>
      <c r="E55" s="11" t="n">
        <v>5901259432770</v>
      </c>
      <c r="F55" s="12" t="s">
        <v>128</v>
      </c>
      <c r="G55" s="11" t="s">
        <v>129</v>
      </c>
      <c r="H55" s="11" t="n">
        <v>237</v>
      </c>
      <c r="I55" s="11" t="n">
        <f aca="false">C55*H55</f>
        <v>237</v>
      </c>
      <c r="J55" s="11" t="s">
        <v>20</v>
      </c>
      <c r="K55" s="11"/>
    </row>
    <row r="59" customFormat="false" ht="24.45" hidden="false" customHeight="false" outlineLevel="0" collapsed="false">
      <c r="B59" s="25" t="s">
        <v>130</v>
      </c>
      <c r="C59" s="26" t="e">
        <f aca="false">SUM(I5,I12,I19,I22,I31,I9,I37,#REF!)</f>
        <v>#REF!</v>
      </c>
      <c r="E59" s="27" t="s">
        <v>131</v>
      </c>
      <c r="F59" s="27"/>
      <c r="G59" s="28" t="s">
        <v>132</v>
      </c>
    </row>
    <row r="60" customFormat="false" ht="15.4" hidden="false" customHeight="false" outlineLevel="0" collapsed="false">
      <c r="B60" s="29" t="s">
        <v>133</v>
      </c>
      <c r="E60" s="11" t="s">
        <v>134</v>
      </c>
      <c r="F60" s="16"/>
      <c r="G60" s="11" t="s">
        <v>135</v>
      </c>
    </row>
    <row r="61" customFormat="false" ht="15.4" hidden="false" customHeight="false" outlineLevel="0" collapsed="false">
      <c r="B61" s="11" t="s">
        <v>136</v>
      </c>
      <c r="E61" s="11" t="s">
        <v>137</v>
      </c>
      <c r="F61" s="30"/>
      <c r="G61" s="11" t="s">
        <v>138</v>
      </c>
    </row>
    <row r="62" customFormat="false" ht="15.4" hidden="false" customHeight="false" outlineLevel="0" collapsed="false">
      <c r="B62" s="11" t="s">
        <v>121</v>
      </c>
      <c r="E62" s="11" t="s">
        <v>139</v>
      </c>
      <c r="F62" s="23"/>
      <c r="G62" s="11" t="s">
        <v>140</v>
      </c>
    </row>
    <row r="63" customFormat="false" ht="12.75" hidden="false" customHeight="false" outlineLevel="0" collapsed="false">
      <c r="B63" s="11" t="s">
        <v>70</v>
      </c>
      <c r="E63" s="11" t="s">
        <v>141</v>
      </c>
      <c r="F63" s="20"/>
    </row>
    <row r="64" customFormat="false" ht="12.75" hidden="false" customHeight="false" outlineLevel="0" collapsed="false">
      <c r="B64" s="11" t="s">
        <v>75</v>
      </c>
    </row>
    <row r="65" customFormat="false" ht="12.75" hidden="false" customHeight="false" outlineLevel="0" collapsed="false">
      <c r="B65" s="11" t="s">
        <v>142</v>
      </c>
    </row>
    <row r="66" customFormat="false" ht="12.75" hidden="false" customHeight="false" outlineLevel="0" collapsed="false">
      <c r="B66" s="11" t="s">
        <v>143</v>
      </c>
    </row>
    <row r="67" customFormat="false" ht="12.75" hidden="false" customHeight="false" outlineLevel="0" collapsed="false">
      <c r="B67" s="11" t="s">
        <v>144</v>
      </c>
    </row>
    <row r="68" customFormat="false" ht="12.75" hidden="false" customHeight="false" outlineLevel="0" collapsed="false">
      <c r="B68" s="11" t="s">
        <v>145</v>
      </c>
    </row>
    <row r="69" customFormat="false" ht="12.75" hidden="false" customHeight="false" outlineLevel="0" collapsed="false">
      <c r="B69" s="11" t="s">
        <v>146</v>
      </c>
    </row>
    <row r="70" customFormat="false" ht="12.75" hidden="false" customHeight="false" outlineLevel="0" collapsed="false">
      <c r="B70" s="11" t="s">
        <v>147</v>
      </c>
    </row>
    <row r="71" customFormat="false" ht="12.75" hidden="false" customHeight="false" outlineLevel="0" collapsed="false">
      <c r="B71" s="11" t="s">
        <v>94</v>
      </c>
    </row>
    <row r="1048575" customFormat="false" ht="14.75" hidden="false" customHeight="false" outlineLevel="0" collapsed="false"/>
    <row r="1048576" customFormat="false" ht="14.75" hidden="false" customHeight="false" outlineLevel="0" collapsed="false"/>
  </sheetData>
  <mergeCells count="15">
    <mergeCell ref="A1:K1"/>
    <mergeCell ref="A3:K3"/>
    <mergeCell ref="A8:K8"/>
    <mergeCell ref="A10:K10"/>
    <mergeCell ref="A14:K14"/>
    <mergeCell ref="A18:K18"/>
    <mergeCell ref="A21:K21"/>
    <mergeCell ref="A28:K28"/>
    <mergeCell ref="A30:K30"/>
    <mergeCell ref="A34:K34"/>
    <mergeCell ref="A36:K36"/>
    <mergeCell ref="A39:K39"/>
    <mergeCell ref="A51:K51"/>
    <mergeCell ref="A53:K53"/>
    <mergeCell ref="E59:F59"/>
  </mergeCells>
  <hyperlinks>
    <hyperlink ref="D4" r:id="rId1" display="Nanotec"/>
    <hyperlink ref="D5" r:id="rId2" display="HobbyKing "/>
    <hyperlink ref="D6" r:id="rId3" display="RCflight"/>
    <hyperlink ref="F6" r:id="rId4" display="Tiger motors"/>
    <hyperlink ref="D7" r:id="rId5" display="elefun"/>
    <hyperlink ref="D9" r:id="rId6" display="Elefun"/>
    <hyperlink ref="F9" r:id="rId7" display="Hobbywing"/>
    <hyperlink ref="D11" r:id="rId8" display="Mjbots"/>
    <hyperlink ref="D12" r:id="rId9" display="HobbyKing"/>
    <hyperlink ref="D13" r:id="rId10" display="HobbyKing"/>
    <hyperlink ref="D15" r:id="rId11" display="Amazon"/>
    <hyperlink ref="D16" r:id="rId12" display="Electro:kit"/>
    <hyperlink ref="D17" r:id="rId13" display="Electro:kit"/>
    <hyperlink ref="D19" r:id="rId14" display="Elefun"/>
    <hyperlink ref="F19" r:id="rId15" display="GNB"/>
    <hyperlink ref="D20" r:id="rId16" display="Droneit"/>
    <hyperlink ref="D22" r:id="rId17" display="Digikey"/>
    <hyperlink ref="F22" r:id="rId18" display="Analog-devices"/>
    <hyperlink ref="D31" r:id="rId19" display="Symmetry Electronics"/>
    <hyperlink ref="F31" r:id="rId20" location="documents" display="iC-Haus"/>
    <hyperlink ref="D32" r:id="rId21" display="Mouser"/>
    <hyperlink ref="F32" r:id="rId22" display="Same sky"/>
    <hyperlink ref="D33" r:id="rId23" display="Farnell"/>
    <hyperlink ref="F33" r:id="rId24" display="BROADCOM"/>
    <hyperlink ref="D35" r:id="rId25" display="Würth Electronic"/>
    <hyperlink ref="F35" r:id="rId26" display="Würth Elektronik"/>
    <hyperlink ref="D37" r:id="rId27" display="Electro:kit"/>
    <hyperlink ref="D38" r:id="rId28" display="Mouser"/>
    <hyperlink ref="F38" r:id="rId29" display="Texas Instruments"/>
    <hyperlink ref="D47" r:id="rId30" display="Würth Electronic"/>
    <hyperlink ref="D48" r:id="rId31" display="Würth Electronic"/>
    <hyperlink ref="D49" r:id="rId32" display="Würth Electronic"/>
    <hyperlink ref="D50" r:id="rId33" display="Würth Electronic"/>
    <hyperlink ref="D54" r:id="rId34" display="Farnell"/>
    <hyperlink ref="F54" r:id="rId35" display="LEDEX"/>
    <hyperlink ref="D55" r:id="rId36" display="Autodoc"/>
    <hyperlink ref="F55" r:id="rId37" display="AS-P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2024-09-19T19:56:36Z</dcterms:created>
  <dc:creator/>
  <dc:description/>
  <dc:language>sv-SE</dc:language>
  <cp:lastModifiedBy/>
  <dcterms:modified xsi:type="dcterms:W3CDTF">2024-10-01T14:57:56Z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