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H:\repos\SSL-Hardware-Development\BOM\"/>
    </mc:Choice>
  </mc:AlternateContent>
  <xr:revisionPtr revIDLastSave="0" documentId="13_ncr:1_{AB14B822-2CB0-4B08-A95A-423DC6EC5505}" xr6:coauthVersionLast="36" xr6:coauthVersionMax="36" xr10:uidLastSave="{00000000-0000-0000-0000-000000000000}"/>
  <bookViews>
    <workbookView xWindow="0" yWindow="0" windowWidth="30720" windowHeight="13380" tabRatio="500" xr2:uid="{00000000-000D-0000-FFFF-FFFF00000000}"/>
  </bookViews>
  <sheets>
    <sheet name="BOM" sheetId="1" r:id="rId1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88" i="1" l="1"/>
  <c r="I84" i="1"/>
  <c r="I83" i="1"/>
  <c r="I74" i="1"/>
  <c r="I65" i="1"/>
  <c r="I63" i="1"/>
  <c r="K62" i="1"/>
  <c r="I62" i="1"/>
  <c r="I60" i="1"/>
  <c r="I58" i="1"/>
  <c r="I57" i="1"/>
  <c r="I56" i="1"/>
  <c r="I52" i="1"/>
  <c r="I51" i="1"/>
  <c r="I50" i="1"/>
  <c r="I49" i="1"/>
  <c r="I48" i="1"/>
  <c r="I28" i="1"/>
  <c r="I26" i="1"/>
  <c r="I25" i="1"/>
  <c r="I23" i="1"/>
  <c r="I22" i="1"/>
  <c r="I20" i="1"/>
  <c r="I19" i="1"/>
  <c r="K18" i="1"/>
  <c r="I18" i="1"/>
  <c r="I17" i="1"/>
  <c r="I15" i="1"/>
  <c r="I14" i="1"/>
  <c r="I13" i="1"/>
  <c r="I12" i="1"/>
  <c r="I11" i="1"/>
  <c r="I9" i="1"/>
  <c r="I7" i="1"/>
  <c r="I6" i="1"/>
  <c r="I5" i="1"/>
  <c r="I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H18" authorId="0" shapeId="0" xr:uid="{00000000-0006-0000-0000-000001000000}">
      <text>
        <r>
          <rPr>
            <sz val="10"/>
            <rFont val="Arial"/>
            <family val="2"/>
          </rPr>
          <t xml:space="preserve">Fredrik Westerbom:
</t>
        </r>
        <r>
          <rPr>
            <sz val="9"/>
            <color rgb="FF000000"/>
            <rFont val="Tahoma"/>
            <family val="2"/>
            <charset val="1"/>
          </rPr>
          <t>Incl. moms</t>
        </r>
      </text>
    </comment>
    <comment ref="H20" authorId="0" shapeId="0" xr:uid="{00000000-0006-0000-0000-000002000000}">
      <text>
        <r>
          <rPr>
            <sz val="10"/>
            <rFont val="Arial"/>
            <family val="2"/>
          </rPr>
          <t xml:space="preserve">Fredrik Westerbom:
</t>
        </r>
        <r>
          <rPr>
            <sz val="9"/>
            <color rgb="FF000000"/>
            <rFont val="Tahoma"/>
            <family val="2"/>
          </rPr>
          <t>Incl. Moms</t>
        </r>
      </text>
    </comment>
    <comment ref="H62" authorId="0" shapeId="0" xr:uid="{00000000-0006-0000-0000-000003000000}">
      <text>
        <r>
          <rPr>
            <sz val="10"/>
            <rFont val="Arial"/>
            <family val="2"/>
          </rPr>
          <t xml:space="preserve">Fredrik Westerbom:
</t>
        </r>
        <r>
          <rPr>
            <sz val="9"/>
            <color rgb="FF000000"/>
            <rFont val="Tahoma"/>
            <family val="2"/>
            <charset val="1"/>
          </rPr>
          <t>Incl. moms</t>
        </r>
      </text>
    </comment>
    <comment ref="H65" authorId="0" shapeId="0" xr:uid="{00000000-0006-0000-0000-000004000000}">
      <text>
        <r>
          <rPr>
            <sz val="10"/>
            <rFont val="Arial"/>
            <family val="2"/>
          </rPr>
          <t xml:space="preserve">Fredrik Westerbom:
</t>
        </r>
        <r>
          <rPr>
            <sz val="9"/>
            <color rgb="FF000000"/>
            <rFont val="Tahoma"/>
            <family val="2"/>
            <charset val="1"/>
          </rPr>
          <t>Incl. moms</t>
        </r>
      </text>
    </comment>
  </commentList>
</comments>
</file>

<file path=xl/sharedStrings.xml><?xml version="1.0" encoding="utf-8"?>
<sst xmlns="http://schemas.openxmlformats.org/spreadsheetml/2006/main" count="363" uniqueCount="210">
  <si>
    <t>Powertrain and Electronics</t>
  </si>
  <si>
    <t>Ranking</t>
  </si>
  <si>
    <t>Part name</t>
  </si>
  <si>
    <t>Quantity</t>
  </si>
  <si>
    <t xml:space="preserve">Distributor </t>
  </si>
  <si>
    <t>Distributor Part Number</t>
  </si>
  <si>
    <t>Manufacturer</t>
  </si>
  <si>
    <t>Mfr Part number</t>
  </si>
  <si>
    <t>Á price</t>
  </si>
  <si>
    <t>Estimated cost</t>
  </si>
  <si>
    <t>Lead time</t>
  </si>
  <si>
    <t>Notes</t>
  </si>
  <si>
    <t>Motor Wheel</t>
  </si>
  <si>
    <t xml:space="preserve"> DF45L024048-A –  Brushless DC motor </t>
  </si>
  <si>
    <t>Nanotec</t>
  </si>
  <si>
    <t>DF45L024048-A</t>
  </si>
  <si>
    <t>In stock</t>
  </si>
  <si>
    <t>BLDC motors for the wheels, compact size, light weight, contains hall sensors for encoder feedback
Sensored ESC is required if these are used</t>
  </si>
  <si>
    <t>Turnigy Multistar 4225-610Kv 16Pole Multi-Rotor Outrunner</t>
  </si>
  <si>
    <t xml:space="preserve">HobbyKing </t>
  </si>
  <si>
    <t xml:space="preserve">Wheel BLDC
Small form factor + low weight 86g 
Balanced RPM/V (610kV): Good tradeoff between speed and torque  
It provides good torque at low speeds which is needed for fast acceleration  
16 poles, which gives pretty good control </t>
  </si>
  <si>
    <t xml:space="preserve"> T-Motor MT2814 400 kv </t>
  </si>
  <si>
    <t>RCflight</t>
  </si>
  <si>
    <t xml:space="preserve"> MT2814-400KV</t>
  </si>
  <si>
    <t>Tiger motors</t>
  </si>
  <si>
    <t>Wheel BLDC, last batch</t>
  </si>
  <si>
    <t>Surpass Hobby Rocket 4114 400KV Quad Motor BL</t>
  </si>
  <si>
    <t>elefun</t>
  </si>
  <si>
    <t>Wheel BLDC</t>
  </si>
  <si>
    <t>Motor Dribbler</t>
  </si>
  <si>
    <t xml:space="preserve"> Hobbywing FPV XRotor 3110 900KV </t>
  </si>
  <si>
    <t>Elefun</t>
  </si>
  <si>
    <t>Hobbywing</t>
  </si>
  <si>
    <t>HW30418005</t>
  </si>
  <si>
    <t>BLDC motor for the dribbler</t>
  </si>
  <si>
    <t>Motor Driver</t>
  </si>
  <si>
    <t>STSPIN32F0A</t>
  </si>
  <si>
    <t>Farnell</t>
  </si>
  <si>
    <t>STMICROELECTRONICS STSPIN32F0A</t>
  </si>
  <si>
    <t>STMICROELECTRONICS</t>
  </si>
  <si>
    <t>Three phase motor driver, integrated buck converters, current sensors, hall effect sensors and ADC</t>
  </si>
  <si>
    <t xml:space="preserve">SQS178ELNW-T1_GE3 </t>
  </si>
  <si>
    <t>Mouser</t>
  </si>
  <si>
    <t xml:space="preserve">78-SQS178ELNW-T1_GE3 </t>
  </si>
  <si>
    <t>Vishay</t>
  </si>
  <si>
    <t>SQS178ELNW-T1_GE3</t>
  </si>
  <si>
    <t>N-Channel mosfet drivers for the BLDC motors</t>
  </si>
  <si>
    <t xml:space="preserve">B-G431B-ESC1 </t>
  </si>
  <si>
    <t>511-B-G431B-ESC1</t>
  </si>
  <si>
    <t>STMicroelectronics</t>
  </si>
  <si>
    <t>Datasheet</t>
  </si>
  <si>
    <t>Aerostar 30A RVS G2 32bit ESC</t>
  </si>
  <si>
    <t>HobbyKing</t>
  </si>
  <si>
    <t>9164000049-0</t>
  </si>
  <si>
    <t>Electronics Speed Controller
Reverse control 
Compact design 
Overvoltage protection</t>
  </si>
  <si>
    <t>Turnigy Plush-32 30A (2~4S) Brushless Speed Controller w/BEC (Rev1.1.0)</t>
  </si>
  <si>
    <t>9351000124-0</t>
  </si>
  <si>
    <t>Electronics Speed Controller</t>
  </si>
  <si>
    <t>Microcontroller</t>
  </si>
  <si>
    <t>ESP32-WROVER-IE</t>
  </si>
  <si>
    <t>Amazon</t>
  </si>
  <si>
    <t xml:space="preserve">Raspberry Pi 4 Model B/8GB </t>
  </si>
  <si>
    <t>Electro:kit</t>
  </si>
  <si>
    <t>41017664 - Raspberry Pi</t>
  </si>
  <si>
    <t>Raspberry Pi</t>
  </si>
  <si>
    <t>NUCLEO-H723ZG</t>
  </si>
  <si>
    <t xml:space="preserve">511-NUCLEO-H723ZG </t>
  </si>
  <si>
    <t>If we do not develop our own pcb this microcontroller can be used instead of the ESP32 microcontroll-
Er, ADC, communication, supports micro ros</t>
  </si>
  <si>
    <t>Raspberry Pi 4 Model B/4GB</t>
  </si>
  <si>
    <t>41017110 - Raspberry Pi</t>
  </si>
  <si>
    <t>Secondary option</t>
  </si>
  <si>
    <t>RF (Radio frequency)</t>
  </si>
  <si>
    <t>SX1280IMLTRT</t>
  </si>
  <si>
    <t xml:space="preserve">947-SX1280IMLTRT </t>
  </si>
  <si>
    <t>Semtech</t>
  </si>
  <si>
    <t xml:space="preserve">RF Transceiver Long range 2.4 GHz Wireless Transceiver </t>
  </si>
  <si>
    <t xml:space="preserve">SKY66122-11 </t>
  </si>
  <si>
    <t xml:space="preserve">873-SKY66122-11 </t>
  </si>
  <si>
    <t>Skyworks Solutions, Inc.</t>
  </si>
  <si>
    <t>SKY66122-11</t>
  </si>
  <si>
    <t>RF Front End OFDM, 863 to 928 MHz, Wi-SUN, FEM</t>
  </si>
  <si>
    <t>Battery</t>
  </si>
  <si>
    <t xml:space="preserve"> 6s 1300mAh -120C - GNB HV XT60 </t>
  </si>
  <si>
    <t>GNB</t>
  </si>
  <si>
    <t>GNB13006S120AHV</t>
  </si>
  <si>
    <t>Tattu R-Line Version 4.0 1300mAh 22.2V 130C 6S1P Lipo Battery Pack with XT60 Plug</t>
  </si>
  <si>
    <t>Droneit</t>
  </si>
  <si>
    <t>Solenoid control electronics</t>
  </si>
  <si>
    <t xml:space="preserve">LT3750
</t>
  </si>
  <si>
    <t>Digikey</t>
  </si>
  <si>
    <t xml:space="preserve">LT3750AEMS#PBF </t>
  </si>
  <si>
    <t>Analog-devices</t>
  </si>
  <si>
    <t>LT3750EMS#TRPBF</t>
  </si>
  <si>
    <t xml:space="preserve">Capacitor charging controller for kicker
Charges Any Size Capacitor      
Easily Adjustable Output Voltage      
Drives High Current NMOS FETs      
Primary-Side Sense—No Output Voltage Divider Necessary      
Wide Input Range: 3V to 24V      
Drives Gate to VCC – 2V      
Available in 10-Lead MS Package      
Emergency Warning Beacons      
Professional Photoflash Systems      
Security/Inventory Control Systems      
High Voltage Power Supply      
Electric Fences      
Detonators </t>
  </si>
  <si>
    <t>Voltage regulators</t>
  </si>
  <si>
    <t>Scavenge 326</t>
  </si>
  <si>
    <t>Capacitors</t>
  </si>
  <si>
    <t>Conncectors and wiring</t>
  </si>
  <si>
    <t>Kicker/dribbler power system</t>
  </si>
  <si>
    <t>Power Distribution Board or custom wiring solution</t>
  </si>
  <si>
    <t>Sensors</t>
  </si>
  <si>
    <t>Encoders</t>
  </si>
  <si>
    <t>iC-PX2604 + PX01S 26-30</t>
  </si>
  <si>
    <t>Symmetry Electronics</t>
  </si>
  <si>
    <t>iC-Haus</t>
  </si>
  <si>
    <t>IC-PX2604ODFN8-3X3</t>
  </si>
  <si>
    <t>Wheel encoder</t>
  </si>
  <si>
    <t>AMT102-0512-I5000-S</t>
  </si>
  <si>
    <t xml:space="preserve"> 490-AMT1020512I5000S </t>
  </si>
  <si>
    <t>Same sky</t>
  </si>
  <si>
    <t xml:space="preserve"> AMT102-0512-I5000-S </t>
  </si>
  <si>
    <t>BROADCOM AEDB-9140-A13</t>
  </si>
  <si>
    <t>BROADCOM</t>
  </si>
  <si>
    <t>AEDB-9140-A13</t>
  </si>
  <si>
    <t>Stock arriving week commencing 13/10/24</t>
  </si>
  <si>
    <t>Wheel encoder, Quotation for 309 á excluding tax</t>
  </si>
  <si>
    <t>IMU</t>
  </si>
  <si>
    <t>WSEN-ISDS 6 Axis IMU</t>
  </si>
  <si>
    <t>Würth Electronic</t>
  </si>
  <si>
    <t>Würth Elektronik</t>
  </si>
  <si>
    <t>IMU, Sponsored by W/E, Gyroscope, Acceleration, I2C, SPI</t>
  </si>
  <si>
    <t>Obsticle Detection Sensors</t>
  </si>
  <si>
    <t>Raspberry Pi Kameramodul 3</t>
  </si>
  <si>
    <t>41020240 - Raspberry Pi</t>
  </si>
  <si>
    <t>OPT8241NBN</t>
  </si>
  <si>
    <t xml:space="preserve"> 595-OPT8241NBN </t>
  </si>
  <si>
    <t>Texas Instruments</t>
  </si>
  <si>
    <t xml:space="preserve">OPT8241NBN </t>
  </si>
  <si>
    <t>Distance sensor</t>
  </si>
  <si>
    <t>Break Beam sensor</t>
  </si>
  <si>
    <t>IR Break Beam Sensor - 5mm LEDs</t>
  </si>
  <si>
    <t>Adafruit</t>
  </si>
  <si>
    <t>Break beam to detect if a ball is close (within a few mm) to the dribbler.</t>
  </si>
  <si>
    <t>3D CAD and Mechanical</t>
  </si>
  <si>
    <t>Rings for the omniwheels</t>
  </si>
  <si>
    <t>Motor Mounts</t>
  </si>
  <si>
    <t>3D printed</t>
  </si>
  <si>
    <t>Kicker/Dribbler Mechanism</t>
  </si>
  <si>
    <t>Roller</t>
  </si>
  <si>
    <t>Fasterners</t>
  </si>
  <si>
    <t>Bearings</t>
  </si>
  <si>
    <t>Electrokit</t>
  </si>
  <si>
    <t>Passive components</t>
  </si>
  <si>
    <t>Voltage regulator (buck converters) -&gt; 3,3V</t>
  </si>
  <si>
    <t>Already sent free of charge</t>
  </si>
  <si>
    <t>Voltage regulator (buck converters) -&gt; 5,0V</t>
  </si>
  <si>
    <t>Voltage regulator (buck converters) -&gt; 12V</t>
  </si>
  <si>
    <t>Voltage regulator (buck converters) -&gt; 15V</t>
  </si>
  <si>
    <t>Actuators</t>
  </si>
  <si>
    <t>Solenoid</t>
  </si>
  <si>
    <t>LEDEX 195207-228</t>
  </si>
  <si>
    <t>LEDEX</t>
  </si>
  <si>
    <t>195207-228</t>
  </si>
  <si>
    <t>Was kindly sponsored by Henrik</t>
  </si>
  <si>
    <t>AS-PL SS0017</t>
  </si>
  <si>
    <t>Autodoc</t>
  </si>
  <si>
    <t>AS-PL</t>
  </si>
  <si>
    <t>SS0017</t>
  </si>
  <si>
    <t>Estimated price:</t>
  </si>
  <si>
    <t>Legend</t>
  </si>
  <si>
    <t>Comments</t>
  </si>
  <si>
    <t>Components not accounted for</t>
  </si>
  <si>
    <r>
      <rPr>
        <sz val="10"/>
        <rFont val="Arial"/>
        <family val="2"/>
        <charset val="1"/>
      </rPr>
      <t>1</t>
    </r>
    <r>
      <rPr>
        <vertAlign val="superscript"/>
        <sz val="10"/>
        <rFont val="Arial"/>
        <family val="2"/>
        <charset val="1"/>
      </rPr>
      <t>st</t>
    </r>
    <r>
      <rPr>
        <sz val="10"/>
        <rFont val="Arial"/>
        <family val="2"/>
        <charset val="1"/>
      </rPr>
      <t xml:space="preserve"> choice</t>
    </r>
  </si>
  <si>
    <t>All prices are in SEK (Swedish krona)</t>
  </si>
  <si>
    <t>Capacitors for kicker</t>
  </si>
  <si>
    <r>
      <rPr>
        <sz val="10"/>
        <rFont val="Arial"/>
        <family val="2"/>
        <charset val="1"/>
      </rP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 xml:space="preserve"> choice</t>
    </r>
  </si>
  <si>
    <r>
      <rPr>
        <sz val="10"/>
        <rFont val="Arial"/>
        <family val="2"/>
        <charset val="1"/>
      </rPr>
      <t>3</t>
    </r>
    <r>
      <rPr>
        <vertAlign val="superscript"/>
        <sz val="10"/>
        <rFont val="Arial"/>
        <family val="2"/>
        <charset val="1"/>
      </rPr>
      <t>rd</t>
    </r>
    <r>
      <rPr>
        <sz val="10"/>
        <rFont val="Arial"/>
        <family val="2"/>
        <charset val="1"/>
      </rPr>
      <t xml:space="preserve"> choice</t>
    </r>
  </si>
  <si>
    <t>Might need</t>
  </si>
  <si>
    <t>3D printing costs</t>
  </si>
  <si>
    <t>Resistor and other passive components, sponsored by Würth</t>
  </si>
  <si>
    <t>Signal-transformers</t>
  </si>
  <si>
    <t>Ljudtransformatorer/Signaltransformatorer DA2032 Cap Chrgr For Linear LT3750/51</t>
  </si>
  <si>
    <t xml:space="preserve">DA2034-ALD (Recomennded transformer) </t>
  </si>
  <si>
    <t xml:space="preserve">MURS140-13-F (Recommended diod) </t>
  </si>
  <si>
    <t>DIODE GEN PURP 400V 1A SMB</t>
  </si>
  <si>
    <t>Passive-components</t>
  </si>
  <si>
    <t>Discrete-semiconductor-products</t>
  </si>
  <si>
    <t>ALC80A181CB400</t>
  </si>
  <si>
    <t>Capacitor</t>
  </si>
  <si>
    <t>GRM3195C2A363JA01D</t>
  </si>
  <si>
    <t>GRM21BC8YA106KE11L</t>
  </si>
  <si>
    <t xml:space="preserve">IRF7493TRPBF </t>
  </si>
  <si>
    <t xml:space="preserve">PSMN038-100YLX </t>
  </si>
  <si>
    <t>PHT6NQ10T,135</t>
  </si>
  <si>
    <t xml:space="preserve">420VXG180MEFCSN25X35  </t>
  </si>
  <si>
    <t xml:space="preserve">CAP CER 0.036UF 100V C0GNP0 1206. Bypass capacitor 56uF (0.036u+0.036u in series) </t>
  </si>
  <si>
    <t>CAP CER 10UF 35V X6S 0805. Bypass capacitor 10uF</t>
  </si>
  <si>
    <t xml:space="preserve">MOSFET N-CH 80V 9.3A 8SO. Recommended MOSFET </t>
  </si>
  <si>
    <t>MOSFET N-CH 100V 3A SOT223. Recommended MOSFET</t>
  </si>
  <si>
    <t xml:space="preserve">MOSFET N-CH 100V 30A LFPAK56. Recommended MOSFET </t>
  </si>
  <si>
    <t>CAP ALUM 180UF 20% 400V SNAP TH. Backup capacitor, capacitor 180uF</t>
  </si>
  <si>
    <t>Aluminumelektrolytkondensatorer - snäppfäste LONG LIFE ALUMINUM ELECTROLYTIC CAPACITORS. Capacitor 180uF</t>
  </si>
  <si>
    <t>C0603C330J2GAC7867</t>
  </si>
  <si>
    <t>CAP CER 33PF 200V C0G/NP0 0603. Bypass capacitor 33pF</t>
  </si>
  <si>
    <t>CR0603AFX-1003EAS</t>
  </si>
  <si>
    <t>100 kOhms ±1% 0.1W, 1/10W Chip Resistor 0603 (1608 Metric) Anti-Sulfur, Automotive AEC-Q200, Moisture Resistant Thick Film</t>
  </si>
  <si>
    <t>CRM2512QFX-1003ELF</t>
  </si>
  <si>
    <t>100 kOhms ±1% 2W Chip Resistor 2512 (6432 Metric) Automotive AEC-Q200, Pulse Withstanding Thick Film</t>
  </si>
  <si>
    <t>RC0603FR-0743RL</t>
  </si>
  <si>
    <t>43 Ohms ±1% 0.1W, 1/10W Chip Resistor 0603 (1608 Metric) Moisture Resistant Thick Film</t>
  </si>
  <si>
    <t>Resistors</t>
  </si>
  <si>
    <t xml:space="preserve">ERJ-PA3J430V </t>
  </si>
  <si>
    <t>43 Ohms ±5% 0.333W, 1/3W Chip Resistor 0603 (1608 Metric) Automotive AEC-Q200, Pulse Withstanding Thick Film</t>
  </si>
  <si>
    <t>ERJ-3BWFR025V</t>
  </si>
  <si>
    <t>25 mOhms ±1% 0.333W, 1/3W Chip Resistor 0603 (1608 Metric) Automotive AEC-Q200, Current Sense Thick Film</t>
  </si>
  <si>
    <t>RCC120620K0FKEA</t>
  </si>
  <si>
    <t>20 kOhms ±1% 0.5W, 1/2W Chip Resistor 1206 (3216 Metric) Automotive AEC-Q200 Thick Film</t>
  </si>
  <si>
    <t>Würth Elektronik?</t>
  </si>
  <si>
    <t>2.49 kOhms ±1% 0.1W, 1/10W Chip Resistor 0402 (1005 Metric) Anti-Sulfur Thick Film</t>
  </si>
  <si>
    <t>MCWR06X2491FTL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</si>
</sst>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12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0000"/>
      <name val="Arial"/>
      <family val="2"/>
      <charset val="1"/>
    </font>
    <font>
      <u/>
      <sz val="11"/>
      <color theme="10"/>
      <name val="Calibri"/>
      <family val="2"/>
      <charset val="1"/>
    </font>
    <font>
      <u/>
      <sz val="10"/>
      <color theme="1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20"/>
      <name val="Arial"/>
      <family val="2"/>
      <charset val="1"/>
    </font>
    <font>
      <sz val="20"/>
      <name val="Arial"/>
      <family val="2"/>
      <charset val="1"/>
    </font>
    <font>
      <vertAlign val="superscript"/>
      <sz val="10"/>
      <name val="Arial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9"/>
      <color rgb="FF000000"/>
      <name val="Tahoma"/>
      <family val="2"/>
    </font>
    <font>
      <sz val="10"/>
      <color rgb="FF333333"/>
      <name val="Arial"/>
      <family val="2"/>
    </font>
    <font>
      <sz val="10"/>
      <color rgb="FF44444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158466"/>
        <bgColor rgb="FF008080"/>
      </patternFill>
    </fill>
    <fill>
      <patternFill patternType="solid">
        <fgColor rgb="FF81D41A"/>
        <bgColor rgb="FF969696"/>
      </patternFill>
    </fill>
    <fill>
      <patternFill patternType="solid">
        <fgColor rgb="FFFF8000"/>
        <bgColor rgb="FFFF6600"/>
      </patternFill>
    </fill>
    <fill>
      <patternFill patternType="solid">
        <fgColor rgb="FFFF0000"/>
        <bgColor rgb="FF993300"/>
      </patternFill>
    </fill>
    <fill>
      <patternFill patternType="solid">
        <fgColor rgb="FF55308D"/>
        <bgColor rgb="FF333333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Border="0" applyProtection="0"/>
  </cellStyleXfs>
  <cellXfs count="37">
    <xf numFmtId="0" fontId="0" fillId="0" borderId="0" xfId="0"/>
    <xf numFmtId="0" fontId="0" fillId="0" borderId="0" xfId="0" applyAlignment="1" applyProtection="1"/>
    <xf numFmtId="4" fontId="0" fillId="0" borderId="0" xfId="0" applyNumberFormat="1" applyAlignment="1" applyProtection="1"/>
    <xf numFmtId="0" fontId="2" fillId="0" borderId="1" xfId="0" applyFont="1" applyBorder="1" applyAlignment="1" applyProtection="1"/>
    <xf numFmtId="4" fontId="2" fillId="0" borderId="1" xfId="0" applyNumberFormat="1" applyFont="1" applyBorder="1" applyAlignment="1" applyProtection="1"/>
    <xf numFmtId="0" fontId="0" fillId="4" borderId="1" xfId="0" applyFont="1" applyFill="1" applyBorder="1" applyAlignment="1" applyProtection="1">
      <alignment horizontal="right" vertical="center"/>
    </xf>
    <xf numFmtId="0" fontId="0" fillId="0" borderId="1" xfId="0" applyFont="1" applyBorder="1" applyAlignment="1" applyProtection="1">
      <alignment horizontal="left" vertical="center"/>
    </xf>
    <xf numFmtId="0" fontId="0" fillId="0" borderId="1" xfId="0" applyFont="1" applyBorder="1" applyAlignment="1" applyProtection="1">
      <alignment horizontal="right" vertical="center"/>
    </xf>
    <xf numFmtId="0" fontId="4" fillId="0" borderId="1" xfId="0" applyFont="1" applyBorder="1" applyAlignment="1" applyProtection="1">
      <alignment horizontal="left" vertical="center"/>
    </xf>
    <xf numFmtId="4" fontId="0" fillId="0" borderId="1" xfId="0" applyNumberFormat="1" applyFont="1" applyBorder="1" applyAlignment="1" applyProtection="1">
      <alignment horizontal="right" vertical="center"/>
    </xf>
    <xf numFmtId="0" fontId="0" fillId="0" borderId="1" xfId="0" applyFont="1" applyBorder="1" applyAlignment="1" applyProtection="1">
      <alignment horizontal="left" vertical="center" wrapText="1"/>
    </xf>
    <xf numFmtId="0" fontId="0" fillId="0" borderId="0" xfId="0" applyFont="1" applyAlignment="1" applyProtection="1">
      <alignment horizontal="left"/>
    </xf>
    <xf numFmtId="0" fontId="0" fillId="5" borderId="1" xfId="0" applyFill="1" applyBorder="1" applyAlignment="1" applyProtection="1"/>
    <xf numFmtId="0" fontId="0" fillId="0" borderId="1" xfId="0" applyFont="1" applyBorder="1" applyAlignment="1" applyProtection="1"/>
    <xf numFmtId="0" fontId="4" fillId="0" borderId="1" xfId="0" applyFont="1" applyBorder="1" applyAlignment="1" applyProtection="1"/>
    <xf numFmtId="4" fontId="0" fillId="0" borderId="1" xfId="0" applyNumberFormat="1" applyFont="1" applyBorder="1" applyAlignment="1" applyProtection="1"/>
    <xf numFmtId="0" fontId="0" fillId="0" borderId="1" xfId="0" applyFont="1" applyBorder="1" applyAlignment="1" applyProtection="1">
      <alignment wrapText="1"/>
    </xf>
    <xf numFmtId="0" fontId="0" fillId="6" borderId="1" xfId="0" applyFill="1" applyBorder="1" applyAlignment="1" applyProtection="1"/>
    <xf numFmtId="4" fontId="5" fillId="0" borderId="1" xfId="0" applyNumberFormat="1" applyFont="1" applyBorder="1" applyAlignment="1" applyProtection="1"/>
    <xf numFmtId="0" fontId="0" fillId="4" borderId="1" xfId="0" applyFill="1" applyBorder="1" applyAlignment="1" applyProtection="1"/>
    <xf numFmtId="0" fontId="6" fillId="0" borderId="1" xfId="1" applyFont="1" applyBorder="1" applyAlignment="1" applyProtection="1"/>
    <xf numFmtId="0" fontId="3" fillId="4" borderId="1" xfId="0" applyFont="1" applyFill="1" applyBorder="1" applyAlignment="1" applyProtection="1">
      <alignment horizontal="center" vertical="center"/>
    </xf>
    <xf numFmtId="0" fontId="0" fillId="7" borderId="1" xfId="0" applyFill="1" applyBorder="1" applyAlignment="1" applyProtection="1"/>
    <xf numFmtId="0" fontId="7" fillId="0" borderId="1" xfId="1" applyFont="1" applyBorder="1" applyAlignment="1" applyProtection="1"/>
    <xf numFmtId="0" fontId="0" fillId="0" borderId="0" xfId="0" applyFont="1" applyBorder="1" applyAlignment="1" applyProtection="1"/>
    <xf numFmtId="0" fontId="8" fillId="0" borderId="0" xfId="0" applyFont="1" applyAlignment="1" applyProtection="1"/>
    <xf numFmtId="0" fontId="9" fillId="0" borderId="1" xfId="0" applyFont="1" applyBorder="1" applyAlignment="1" applyProtection="1"/>
    <xf numFmtId="4" fontId="10" fillId="0" borderId="1" xfId="0" applyNumberFormat="1" applyFont="1" applyBorder="1" applyAlignment="1" applyProtection="1"/>
    <xf numFmtId="0" fontId="1" fillId="0" borderId="1" xfId="0" applyFont="1" applyBorder="1" applyAlignment="1" applyProtection="1"/>
    <xf numFmtId="0" fontId="3" fillId="0" borderId="1" xfId="0" applyFont="1" applyBorder="1" applyAlignment="1" applyProtection="1"/>
    <xf numFmtId="0" fontId="6" fillId="0" borderId="1" xfId="1" applyBorder="1" applyProtection="1"/>
    <xf numFmtId="0" fontId="15" fillId="0" borderId="1" xfId="0" applyFont="1" applyBorder="1"/>
    <xf numFmtId="0" fontId="16" fillId="0" borderId="0" xfId="0" applyFont="1"/>
    <xf numFmtId="0" fontId="16" fillId="0" borderId="1" xfId="0" applyFont="1" applyBorder="1"/>
    <xf numFmtId="0" fontId="1" fillId="2" borderId="1" xfId="0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5308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lefun.se/p/prod.aspx?v=63197" TargetMode="External"/><Relationship Id="rId21" Type="http://schemas.openxmlformats.org/officeDocument/2006/relationships/hyperlink" Target="https://www.electrokit.com/raspberry-pi-4-model-b/4gb" TargetMode="External"/><Relationship Id="rId42" Type="http://schemas.openxmlformats.org/officeDocument/2006/relationships/hyperlink" Target="https://www.electrokit.com/en/ir-barriar-sandare/mottagare-5mm" TargetMode="External"/><Relationship Id="rId47" Type="http://schemas.openxmlformats.org/officeDocument/2006/relationships/hyperlink" Target="https://www.we-online.com/en/components/products/MAGIC_FDSM_FIXED_OUTPUT_VOLTAGE" TargetMode="External"/><Relationship Id="rId63" Type="http://schemas.openxmlformats.org/officeDocument/2006/relationships/hyperlink" Target="https://www.digikey.se/en/products/category/discrete-semiconductor-products/19" TargetMode="External"/><Relationship Id="rId68" Type="http://schemas.openxmlformats.org/officeDocument/2006/relationships/hyperlink" Target="https://www.digikey.se/en/products/detail/murata-electronics/GRM3195C2A363JA01D/10700738?msockid=2ae53926fc0b6a5d2b3d2c22fd5c6bda" TargetMode="External"/><Relationship Id="rId84" Type="http://schemas.openxmlformats.org/officeDocument/2006/relationships/hyperlink" Target="https://www.digikey.se/en/products/detail/w%C3%BCrth-elektronik/560112110224/22230314?msockid=2ae53926fc0b6a5d2b3d2c22fd5c6bda" TargetMode="External"/><Relationship Id="rId89" Type="http://schemas.openxmlformats.org/officeDocument/2006/relationships/vmlDrawing" Target="../drawings/vmlDrawing1.vml"/><Relationship Id="rId16" Type="http://schemas.openxmlformats.org/officeDocument/2006/relationships/hyperlink" Target="https://hobbyking.com/en_us/turnigy-plush-32-30a-2-4s-brushless-speed-controller-w-bec-rev1-1-0.html" TargetMode="External"/><Relationship Id="rId11" Type="http://schemas.openxmlformats.org/officeDocument/2006/relationships/hyperlink" Target="https://www.mouser.se/manufacturer/vishay/" TargetMode="External"/><Relationship Id="rId32" Type="http://schemas.openxmlformats.org/officeDocument/2006/relationships/hyperlink" Target="https://www.ichaus.de/product/ic-px-series/" TargetMode="External"/><Relationship Id="rId37" Type="http://schemas.openxmlformats.org/officeDocument/2006/relationships/hyperlink" Target="https://www.we-online.com/en/components/products/WSEN-ISDS" TargetMode="External"/><Relationship Id="rId53" Type="http://schemas.openxmlformats.org/officeDocument/2006/relationships/hyperlink" Target="https://www.mouser.se/c/passive-components/audio-transformers-signal-transformers/" TargetMode="External"/><Relationship Id="rId58" Type="http://schemas.openxmlformats.org/officeDocument/2006/relationships/hyperlink" Target="https://www.digikey.se/en/products/detail/kemet/ALC80A181CB400/9743997?msockid=2ae53926fc0b6a5d2b3d2c22fd5c6bda" TargetMode="External"/><Relationship Id="rId74" Type="http://schemas.openxmlformats.org/officeDocument/2006/relationships/hyperlink" Target="https://www.digikey.se/en/products/category/resistors/2" TargetMode="External"/><Relationship Id="rId79" Type="http://schemas.openxmlformats.org/officeDocument/2006/relationships/hyperlink" Target="https://www.digikey.se/en/products/category/resistors/2" TargetMode="External"/><Relationship Id="rId5" Type="http://schemas.openxmlformats.org/officeDocument/2006/relationships/hyperlink" Target="https://www.elefun.se/p/prod.aspx?v=54896" TargetMode="External"/><Relationship Id="rId90" Type="http://schemas.openxmlformats.org/officeDocument/2006/relationships/comments" Target="../comments1.xml"/><Relationship Id="rId14" Type="http://schemas.openxmlformats.org/officeDocument/2006/relationships/hyperlink" Target="https://www.mouser.se/datasheet/2/389/b-g431b-esc1-1848063.pdf" TargetMode="External"/><Relationship Id="rId22" Type="http://schemas.openxmlformats.org/officeDocument/2006/relationships/hyperlink" Target="https://www.mouser.se/ProductDetail/Semtech/SX1280IMLTRT?qs=5aG0NVq1C4xuoq8G6ZzdxQ%3D%3D" TargetMode="External"/><Relationship Id="rId27" Type="http://schemas.openxmlformats.org/officeDocument/2006/relationships/hyperlink" Target="http://www.gaonengbattery.com/" TargetMode="External"/><Relationship Id="rId30" Type="http://schemas.openxmlformats.org/officeDocument/2006/relationships/hyperlink" Target="https://www.digikey.se/sv/supplier-centers/analog-devices" TargetMode="External"/><Relationship Id="rId35" Type="http://schemas.openxmlformats.org/officeDocument/2006/relationships/hyperlink" Target="https://uk.farnell.com/broadcom-limited/aedb-9140-a13/encoder-3channel-500cpr-8mm/dp/1161087" TargetMode="External"/><Relationship Id="rId43" Type="http://schemas.openxmlformats.org/officeDocument/2006/relationships/hyperlink" Target="https://www.electrokit.com/kullager-4mm" TargetMode="External"/><Relationship Id="rId48" Type="http://schemas.openxmlformats.org/officeDocument/2006/relationships/hyperlink" Target="https://uk.farnell.com/ledex/195207-228/solenoid-tubular-10w-25-91x52/dp/3996096" TargetMode="External"/><Relationship Id="rId56" Type="http://schemas.openxmlformats.org/officeDocument/2006/relationships/hyperlink" Target="https://www.mouser.se/ProductDetail/Rubycon/420VXG180MEFCSN25X35?qs=P1JMDcb91o6e%252BpAVdT1A8A%3D%3D" TargetMode="External"/><Relationship Id="rId64" Type="http://schemas.openxmlformats.org/officeDocument/2006/relationships/hyperlink" Target="https://www.digikey.se/en/products/detail/infineon-technologies/IRF7493TRPBF/812725?msockid=2ae53926fc0b6a5d2b3d2c22fd5c6bda" TargetMode="External"/><Relationship Id="rId69" Type="http://schemas.openxmlformats.org/officeDocument/2006/relationships/hyperlink" Target="https://www.digikey.se/en/products/category/capacitors/3" TargetMode="External"/><Relationship Id="rId77" Type="http://schemas.openxmlformats.org/officeDocument/2006/relationships/hyperlink" Target="https://www.digikey.se/en/products/category/capacitors/3" TargetMode="External"/><Relationship Id="rId8" Type="http://schemas.openxmlformats.org/officeDocument/2006/relationships/hyperlink" Target="https://se.farnell.com/stmicroelectronics/stspin32f0a/motor-controller-3-ph-bldc-vfqfpn/dp/2797963" TargetMode="External"/><Relationship Id="rId51" Type="http://schemas.openxmlformats.org/officeDocument/2006/relationships/hyperlink" Target="https://as-pl.com/en/main" TargetMode="External"/><Relationship Id="rId72" Type="http://schemas.openxmlformats.org/officeDocument/2006/relationships/hyperlink" Target="https://www.digikey.se/en/products/detail/bourns-inc/CRM2512QFX-1003ELF/17737307?msockid=2ae53926fc0b6a5d2b3d2c22fd5c6bda" TargetMode="External"/><Relationship Id="rId80" Type="http://schemas.openxmlformats.org/officeDocument/2006/relationships/hyperlink" Target="https://www.digikey.se/en/products/detail/panasonic-electronic-components/ERJ-3BWFR025V/5647497" TargetMode="External"/><Relationship Id="rId85" Type="http://schemas.openxmlformats.org/officeDocument/2006/relationships/hyperlink" Target="https://www.digikey.se/en/products/category/resistors/2" TargetMode="External"/><Relationship Id="rId3" Type="http://schemas.openxmlformats.org/officeDocument/2006/relationships/hyperlink" Target="https://www.rcflight.se/visaprodukt.aspx?id=2951&amp;p=t-motor-mt2814-400-kv" TargetMode="External"/><Relationship Id="rId12" Type="http://schemas.openxmlformats.org/officeDocument/2006/relationships/hyperlink" Target="https://www.mouser.se/ProductDetail/511-B-G431B-ESC1" TargetMode="External"/><Relationship Id="rId17" Type="http://schemas.openxmlformats.org/officeDocument/2006/relationships/hyperlink" Target="https://www.amazon.com/Rakstore-ESP32-DevKitC-VIE-ESP32-WROVER-IE-Development-Bluetooth/dp/B09BM2D6HJ" TargetMode="External"/><Relationship Id="rId25" Type="http://schemas.openxmlformats.org/officeDocument/2006/relationships/hyperlink" Target="https://www.mouser.se/manufacturer/skyworks-solutions/" TargetMode="External"/><Relationship Id="rId33" Type="http://schemas.openxmlformats.org/officeDocument/2006/relationships/hyperlink" Target="https://www.mouser.se/ProductDetail/Same-Sky/AMT102-0512-I5000-S?qs=gTYE2QTfZfSxiIvKD%252BmReg%3D%3D" TargetMode="External"/><Relationship Id="rId38" Type="http://schemas.openxmlformats.org/officeDocument/2006/relationships/hyperlink" Target="https://www.we-online.com/en" TargetMode="External"/><Relationship Id="rId46" Type="http://schemas.openxmlformats.org/officeDocument/2006/relationships/hyperlink" Target="https://www.we-online.com/en/components/products/MAGIC_FDSM_FIXED_OUTPUT_VOLTAGE" TargetMode="External"/><Relationship Id="rId59" Type="http://schemas.openxmlformats.org/officeDocument/2006/relationships/hyperlink" Target="https://www.digikey.se/en/products/category/capacitors/3" TargetMode="External"/><Relationship Id="rId67" Type="http://schemas.openxmlformats.org/officeDocument/2006/relationships/hyperlink" Target="https://www.digikey.se/en/products/category/capacitors/3" TargetMode="External"/><Relationship Id="rId20" Type="http://schemas.openxmlformats.org/officeDocument/2006/relationships/hyperlink" Target="https://www.mouser.se/manufacturer/stmicroelectronics/" TargetMode="External"/><Relationship Id="rId41" Type="http://schemas.openxmlformats.org/officeDocument/2006/relationships/hyperlink" Target="https://www.mouser.se/manufacturer/texas-instruments/" TargetMode="External"/><Relationship Id="rId54" Type="http://schemas.openxmlformats.org/officeDocument/2006/relationships/hyperlink" Target="https://www.digikey.se/en/products/detail/diodes-incorporated/MURS140-13-F/814447?msockid=2ae53926fc0b6a5d2b3d2c22fd5c6bda" TargetMode="External"/><Relationship Id="rId62" Type="http://schemas.openxmlformats.org/officeDocument/2006/relationships/hyperlink" Target="https://www.digikey.se/en/products/detail/nexperia-usa-inc/PSMN038-100YLX/4289760?msockid=2ae53926fc0b6a5d2b3d2c22fd5c6bda" TargetMode="External"/><Relationship Id="rId70" Type="http://schemas.openxmlformats.org/officeDocument/2006/relationships/hyperlink" Target="https://www.digikey.se/en/products/detail/kemet/C0603C330J2GAC7867/2200498" TargetMode="External"/><Relationship Id="rId75" Type="http://schemas.openxmlformats.org/officeDocument/2006/relationships/hyperlink" Target="https://www.digikey.se/en/products/category/resistors/2" TargetMode="External"/><Relationship Id="rId83" Type="http://schemas.openxmlformats.org/officeDocument/2006/relationships/hyperlink" Target="https://www.digikey.se/en/products/category/resistors/2" TargetMode="External"/><Relationship Id="rId88" Type="http://schemas.openxmlformats.org/officeDocument/2006/relationships/printerSettings" Target="../printerSettings/printerSettings1.bin"/><Relationship Id="rId1" Type="http://schemas.openxmlformats.org/officeDocument/2006/relationships/hyperlink" Target="https://www.nanotec.com/eu/en/products/1786-df45l024048-a" TargetMode="External"/><Relationship Id="rId6" Type="http://schemas.openxmlformats.org/officeDocument/2006/relationships/hyperlink" Target="https://www.elefun.se/p/prod.aspx?v=65193" TargetMode="External"/><Relationship Id="rId15" Type="http://schemas.openxmlformats.org/officeDocument/2006/relationships/hyperlink" Target="https://hobbyking.com/en_us/aerostar-30a-rvs-g2-32bit-2-4s-electronic-speed-controller-w-reverse-function-4a-5-6v-sbec.html" TargetMode="External"/><Relationship Id="rId23" Type="http://schemas.openxmlformats.org/officeDocument/2006/relationships/hyperlink" Target="https://www.mouser.se/manufacturer/semtech/" TargetMode="External"/><Relationship Id="rId28" Type="http://schemas.openxmlformats.org/officeDocument/2006/relationships/hyperlink" Target="https://droneit.se/product/tattu-r-line-version-4-0-1300mah-22-2v-130c-6s1p-lipo-battery-pack-with-xt60-plug/" TargetMode="External"/><Relationship Id="rId36" Type="http://schemas.openxmlformats.org/officeDocument/2006/relationships/hyperlink" Target="https://uk.farnell.com/b/broadcom" TargetMode="External"/><Relationship Id="rId49" Type="http://schemas.openxmlformats.org/officeDocument/2006/relationships/hyperlink" Target="https://uk.farnell.com/b/ledex" TargetMode="External"/><Relationship Id="rId57" Type="http://schemas.openxmlformats.org/officeDocument/2006/relationships/hyperlink" Target="https://www.mouser.se/c/passive-components/" TargetMode="External"/><Relationship Id="rId10" Type="http://schemas.openxmlformats.org/officeDocument/2006/relationships/hyperlink" Target="https://www.mouser.se/ProductDetail/Vishay/SQS178ELNW-T1_GE3?qs=Imq1NPwxi76hFbSnMoRo%2Fw%3D%3D" TargetMode="External"/><Relationship Id="rId31" Type="http://schemas.openxmlformats.org/officeDocument/2006/relationships/hyperlink" Target="https://www.symmetryelectronics.com/products/ic-haus/ic-px2604odfn8-3x3/" TargetMode="External"/><Relationship Id="rId44" Type="http://schemas.openxmlformats.org/officeDocument/2006/relationships/hyperlink" Target="https://www.we-online.com/en/components/products/MAGIC_FDSM_FIXED_OUTPUT_VOLTAGE" TargetMode="External"/><Relationship Id="rId52" Type="http://schemas.openxmlformats.org/officeDocument/2006/relationships/hyperlink" Target="https://www.mouser.se/ProductDetail/Coilcraft/DA2034-ALD?qs=ZYnrCdKdyedtN304hL7iMg%3D%3D&amp;_gl=1*1pm8ucc*_ga*MTIzMDE0NTQ5LjE3MjcyNDgxOTc.*_ga_15W4STQT4T*MTcyODYzMjIxNC4xMS4wLjE3Mjg2MzIyMTUuNTkuMC4w" TargetMode="External"/><Relationship Id="rId60" Type="http://schemas.openxmlformats.org/officeDocument/2006/relationships/hyperlink" Target="https://www.digikey.se/en/products/detail/nexperia-usa-inc/PHT6NQ10T-135/1157575?msockid=2ae53926fc0b6a5d2b3d2c22fd5c6bda" TargetMode="External"/><Relationship Id="rId65" Type="http://schemas.openxmlformats.org/officeDocument/2006/relationships/hyperlink" Target="https://www.digikey.se/en/products/category/discrete-semiconductor-products/19" TargetMode="External"/><Relationship Id="rId73" Type="http://schemas.openxmlformats.org/officeDocument/2006/relationships/hyperlink" Target="https://www.digikey.se/en/products/detail/yageo/RC0603FR-0743RL/727232?msockid=2ae53926fc0b6a5d2b3d2c22fd5c6bda" TargetMode="External"/><Relationship Id="rId78" Type="http://schemas.openxmlformats.org/officeDocument/2006/relationships/hyperlink" Target="https://www.digikey.se/en/products/detail/panasonic-electronic-components/ERJ-PA3J430V/5036059?msockid=2ae53926fc0b6a5d2b3d2c22fd5c6bda" TargetMode="External"/><Relationship Id="rId81" Type="http://schemas.openxmlformats.org/officeDocument/2006/relationships/hyperlink" Target="https://www.digikey.se/en/products/category/resistors/2" TargetMode="External"/><Relationship Id="rId86" Type="http://schemas.openxmlformats.org/officeDocument/2006/relationships/hyperlink" Target="https://se.farnell.com/multicomp-pro/mcwr06x2491ftl/res-2k49-1-0-1w-thick-film/dp/2447323?pf_custSiteRedirect=true" TargetMode="External"/><Relationship Id="rId4" Type="http://schemas.openxmlformats.org/officeDocument/2006/relationships/hyperlink" Target="https://uav-en.tmotor.com/" TargetMode="External"/><Relationship Id="rId9" Type="http://schemas.openxmlformats.org/officeDocument/2006/relationships/hyperlink" Target="https://se.farnell.com/b/stmicroelectronics" TargetMode="External"/><Relationship Id="rId13" Type="http://schemas.openxmlformats.org/officeDocument/2006/relationships/hyperlink" Target="https://www.mouser.se/manufacturer/stmicroelectronics/" TargetMode="External"/><Relationship Id="rId18" Type="http://schemas.openxmlformats.org/officeDocument/2006/relationships/hyperlink" Target="https://www.electrokit.com/raspberry-pi-4-model-b/8gb" TargetMode="External"/><Relationship Id="rId39" Type="http://schemas.openxmlformats.org/officeDocument/2006/relationships/hyperlink" Target="https://www.electrokit.com/raspberry-pi-kameramodul-3-12mp-75" TargetMode="External"/><Relationship Id="rId34" Type="http://schemas.openxmlformats.org/officeDocument/2006/relationships/hyperlink" Target="https://www.sameskydevices.com/" TargetMode="External"/><Relationship Id="rId50" Type="http://schemas.openxmlformats.org/officeDocument/2006/relationships/hyperlink" Target="https://www.autodoc.se/as-pl/12111476" TargetMode="External"/><Relationship Id="rId55" Type="http://schemas.openxmlformats.org/officeDocument/2006/relationships/hyperlink" Target="https://www.digikey.se/en/products/category/discrete-semiconductor-products/19" TargetMode="External"/><Relationship Id="rId76" Type="http://schemas.openxmlformats.org/officeDocument/2006/relationships/hyperlink" Target="https://www.digikey.se/en/products/category/resistors/2" TargetMode="External"/><Relationship Id="rId7" Type="http://schemas.openxmlformats.org/officeDocument/2006/relationships/hyperlink" Target="https://www.hobbywing.com/" TargetMode="External"/><Relationship Id="rId71" Type="http://schemas.openxmlformats.org/officeDocument/2006/relationships/hyperlink" Target="https://www.digikey.se/en/products/detail/bourns-inc/CR0603AFX-1003EAS/10240118?msockid=2ae53926fc0b6a5d2b3d2c22fd5c6bda" TargetMode="External"/><Relationship Id="rId2" Type="http://schemas.openxmlformats.org/officeDocument/2006/relationships/hyperlink" Target="https://hobbyking.com/en_us/turnigy-multistar-4225-610kv-16pole-multi-rotor-outrunner.html" TargetMode="External"/><Relationship Id="rId29" Type="http://schemas.openxmlformats.org/officeDocument/2006/relationships/hyperlink" Target="https://www.digikey.se/en/products/detail/analog-devices-inc/LT3750AEMS-PBF/14683705" TargetMode="External"/><Relationship Id="rId24" Type="http://schemas.openxmlformats.org/officeDocument/2006/relationships/hyperlink" Target="https://www.mouser.se/ProductDetail/Skyworks-Solutions-Inc/SKY66122-11?qs=stqOd1AaK7%2F9zH4JdBCX2A%3D%3D" TargetMode="External"/><Relationship Id="rId40" Type="http://schemas.openxmlformats.org/officeDocument/2006/relationships/hyperlink" Target="https://www.mouser.se/ProductDetail/Texas-Instruments/OPT8241NBN?qs=cGEy3R83DS%2FxFMUAL%252BoBvw%3D%3D" TargetMode="External"/><Relationship Id="rId45" Type="http://schemas.openxmlformats.org/officeDocument/2006/relationships/hyperlink" Target="https://www.we-online.com/en/components/products/MAGIC_FDSM_FIXED_OUTPUT_VOLTAGE" TargetMode="External"/><Relationship Id="rId66" Type="http://schemas.openxmlformats.org/officeDocument/2006/relationships/hyperlink" Target="https://www.digikey.se/en/products/detail/murata-electronics/GRM21BC8YA106KE11L/5027589?msockid=2ae53926fc0b6a5d2b3d2c22fd5c6bda" TargetMode="External"/><Relationship Id="rId87" Type="http://schemas.openxmlformats.org/officeDocument/2006/relationships/hyperlink" Target="https://se.farnell.com/c/passive-components" TargetMode="External"/><Relationship Id="rId61" Type="http://schemas.openxmlformats.org/officeDocument/2006/relationships/hyperlink" Target="https://www.digikey.se/en/products/category/discrete-semiconductor-products/19" TargetMode="External"/><Relationship Id="rId82" Type="http://schemas.openxmlformats.org/officeDocument/2006/relationships/hyperlink" Target="https://www.digikey.se/en/products/detail/vishay-dale/RCC120620K0FKEA/13667055?msockid=2ae53926fc0b6a5d2b3d2c22fd5c6bda" TargetMode="External"/><Relationship Id="rId19" Type="http://schemas.openxmlformats.org/officeDocument/2006/relationships/hyperlink" Target="https://www.mouser.se/ProductDetail/511-NUCLEO-H723Z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tabSelected="1" topLeftCell="I33" zoomScaleNormal="100" workbookViewId="0">
      <selection activeCell="K48" sqref="K48"/>
    </sheetView>
  </sheetViews>
  <sheetFormatPr defaultColWidth="11.5546875" defaultRowHeight="13.2" x14ac:dyDescent="0.25"/>
  <cols>
    <col min="1" max="1" width="8.44140625" style="1" customWidth="1"/>
    <col min="2" max="2" width="72" style="1" customWidth="1"/>
    <col min="3" max="3" width="17" style="1" customWidth="1"/>
    <col min="4" max="4" width="19.6640625" style="1" customWidth="1"/>
    <col min="5" max="5" width="34.6640625" style="1" customWidth="1"/>
    <col min="6" max="6" width="22.5546875" style="1" customWidth="1"/>
    <col min="7" max="7" width="31.6640625" style="1" customWidth="1"/>
    <col min="8" max="8" width="7.5546875" style="2" customWidth="1"/>
    <col min="9" max="9" width="14.21875" style="2" customWidth="1"/>
    <col min="10" max="10" width="35.6640625" style="1" customWidth="1"/>
    <col min="11" max="11" width="81.88671875" style="1" customWidth="1"/>
  </cols>
  <sheetData>
    <row r="1" spans="1:11" ht="21" x14ac:dyDescent="0.2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4" t="s">
        <v>9</v>
      </c>
      <c r="J2" s="3" t="s">
        <v>10</v>
      </c>
      <c r="K2" s="3" t="s">
        <v>11</v>
      </c>
    </row>
    <row r="3" spans="1:11" ht="15.6" x14ac:dyDescent="0.25">
      <c r="A3" s="35" t="s">
        <v>12</v>
      </c>
      <c r="B3" s="35"/>
      <c r="C3" s="35"/>
      <c r="D3" s="35"/>
      <c r="E3" s="35"/>
      <c r="F3" s="35"/>
      <c r="G3" s="35"/>
      <c r="H3" s="35"/>
      <c r="I3" s="35"/>
      <c r="J3" s="35"/>
      <c r="K3" s="35"/>
    </row>
    <row r="4" spans="1:11" s="11" customFormat="1" ht="39.6" x14ac:dyDescent="0.25">
      <c r="A4" s="5">
        <v>1</v>
      </c>
      <c r="B4" s="6" t="s">
        <v>13</v>
      </c>
      <c r="C4" s="7">
        <v>4</v>
      </c>
      <c r="D4" s="8" t="s">
        <v>14</v>
      </c>
      <c r="E4" s="6" t="s">
        <v>15</v>
      </c>
      <c r="F4" s="6"/>
      <c r="G4" s="6"/>
      <c r="H4" s="9">
        <v>818.4</v>
      </c>
      <c r="I4" s="9">
        <f>C4*H4</f>
        <v>3273.6</v>
      </c>
      <c r="J4" s="6" t="s">
        <v>16</v>
      </c>
      <c r="K4" s="10" t="s">
        <v>17</v>
      </c>
    </row>
    <row r="5" spans="1:11" ht="66" x14ac:dyDescent="0.25">
      <c r="A5" s="12">
        <v>2</v>
      </c>
      <c r="B5" s="13" t="s">
        <v>18</v>
      </c>
      <c r="C5" s="13">
        <v>4</v>
      </c>
      <c r="D5" s="14" t="s">
        <v>19</v>
      </c>
      <c r="E5" s="13">
        <v>9392000008</v>
      </c>
      <c r="F5" s="13"/>
      <c r="G5" s="13"/>
      <c r="H5" s="15">
        <v>297</v>
      </c>
      <c r="I5" s="15">
        <f>C5*H5</f>
        <v>1188</v>
      </c>
      <c r="J5" s="13" t="s">
        <v>16</v>
      </c>
      <c r="K5" s="16" t="s">
        <v>20</v>
      </c>
    </row>
    <row r="6" spans="1:11" x14ac:dyDescent="0.25">
      <c r="A6" s="17">
        <v>3</v>
      </c>
      <c r="B6" s="13" t="s">
        <v>21</v>
      </c>
      <c r="C6" s="13">
        <v>4</v>
      </c>
      <c r="D6" s="14" t="s">
        <v>22</v>
      </c>
      <c r="E6" s="13" t="s">
        <v>23</v>
      </c>
      <c r="F6" s="14" t="s">
        <v>24</v>
      </c>
      <c r="G6" s="13"/>
      <c r="H6" s="15">
        <v>215.4</v>
      </c>
      <c r="I6" s="15">
        <f>C6*H6</f>
        <v>861.6</v>
      </c>
      <c r="J6" s="13" t="s">
        <v>16</v>
      </c>
      <c r="K6" s="13" t="s">
        <v>25</v>
      </c>
    </row>
    <row r="7" spans="1:11" x14ac:dyDescent="0.25">
      <c r="A7" s="17">
        <v>4</v>
      </c>
      <c r="B7" s="13" t="s">
        <v>26</v>
      </c>
      <c r="C7" s="13">
        <v>4</v>
      </c>
      <c r="D7" s="14" t="s">
        <v>27</v>
      </c>
      <c r="E7" s="13">
        <v>54896</v>
      </c>
      <c r="F7" s="13"/>
      <c r="G7" s="13"/>
      <c r="H7" s="18">
        <v>268.8</v>
      </c>
      <c r="I7" s="15">
        <f>C7*H7</f>
        <v>1075.2</v>
      </c>
      <c r="J7" s="13" t="s">
        <v>16</v>
      </c>
      <c r="K7" s="13" t="s">
        <v>28</v>
      </c>
    </row>
    <row r="8" spans="1:11" ht="15.6" x14ac:dyDescent="0.25">
      <c r="A8" s="35" t="s">
        <v>29</v>
      </c>
      <c r="B8" s="35"/>
      <c r="C8" s="35"/>
      <c r="D8" s="35"/>
      <c r="E8" s="35"/>
      <c r="F8" s="35"/>
      <c r="G8" s="35"/>
      <c r="H8" s="35"/>
      <c r="I8" s="35"/>
      <c r="J8" s="35"/>
      <c r="K8" s="35"/>
    </row>
    <row r="9" spans="1:11" x14ac:dyDescent="0.25">
      <c r="A9" s="19">
        <v>1</v>
      </c>
      <c r="B9" s="13" t="s">
        <v>30</v>
      </c>
      <c r="C9" s="13">
        <v>1</v>
      </c>
      <c r="D9" s="14" t="s">
        <v>31</v>
      </c>
      <c r="E9" s="13">
        <v>65193</v>
      </c>
      <c r="F9" s="14" t="s">
        <v>32</v>
      </c>
      <c r="G9" s="13" t="s">
        <v>33</v>
      </c>
      <c r="H9" s="15">
        <v>175.2</v>
      </c>
      <c r="I9" s="15">
        <f>C9*H9</f>
        <v>175.2</v>
      </c>
      <c r="J9" s="13" t="s">
        <v>16</v>
      </c>
      <c r="K9" s="13" t="s">
        <v>34</v>
      </c>
    </row>
    <row r="10" spans="1:11" ht="15.6" x14ac:dyDescent="0.25">
      <c r="A10" s="35" t="s">
        <v>35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</row>
    <row r="11" spans="1:11" s="11" customFormat="1" x14ac:dyDescent="0.25">
      <c r="A11" s="5">
        <v>1</v>
      </c>
      <c r="B11" s="6" t="s">
        <v>36</v>
      </c>
      <c r="C11" s="7">
        <v>5</v>
      </c>
      <c r="D11" s="8" t="s">
        <v>37</v>
      </c>
      <c r="E11" s="6" t="s">
        <v>38</v>
      </c>
      <c r="F11" s="8" t="s">
        <v>39</v>
      </c>
      <c r="G11" s="6" t="s">
        <v>36</v>
      </c>
      <c r="H11" s="7">
        <v>56.61</v>
      </c>
      <c r="I11" s="7">
        <f>C11*H11</f>
        <v>283.05</v>
      </c>
      <c r="J11" s="6" t="s">
        <v>16</v>
      </c>
      <c r="K11" s="6" t="s">
        <v>40</v>
      </c>
    </row>
    <row r="12" spans="1:11" s="11" customFormat="1" x14ac:dyDescent="0.25">
      <c r="A12" s="5">
        <v>1</v>
      </c>
      <c r="B12" s="6" t="s">
        <v>41</v>
      </c>
      <c r="C12" s="7">
        <v>30</v>
      </c>
      <c r="D12" s="8" t="s">
        <v>42</v>
      </c>
      <c r="E12" s="6" t="s">
        <v>43</v>
      </c>
      <c r="F12" s="8" t="s">
        <v>44</v>
      </c>
      <c r="G12" s="6" t="s">
        <v>45</v>
      </c>
      <c r="H12" s="7">
        <v>7.99</v>
      </c>
      <c r="I12" s="7">
        <f>C12*H12</f>
        <v>239.70000000000002</v>
      </c>
      <c r="J12" s="6" t="s">
        <v>16</v>
      </c>
      <c r="K12" s="6" t="s">
        <v>46</v>
      </c>
    </row>
    <row r="13" spans="1:11" s="11" customFormat="1" x14ac:dyDescent="0.25">
      <c r="A13" s="5">
        <v>1</v>
      </c>
      <c r="B13" s="6" t="s">
        <v>47</v>
      </c>
      <c r="C13" s="7">
        <v>5</v>
      </c>
      <c r="D13" s="8" t="s">
        <v>42</v>
      </c>
      <c r="E13" s="6" t="s">
        <v>48</v>
      </c>
      <c r="F13" s="8" t="s">
        <v>49</v>
      </c>
      <c r="G13" s="6" t="s">
        <v>47</v>
      </c>
      <c r="H13" s="7">
        <v>208.96</v>
      </c>
      <c r="I13" s="7">
        <f>C13*H13</f>
        <v>1044.8</v>
      </c>
      <c r="J13" s="6"/>
      <c r="K13" s="8" t="s">
        <v>50</v>
      </c>
    </row>
    <row r="14" spans="1:11" ht="52.8" x14ac:dyDescent="0.25">
      <c r="A14" s="12">
        <v>2</v>
      </c>
      <c r="B14" s="13" t="s">
        <v>51</v>
      </c>
      <c r="C14" s="13">
        <v>5</v>
      </c>
      <c r="D14" s="14" t="s">
        <v>52</v>
      </c>
      <c r="E14" s="13" t="s">
        <v>53</v>
      </c>
      <c r="F14" s="13"/>
      <c r="G14" s="13"/>
      <c r="H14" s="15">
        <v>147.19999999999999</v>
      </c>
      <c r="I14" s="15">
        <f>C14*H14</f>
        <v>736</v>
      </c>
      <c r="J14" s="13" t="s">
        <v>16</v>
      </c>
      <c r="K14" s="16" t="s">
        <v>54</v>
      </c>
    </row>
    <row r="15" spans="1:11" x14ac:dyDescent="0.25">
      <c r="A15" s="17">
        <v>3</v>
      </c>
      <c r="B15" s="13" t="s">
        <v>55</v>
      </c>
      <c r="C15" s="13">
        <v>4</v>
      </c>
      <c r="D15" s="14" t="s">
        <v>52</v>
      </c>
      <c r="E15" s="13" t="s">
        <v>56</v>
      </c>
      <c r="F15" s="13"/>
      <c r="G15" s="13"/>
      <c r="H15" s="15">
        <v>154.80799999999999</v>
      </c>
      <c r="I15" s="15">
        <f>H15*C15</f>
        <v>619.23199999999997</v>
      </c>
      <c r="J15" s="13" t="s">
        <v>16</v>
      </c>
      <c r="K15" s="13" t="s">
        <v>57</v>
      </c>
    </row>
    <row r="16" spans="1:11" ht="15.6" x14ac:dyDescent="0.25">
      <c r="A16" s="35" t="s">
        <v>58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</row>
    <row r="17" spans="1:11" x14ac:dyDescent="0.25">
      <c r="A17" s="12">
        <v>2</v>
      </c>
      <c r="B17" s="13" t="s">
        <v>59</v>
      </c>
      <c r="C17" s="13">
        <v>1</v>
      </c>
      <c r="D17" s="14" t="s">
        <v>60</v>
      </c>
      <c r="E17" s="13"/>
      <c r="F17" s="13"/>
      <c r="G17" s="13"/>
      <c r="H17" s="15">
        <v>203.2</v>
      </c>
      <c r="I17" s="15">
        <f>C17*H17</f>
        <v>203.2</v>
      </c>
      <c r="J17" s="13" t="s">
        <v>16</v>
      </c>
      <c r="K17" s="13" t="s">
        <v>58</v>
      </c>
    </row>
    <row r="18" spans="1:11" x14ac:dyDescent="0.25">
      <c r="A18" s="19">
        <v>1</v>
      </c>
      <c r="B18" s="13" t="s">
        <v>61</v>
      </c>
      <c r="C18" s="13">
        <v>1</v>
      </c>
      <c r="D18" s="14" t="s">
        <v>62</v>
      </c>
      <c r="E18" s="13" t="s">
        <v>63</v>
      </c>
      <c r="F18" s="13" t="s">
        <v>64</v>
      </c>
      <c r="G18" s="13"/>
      <c r="H18" s="15">
        <v>979</v>
      </c>
      <c r="I18" s="15">
        <f>H18*C18</f>
        <v>979</v>
      </c>
      <c r="J18" s="13" t="s">
        <v>16</v>
      </c>
      <c r="K18" s="13" t="str">
        <f>"Can be substituted with " &amp; BOM!B20</f>
        <v>Can be substituted with Raspberry Pi 4 Model B/4GB</v>
      </c>
    </row>
    <row r="19" spans="1:11" ht="39.6" x14ac:dyDescent="0.25">
      <c r="A19" s="19">
        <v>1</v>
      </c>
      <c r="B19" s="13" t="s">
        <v>65</v>
      </c>
      <c r="C19" s="13">
        <v>1</v>
      </c>
      <c r="D19" s="14" t="s">
        <v>42</v>
      </c>
      <c r="E19" s="13" t="s">
        <v>66</v>
      </c>
      <c r="F19" s="8" t="s">
        <v>49</v>
      </c>
      <c r="G19" s="13" t="s">
        <v>65</v>
      </c>
      <c r="H19" s="15">
        <v>322.58</v>
      </c>
      <c r="I19" s="15">
        <f>C19*H19</f>
        <v>322.58</v>
      </c>
      <c r="J19" s="13" t="s">
        <v>16</v>
      </c>
      <c r="K19" s="16" t="s">
        <v>67</v>
      </c>
    </row>
    <row r="20" spans="1:11" ht="14.4" x14ac:dyDescent="0.3">
      <c r="A20" s="12"/>
      <c r="B20" s="13" t="s">
        <v>68</v>
      </c>
      <c r="C20" s="13">
        <v>1</v>
      </c>
      <c r="D20" s="20" t="s">
        <v>62</v>
      </c>
      <c r="E20" s="13" t="s">
        <v>69</v>
      </c>
      <c r="F20" s="13" t="s">
        <v>64</v>
      </c>
      <c r="G20" s="13"/>
      <c r="H20" s="15">
        <v>729</v>
      </c>
      <c r="I20" s="15">
        <f>H20*C20</f>
        <v>729</v>
      </c>
      <c r="J20" s="13" t="s">
        <v>16</v>
      </c>
      <c r="K20" s="13" t="s">
        <v>70</v>
      </c>
    </row>
    <row r="21" spans="1:11" s="1" customFormat="1" ht="15.6" x14ac:dyDescent="0.25">
      <c r="A21" s="35" t="s">
        <v>71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</row>
    <row r="22" spans="1:11" s="1" customFormat="1" ht="15.6" x14ac:dyDescent="0.3">
      <c r="A22" s="21"/>
      <c r="B22" s="13" t="s">
        <v>72</v>
      </c>
      <c r="C22" s="13">
        <v>1</v>
      </c>
      <c r="D22" s="20" t="s">
        <v>42</v>
      </c>
      <c r="E22" s="13" t="s">
        <v>73</v>
      </c>
      <c r="F22" s="14" t="s">
        <v>74</v>
      </c>
      <c r="G22" s="13" t="s">
        <v>72</v>
      </c>
      <c r="H22" s="15">
        <v>75.44</v>
      </c>
      <c r="I22" s="15">
        <f>C22*H22</f>
        <v>75.44</v>
      </c>
      <c r="J22" s="13" t="s">
        <v>16</v>
      </c>
      <c r="K22" s="13" t="s">
        <v>75</v>
      </c>
    </row>
    <row r="23" spans="1:11" s="1" customFormat="1" ht="15.6" x14ac:dyDescent="0.3">
      <c r="A23" s="21"/>
      <c r="B23" s="13" t="s">
        <v>76</v>
      </c>
      <c r="C23" s="13">
        <v>1</v>
      </c>
      <c r="D23" s="20" t="s">
        <v>42</v>
      </c>
      <c r="E23" s="13" t="s">
        <v>77</v>
      </c>
      <c r="F23" s="14" t="s">
        <v>78</v>
      </c>
      <c r="G23" s="13" t="s">
        <v>79</v>
      </c>
      <c r="H23" s="15">
        <v>40.479999999999997</v>
      </c>
      <c r="I23" s="15">
        <f>C23*H23</f>
        <v>40.479999999999997</v>
      </c>
      <c r="J23" s="13" t="s">
        <v>16</v>
      </c>
      <c r="K23" s="13" t="s">
        <v>80</v>
      </c>
    </row>
    <row r="24" spans="1:11" ht="15.6" x14ac:dyDescent="0.25">
      <c r="A24" s="35" t="s">
        <v>81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</row>
    <row r="25" spans="1:11" x14ac:dyDescent="0.25">
      <c r="A25" s="19">
        <v>1</v>
      </c>
      <c r="B25" s="13" t="s">
        <v>82</v>
      </c>
      <c r="C25" s="13">
        <v>1</v>
      </c>
      <c r="D25" s="14" t="s">
        <v>31</v>
      </c>
      <c r="E25" s="13">
        <v>63197</v>
      </c>
      <c r="F25" s="14" t="s">
        <v>83</v>
      </c>
      <c r="G25" s="13" t="s">
        <v>84</v>
      </c>
      <c r="H25" s="15">
        <v>351.2</v>
      </c>
      <c r="I25" s="15">
        <f>C25*H25</f>
        <v>351.2</v>
      </c>
      <c r="J25" s="13" t="s">
        <v>16</v>
      </c>
      <c r="K25" s="13" t="s">
        <v>81</v>
      </c>
    </row>
    <row r="26" spans="1:11" x14ac:dyDescent="0.25">
      <c r="A26" s="12">
        <v>2</v>
      </c>
      <c r="B26" s="13" t="s">
        <v>85</v>
      </c>
      <c r="C26" s="13">
        <v>1</v>
      </c>
      <c r="D26" s="14" t="s">
        <v>86</v>
      </c>
      <c r="E26" s="13">
        <v>433122</v>
      </c>
      <c r="F26" s="13"/>
      <c r="G26" s="13"/>
      <c r="H26" s="15">
        <v>359.2</v>
      </c>
      <c r="I26" s="15">
        <f>C26*H26</f>
        <v>359.2</v>
      </c>
      <c r="J26" s="13" t="s">
        <v>16</v>
      </c>
      <c r="K26" s="13" t="s">
        <v>81</v>
      </c>
    </row>
    <row r="27" spans="1:11" ht="15.6" x14ac:dyDescent="0.25">
      <c r="A27" s="35" t="s">
        <v>87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</row>
    <row r="28" spans="1:11" ht="184.8" x14ac:dyDescent="0.25">
      <c r="A28" s="19">
        <v>1</v>
      </c>
      <c r="B28" s="16" t="s">
        <v>88</v>
      </c>
      <c r="C28" s="13">
        <v>1</v>
      </c>
      <c r="D28" s="14" t="s">
        <v>89</v>
      </c>
      <c r="E28" s="13" t="s">
        <v>90</v>
      </c>
      <c r="F28" s="14" t="s">
        <v>91</v>
      </c>
      <c r="G28" s="13" t="s">
        <v>92</v>
      </c>
      <c r="H28" s="15">
        <v>146.92500000000001</v>
      </c>
      <c r="I28" s="15">
        <f t="shared" ref="I28:I52" si="0">C28*H28</f>
        <v>146.92500000000001</v>
      </c>
      <c r="J28" s="13" t="s">
        <v>16</v>
      </c>
      <c r="K28" s="16" t="s">
        <v>93</v>
      </c>
    </row>
    <row r="29" spans="1:11" ht="14.4" x14ac:dyDescent="0.3">
      <c r="A29" s="19">
        <v>1</v>
      </c>
      <c r="B29" s="16" t="s">
        <v>172</v>
      </c>
      <c r="C29" s="13">
        <v>1</v>
      </c>
      <c r="D29" s="30" t="s">
        <v>42</v>
      </c>
      <c r="E29" s="13"/>
      <c r="F29" s="30" t="s">
        <v>170</v>
      </c>
      <c r="G29" s="13"/>
      <c r="H29" s="15">
        <v>98.56</v>
      </c>
      <c r="I29" s="15">
        <v>98.56</v>
      </c>
      <c r="J29" s="13" t="s">
        <v>16</v>
      </c>
      <c r="K29" s="31" t="s">
        <v>171</v>
      </c>
    </row>
    <row r="30" spans="1:11" ht="14.4" x14ac:dyDescent="0.3">
      <c r="A30" s="19">
        <v>1</v>
      </c>
      <c r="B30" s="16" t="s">
        <v>173</v>
      </c>
      <c r="C30" s="13">
        <v>1</v>
      </c>
      <c r="D30" s="30" t="s">
        <v>89</v>
      </c>
      <c r="E30" s="13"/>
      <c r="F30" s="30" t="s">
        <v>176</v>
      </c>
      <c r="G30" s="13"/>
      <c r="H30" s="15">
        <v>4.09</v>
      </c>
      <c r="I30" s="15">
        <v>4.09</v>
      </c>
      <c r="J30" s="13" t="s">
        <v>16</v>
      </c>
      <c r="K30" s="33" t="s">
        <v>174</v>
      </c>
    </row>
    <row r="31" spans="1:11" ht="14.4" x14ac:dyDescent="0.3">
      <c r="A31" s="19">
        <v>1</v>
      </c>
      <c r="B31" s="16" t="s">
        <v>184</v>
      </c>
      <c r="C31" s="13">
        <v>1</v>
      </c>
      <c r="D31" s="30" t="s">
        <v>42</v>
      </c>
      <c r="E31" s="13"/>
      <c r="F31" s="30" t="s">
        <v>175</v>
      </c>
      <c r="G31" s="13"/>
      <c r="H31" s="15">
        <v>56.47</v>
      </c>
      <c r="I31" s="15">
        <v>56.47</v>
      </c>
      <c r="J31" s="13" t="s">
        <v>16</v>
      </c>
      <c r="K31" s="31" t="s">
        <v>191</v>
      </c>
    </row>
    <row r="32" spans="1:11" ht="14.4" x14ac:dyDescent="0.3">
      <c r="A32" s="19">
        <v>1</v>
      </c>
      <c r="B32" s="16" t="s">
        <v>177</v>
      </c>
      <c r="C32" s="13">
        <v>1</v>
      </c>
      <c r="D32" s="30" t="s">
        <v>89</v>
      </c>
      <c r="E32" s="13"/>
      <c r="F32" s="30" t="s">
        <v>96</v>
      </c>
      <c r="G32" s="13"/>
      <c r="H32" s="15">
        <v>42.267800000000001</v>
      </c>
      <c r="I32" s="15">
        <v>52.83475</v>
      </c>
      <c r="J32" s="13" t="s">
        <v>16</v>
      </c>
      <c r="K32" s="31" t="s">
        <v>190</v>
      </c>
    </row>
    <row r="33" spans="1:11" ht="14.4" x14ac:dyDescent="0.3">
      <c r="A33" s="19">
        <v>1</v>
      </c>
      <c r="B33" s="16" t="s">
        <v>183</v>
      </c>
      <c r="C33" s="13">
        <v>1</v>
      </c>
      <c r="D33" s="30" t="s">
        <v>89</v>
      </c>
      <c r="E33" s="13"/>
      <c r="F33" s="30" t="s">
        <v>176</v>
      </c>
      <c r="G33" s="13"/>
      <c r="H33" s="15">
        <v>11.05</v>
      </c>
      <c r="I33" s="15">
        <v>11.05</v>
      </c>
      <c r="J33" s="13" t="s">
        <v>16</v>
      </c>
      <c r="K33" s="32" t="s">
        <v>188</v>
      </c>
    </row>
    <row r="34" spans="1:11" ht="14.4" x14ac:dyDescent="0.3">
      <c r="A34" s="19">
        <v>1</v>
      </c>
      <c r="B34" s="16" t="s">
        <v>182</v>
      </c>
      <c r="C34" s="13">
        <v>1</v>
      </c>
      <c r="D34" s="30" t="s">
        <v>89</v>
      </c>
      <c r="E34" s="13"/>
      <c r="F34" s="30" t="s">
        <v>176</v>
      </c>
      <c r="G34" s="13"/>
      <c r="H34" s="15">
        <v>10.43</v>
      </c>
      <c r="I34" s="15">
        <v>10.43</v>
      </c>
      <c r="J34" s="13" t="s">
        <v>16</v>
      </c>
      <c r="K34" s="31" t="s">
        <v>189</v>
      </c>
    </row>
    <row r="35" spans="1:11" ht="14.4" x14ac:dyDescent="0.3">
      <c r="A35" s="19">
        <v>1</v>
      </c>
      <c r="B35" s="16" t="s">
        <v>181</v>
      </c>
      <c r="C35" s="13">
        <v>1</v>
      </c>
      <c r="D35" s="30" t="s">
        <v>89</v>
      </c>
      <c r="E35" s="13"/>
      <c r="F35" s="30" t="s">
        <v>176</v>
      </c>
      <c r="G35" s="13"/>
      <c r="H35" s="15">
        <v>16.88</v>
      </c>
      <c r="I35" s="15">
        <v>16.88</v>
      </c>
      <c r="J35" s="13" t="s">
        <v>16</v>
      </c>
      <c r="K35" s="31" t="s">
        <v>187</v>
      </c>
    </row>
    <row r="36" spans="1:11" ht="14.4" x14ac:dyDescent="0.3">
      <c r="A36" s="19">
        <v>1</v>
      </c>
      <c r="B36" s="16" t="s">
        <v>180</v>
      </c>
      <c r="C36" s="13">
        <v>1</v>
      </c>
      <c r="D36" s="30" t="s">
        <v>89</v>
      </c>
      <c r="E36" s="13"/>
      <c r="F36" s="30" t="s">
        <v>178</v>
      </c>
      <c r="G36" s="13"/>
      <c r="H36" s="15">
        <v>4.5</v>
      </c>
      <c r="I36" s="15">
        <v>4.5</v>
      </c>
      <c r="J36" s="13" t="s">
        <v>16</v>
      </c>
      <c r="K36" s="31" t="s">
        <v>186</v>
      </c>
    </row>
    <row r="37" spans="1:11" ht="14.4" x14ac:dyDescent="0.3">
      <c r="A37" s="19">
        <v>1</v>
      </c>
      <c r="B37" s="16" t="s">
        <v>179</v>
      </c>
      <c r="C37" s="13">
        <v>2</v>
      </c>
      <c r="D37" s="30" t="s">
        <v>89</v>
      </c>
      <c r="E37" s="13"/>
      <c r="F37" s="30" t="s">
        <v>96</v>
      </c>
      <c r="G37" s="13"/>
      <c r="H37" s="15">
        <v>5.63</v>
      </c>
      <c r="I37" s="15">
        <v>5.63</v>
      </c>
      <c r="J37" s="13" t="s">
        <v>16</v>
      </c>
      <c r="K37" s="31" t="s">
        <v>185</v>
      </c>
    </row>
    <row r="38" spans="1:11" ht="14.4" x14ac:dyDescent="0.3">
      <c r="A38" s="19">
        <v>1</v>
      </c>
      <c r="B38" s="16" t="s">
        <v>192</v>
      </c>
      <c r="C38" s="13">
        <v>1</v>
      </c>
      <c r="D38" s="30" t="s">
        <v>89</v>
      </c>
      <c r="E38" s="13"/>
      <c r="F38" s="30" t="s">
        <v>96</v>
      </c>
      <c r="G38" s="13"/>
      <c r="H38" s="15">
        <v>1.02</v>
      </c>
      <c r="I38" s="15">
        <v>1.02</v>
      </c>
      <c r="J38" s="13" t="s">
        <v>16</v>
      </c>
      <c r="K38" s="31" t="s">
        <v>193</v>
      </c>
    </row>
    <row r="39" spans="1:11" ht="14.4" x14ac:dyDescent="0.3">
      <c r="A39" s="19">
        <v>1</v>
      </c>
      <c r="B39" s="16" t="s">
        <v>194</v>
      </c>
      <c r="C39" s="13">
        <v>2</v>
      </c>
      <c r="D39" s="30" t="s">
        <v>89</v>
      </c>
      <c r="E39" s="13"/>
      <c r="F39" s="30" t="s">
        <v>200</v>
      </c>
      <c r="G39" s="13"/>
      <c r="H39" s="15">
        <v>1.02</v>
      </c>
      <c r="I39" s="15">
        <v>1.02</v>
      </c>
      <c r="J39" s="13" t="s">
        <v>16</v>
      </c>
      <c r="K39" s="32" t="s">
        <v>195</v>
      </c>
    </row>
    <row r="40" spans="1:11" ht="14.4" x14ac:dyDescent="0.3">
      <c r="A40" s="19">
        <v>1</v>
      </c>
      <c r="B40" s="16" t="s">
        <v>196</v>
      </c>
      <c r="C40" s="13">
        <v>2</v>
      </c>
      <c r="D40" s="30" t="s">
        <v>89</v>
      </c>
      <c r="E40" s="13"/>
      <c r="F40" s="30" t="s">
        <v>200</v>
      </c>
      <c r="G40" s="13"/>
      <c r="H40" s="15">
        <v>7.98</v>
      </c>
      <c r="I40" s="15">
        <v>7.98</v>
      </c>
      <c r="J40" s="13" t="s">
        <v>16</v>
      </c>
      <c r="K40" s="32" t="s">
        <v>197</v>
      </c>
    </row>
    <row r="41" spans="1:11" ht="14.4" x14ac:dyDescent="0.3">
      <c r="A41" s="19">
        <v>1</v>
      </c>
      <c r="B41" s="16" t="s">
        <v>198</v>
      </c>
      <c r="C41" s="13">
        <v>1</v>
      </c>
      <c r="D41" s="30" t="s">
        <v>89</v>
      </c>
      <c r="E41" s="13"/>
      <c r="F41" s="30" t="s">
        <v>200</v>
      </c>
      <c r="G41" s="13"/>
      <c r="H41" s="15">
        <v>1.02</v>
      </c>
      <c r="I41" s="15">
        <v>1.02</v>
      </c>
      <c r="J41" s="13" t="s">
        <v>16</v>
      </c>
      <c r="K41" s="32" t="s">
        <v>199</v>
      </c>
    </row>
    <row r="42" spans="1:11" ht="14.4" x14ac:dyDescent="0.3">
      <c r="A42" s="19">
        <v>1</v>
      </c>
      <c r="B42" s="16" t="s">
        <v>201</v>
      </c>
      <c r="C42" s="13">
        <v>1</v>
      </c>
      <c r="D42" s="30" t="s">
        <v>89</v>
      </c>
      <c r="E42" s="13"/>
      <c r="F42" s="30" t="s">
        <v>200</v>
      </c>
      <c r="G42" s="13"/>
      <c r="H42" s="15">
        <v>1.23</v>
      </c>
      <c r="I42" s="15">
        <v>1.23</v>
      </c>
      <c r="J42" s="13" t="s">
        <v>16</v>
      </c>
      <c r="K42" s="32" t="s">
        <v>202</v>
      </c>
    </row>
    <row r="43" spans="1:11" ht="14.4" x14ac:dyDescent="0.3">
      <c r="A43" s="19">
        <v>1</v>
      </c>
      <c r="B43" s="16" t="s">
        <v>203</v>
      </c>
      <c r="C43" s="13">
        <v>1</v>
      </c>
      <c r="D43" s="30" t="s">
        <v>89</v>
      </c>
      <c r="E43" s="13"/>
      <c r="F43" s="30" t="s">
        <v>200</v>
      </c>
      <c r="G43" s="13"/>
      <c r="H43" s="15">
        <v>3.89</v>
      </c>
      <c r="I43" s="15">
        <v>3.89</v>
      </c>
      <c r="J43" s="13" t="s">
        <v>16</v>
      </c>
      <c r="K43" s="32" t="s">
        <v>204</v>
      </c>
    </row>
    <row r="44" spans="1:11" ht="14.4" x14ac:dyDescent="0.3">
      <c r="A44" s="19">
        <v>1</v>
      </c>
      <c r="B44" s="16" t="s">
        <v>205</v>
      </c>
      <c r="C44" s="13">
        <v>1</v>
      </c>
      <c r="D44" s="30" t="s">
        <v>89</v>
      </c>
      <c r="E44" s="13"/>
      <c r="F44" s="30" t="s">
        <v>200</v>
      </c>
      <c r="G44" s="13"/>
      <c r="H44" s="15">
        <v>1.74</v>
      </c>
      <c r="I44" s="15">
        <v>1.74</v>
      </c>
      <c r="J44" s="13" t="s">
        <v>16</v>
      </c>
      <c r="K44" s="32" t="s">
        <v>206</v>
      </c>
    </row>
    <row r="45" spans="1:11" ht="14.4" x14ac:dyDescent="0.3">
      <c r="A45" s="19">
        <v>1</v>
      </c>
      <c r="B45" s="16">
        <v>560112110224</v>
      </c>
      <c r="C45" s="13">
        <v>1</v>
      </c>
      <c r="D45" s="30" t="s">
        <v>89</v>
      </c>
      <c r="E45" s="13"/>
      <c r="F45" s="30" t="s">
        <v>200</v>
      </c>
      <c r="G45" s="13"/>
      <c r="H45" s="15" t="s">
        <v>207</v>
      </c>
      <c r="I45" s="15"/>
      <c r="J45" s="13" t="s">
        <v>16</v>
      </c>
      <c r="K45" s="32" t="s">
        <v>208</v>
      </c>
    </row>
    <row r="46" spans="1:11" ht="14.4" x14ac:dyDescent="0.3">
      <c r="A46" s="19">
        <v>1</v>
      </c>
      <c r="B46" s="16" t="s">
        <v>209</v>
      </c>
      <c r="C46" s="13">
        <v>10</v>
      </c>
      <c r="D46" s="30" t="s">
        <v>37</v>
      </c>
      <c r="E46" s="13"/>
      <c r="F46" s="30" t="s">
        <v>175</v>
      </c>
      <c r="G46" s="13"/>
      <c r="H46" s="15">
        <v>13.1</v>
      </c>
      <c r="I46" s="15">
        <v>13.1</v>
      </c>
      <c r="J46" s="13" t="s">
        <v>16</v>
      </c>
      <c r="K46" s="32"/>
    </row>
    <row r="47" spans="1:11" x14ac:dyDescent="0.25">
      <c r="A47" s="19"/>
      <c r="B47" s="16"/>
      <c r="C47" s="13"/>
      <c r="D47" s="14"/>
      <c r="E47" s="13"/>
      <c r="F47" s="14"/>
      <c r="G47" s="13"/>
      <c r="H47" s="15"/>
      <c r="I47" s="15"/>
      <c r="J47" s="13"/>
      <c r="K47" s="16"/>
    </row>
    <row r="48" spans="1:11" x14ac:dyDescent="0.25">
      <c r="A48" s="22"/>
      <c r="B48" s="13" t="s">
        <v>94</v>
      </c>
      <c r="C48" s="13"/>
      <c r="D48" s="13"/>
      <c r="E48" s="13"/>
      <c r="F48" s="13"/>
      <c r="G48" s="13"/>
      <c r="H48" s="15"/>
      <c r="I48" s="15">
        <f t="shared" si="0"/>
        <v>0</v>
      </c>
      <c r="J48" s="13"/>
      <c r="K48" s="13" t="s">
        <v>95</v>
      </c>
    </row>
    <row r="49" spans="1:11" x14ac:dyDescent="0.25">
      <c r="A49" s="22"/>
      <c r="B49" s="13" t="s">
        <v>96</v>
      </c>
      <c r="C49" s="13"/>
      <c r="D49" s="13"/>
      <c r="E49" s="13"/>
      <c r="F49" s="13"/>
      <c r="G49" s="13"/>
      <c r="H49" s="15"/>
      <c r="I49" s="15">
        <f t="shared" si="0"/>
        <v>0</v>
      </c>
      <c r="J49" s="13"/>
      <c r="K49" s="13" t="s">
        <v>95</v>
      </c>
    </row>
    <row r="50" spans="1:11" x14ac:dyDescent="0.25">
      <c r="A50" s="22"/>
      <c r="B50" s="13" t="s">
        <v>97</v>
      </c>
      <c r="C50" s="13"/>
      <c r="D50" s="13"/>
      <c r="E50" s="13"/>
      <c r="F50" s="13"/>
      <c r="G50" s="13"/>
      <c r="H50" s="15"/>
      <c r="I50" s="15">
        <f t="shared" si="0"/>
        <v>0</v>
      </c>
      <c r="J50" s="13"/>
      <c r="K50" s="13" t="s">
        <v>95</v>
      </c>
    </row>
    <row r="51" spans="1:11" x14ac:dyDescent="0.25">
      <c r="A51" s="22"/>
      <c r="B51" s="13" t="s">
        <v>98</v>
      </c>
      <c r="C51" s="13"/>
      <c r="D51" s="13"/>
      <c r="E51" s="13"/>
      <c r="F51" s="13"/>
      <c r="G51" s="13"/>
      <c r="H51" s="15"/>
      <c r="I51" s="15">
        <f t="shared" si="0"/>
        <v>0</v>
      </c>
      <c r="J51" s="13"/>
      <c r="K51" s="13"/>
    </row>
    <row r="52" spans="1:11" x14ac:dyDescent="0.25">
      <c r="A52" s="22"/>
      <c r="B52" s="13" t="s">
        <v>99</v>
      </c>
      <c r="C52" s="13"/>
      <c r="D52" s="13"/>
      <c r="E52" s="13"/>
      <c r="F52" s="13"/>
      <c r="G52" s="13"/>
      <c r="H52" s="15"/>
      <c r="I52" s="15">
        <f t="shared" si="0"/>
        <v>0</v>
      </c>
      <c r="J52" s="13"/>
      <c r="K52" s="13"/>
    </row>
    <row r="53" spans="1:11" ht="21" x14ac:dyDescent="0.25">
      <c r="A53" s="34" t="s">
        <v>100</v>
      </c>
      <c r="B53" s="34"/>
      <c r="C53" s="34"/>
      <c r="D53" s="34"/>
      <c r="E53" s="34"/>
      <c r="F53" s="34"/>
      <c r="G53" s="34"/>
      <c r="H53" s="34"/>
      <c r="I53" s="34"/>
      <c r="J53" s="34"/>
      <c r="K53" s="34"/>
    </row>
    <row r="54" spans="1:11" x14ac:dyDescent="0.25">
      <c r="A54" s="3" t="s">
        <v>1</v>
      </c>
      <c r="B54" s="3" t="s">
        <v>2</v>
      </c>
      <c r="C54" s="3" t="s">
        <v>3</v>
      </c>
      <c r="D54" s="3" t="s">
        <v>4</v>
      </c>
      <c r="E54" s="3" t="s">
        <v>5</v>
      </c>
      <c r="F54" s="3" t="s">
        <v>6</v>
      </c>
      <c r="G54" s="3" t="s">
        <v>7</v>
      </c>
      <c r="H54" s="4" t="s">
        <v>8</v>
      </c>
      <c r="I54" s="4" t="s">
        <v>9</v>
      </c>
      <c r="J54" s="3" t="s">
        <v>10</v>
      </c>
      <c r="K54" s="3" t="s">
        <v>11</v>
      </c>
    </row>
    <row r="55" spans="1:11" ht="15.6" x14ac:dyDescent="0.25">
      <c r="A55" s="35" t="s">
        <v>101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</row>
    <row r="56" spans="1:11" ht="14.4" x14ac:dyDescent="0.3">
      <c r="A56" s="17">
        <v>3</v>
      </c>
      <c r="B56" s="13" t="s">
        <v>102</v>
      </c>
      <c r="C56" s="13">
        <v>4</v>
      </c>
      <c r="D56" s="23" t="s">
        <v>103</v>
      </c>
      <c r="E56" s="20"/>
      <c r="F56" s="23" t="s">
        <v>104</v>
      </c>
      <c r="G56" s="13" t="s">
        <v>105</v>
      </c>
      <c r="H56" s="15">
        <v>224.4</v>
      </c>
      <c r="I56" s="15">
        <f>C56*H56</f>
        <v>897.6</v>
      </c>
      <c r="J56" s="13"/>
      <c r="K56" s="13" t="s">
        <v>106</v>
      </c>
    </row>
    <row r="57" spans="1:11" x14ac:dyDescent="0.25">
      <c r="A57" s="12">
        <v>2</v>
      </c>
      <c r="B57" s="13" t="s">
        <v>107</v>
      </c>
      <c r="C57" s="13">
        <v>4</v>
      </c>
      <c r="D57" s="14" t="s">
        <v>42</v>
      </c>
      <c r="E57" s="13" t="s">
        <v>108</v>
      </c>
      <c r="F57" s="14" t="s">
        <v>109</v>
      </c>
      <c r="G57" s="13" t="s">
        <v>110</v>
      </c>
      <c r="H57" s="15">
        <v>198.352</v>
      </c>
      <c r="I57" s="15">
        <f>C57*H57</f>
        <v>793.40800000000002</v>
      </c>
      <c r="J57" s="13" t="s">
        <v>16</v>
      </c>
      <c r="K57" s="13" t="s">
        <v>106</v>
      </c>
    </row>
    <row r="58" spans="1:11" x14ac:dyDescent="0.25">
      <c r="A58" s="19">
        <v>1</v>
      </c>
      <c r="B58" s="13" t="s">
        <v>111</v>
      </c>
      <c r="C58" s="13">
        <v>24</v>
      </c>
      <c r="D58" s="14" t="s">
        <v>37</v>
      </c>
      <c r="E58" s="13"/>
      <c r="F58" s="14" t="s">
        <v>112</v>
      </c>
      <c r="G58" s="13" t="s">
        <v>113</v>
      </c>
      <c r="H58" s="15">
        <v>309</v>
      </c>
      <c r="I58" s="15">
        <f>C58*H58</f>
        <v>7416</v>
      </c>
      <c r="J58" s="13" t="s">
        <v>114</v>
      </c>
      <c r="K58" s="13" t="s">
        <v>115</v>
      </c>
    </row>
    <row r="59" spans="1:11" ht="15.6" x14ac:dyDescent="0.25">
      <c r="A59" s="35" t="s">
        <v>116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</row>
    <row r="60" spans="1:11" x14ac:dyDescent="0.25">
      <c r="A60" s="19">
        <v>1</v>
      </c>
      <c r="B60" s="13" t="s">
        <v>117</v>
      </c>
      <c r="C60" s="13">
        <v>10</v>
      </c>
      <c r="D60" s="14" t="s">
        <v>118</v>
      </c>
      <c r="E60" s="13"/>
      <c r="F60" s="14" t="s">
        <v>119</v>
      </c>
      <c r="G60" s="13">
        <v>2536030320001</v>
      </c>
      <c r="H60" s="15">
        <v>0</v>
      </c>
      <c r="I60" s="15">
        <f>C60*H60</f>
        <v>0</v>
      </c>
      <c r="J60" s="13" t="s">
        <v>16</v>
      </c>
      <c r="K60" s="13" t="s">
        <v>120</v>
      </c>
    </row>
    <row r="61" spans="1:11" ht="15.6" x14ac:dyDescent="0.25">
      <c r="A61" s="35" t="s">
        <v>121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</row>
    <row r="62" spans="1:11" x14ac:dyDescent="0.25">
      <c r="A62" s="19">
        <v>1</v>
      </c>
      <c r="B62" s="13" t="s">
        <v>122</v>
      </c>
      <c r="C62" s="13">
        <v>1</v>
      </c>
      <c r="D62" s="14" t="s">
        <v>62</v>
      </c>
      <c r="E62" s="13" t="s">
        <v>123</v>
      </c>
      <c r="F62" s="13" t="s">
        <v>64</v>
      </c>
      <c r="G62" s="13"/>
      <c r="H62" s="15">
        <v>369</v>
      </c>
      <c r="I62" s="15">
        <f>H62*C62</f>
        <v>369</v>
      </c>
      <c r="J62" s="13" t="s">
        <v>16</v>
      </c>
      <c r="K62" s="24" t="str">
        <f>"Needs to be ordered with " &amp; BOM!B18 &amp; "or " &amp; BOM!B20</f>
        <v>Needs to be ordered with Raspberry Pi 4 Model B/8GB or Raspberry Pi 4 Model B/4GB</v>
      </c>
    </row>
    <row r="63" spans="1:11" x14ac:dyDescent="0.25">
      <c r="A63" s="17">
        <v>3</v>
      </c>
      <c r="B63" s="13" t="s">
        <v>124</v>
      </c>
      <c r="C63" s="13">
        <v>1</v>
      </c>
      <c r="D63" s="14" t="s">
        <v>42</v>
      </c>
      <c r="E63" s="13" t="s">
        <v>125</v>
      </c>
      <c r="F63" s="14" t="s">
        <v>126</v>
      </c>
      <c r="G63" s="13" t="s">
        <v>127</v>
      </c>
      <c r="H63" s="15">
        <v>605.13</v>
      </c>
      <c r="I63" s="15">
        <f>C63*H63</f>
        <v>605.13</v>
      </c>
      <c r="J63" s="13" t="s">
        <v>16</v>
      </c>
      <c r="K63" s="13" t="s">
        <v>128</v>
      </c>
    </row>
    <row r="64" spans="1:11" ht="15.6" x14ac:dyDescent="0.25">
      <c r="A64" s="35" t="s">
        <v>129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</row>
    <row r="65" spans="1:11" ht="14.4" x14ac:dyDescent="0.3">
      <c r="A65" s="19">
        <v>1</v>
      </c>
      <c r="B65" s="13" t="s">
        <v>130</v>
      </c>
      <c r="C65" s="13">
        <v>1</v>
      </c>
      <c r="D65" s="20" t="s">
        <v>62</v>
      </c>
      <c r="E65" s="13">
        <v>41015028</v>
      </c>
      <c r="F65" s="13" t="s">
        <v>131</v>
      </c>
      <c r="G65" s="13"/>
      <c r="H65" s="15">
        <v>99</v>
      </c>
      <c r="I65" s="15">
        <f>H65*C65</f>
        <v>99</v>
      </c>
      <c r="J65" s="13" t="s">
        <v>16</v>
      </c>
      <c r="K65" s="13" t="s">
        <v>132</v>
      </c>
    </row>
    <row r="66" spans="1:11" ht="21" x14ac:dyDescent="0.25">
      <c r="A66" s="34" t="s">
        <v>133</v>
      </c>
      <c r="B66" s="34"/>
      <c r="C66" s="34"/>
      <c r="D66" s="34"/>
      <c r="E66" s="34"/>
      <c r="F66" s="34"/>
      <c r="G66" s="34"/>
      <c r="H66" s="34"/>
      <c r="I66" s="34"/>
      <c r="J66" s="34"/>
      <c r="K66" s="34"/>
    </row>
    <row r="67" spans="1:11" x14ac:dyDescent="0.25">
      <c r="A67" s="13"/>
      <c r="B67" s="3" t="s">
        <v>2</v>
      </c>
      <c r="C67" s="3" t="s">
        <v>3</v>
      </c>
      <c r="D67" s="3" t="s">
        <v>4</v>
      </c>
      <c r="E67" s="3" t="s">
        <v>5</v>
      </c>
      <c r="F67" s="3" t="s">
        <v>6</v>
      </c>
      <c r="G67" s="3" t="s">
        <v>7</v>
      </c>
      <c r="H67" s="4" t="s">
        <v>8</v>
      </c>
      <c r="I67" s="4" t="s">
        <v>9</v>
      </c>
      <c r="J67" s="3" t="s">
        <v>10</v>
      </c>
      <c r="K67" s="3" t="s">
        <v>11</v>
      </c>
    </row>
    <row r="68" spans="1:11" ht="15.6" x14ac:dyDescent="0.25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</row>
    <row r="69" spans="1:11" x14ac:dyDescent="0.25">
      <c r="A69" s="22"/>
      <c r="B69" s="13" t="s">
        <v>134</v>
      </c>
      <c r="C69" s="13"/>
      <c r="D69" s="13"/>
      <c r="E69" s="13"/>
      <c r="F69" s="13"/>
      <c r="G69" s="13"/>
      <c r="H69" s="15"/>
      <c r="I69" s="15"/>
      <c r="J69" s="13"/>
      <c r="K69" s="13"/>
    </row>
    <row r="70" spans="1:11" x14ac:dyDescent="0.25">
      <c r="A70" s="22"/>
      <c r="B70" s="13" t="s">
        <v>135</v>
      </c>
      <c r="C70" s="13"/>
      <c r="D70" s="13"/>
      <c r="E70" s="13"/>
      <c r="F70" s="13"/>
      <c r="G70" s="13"/>
      <c r="H70" s="15"/>
      <c r="I70" s="15"/>
      <c r="J70" s="13"/>
      <c r="K70" s="13" t="s">
        <v>136</v>
      </c>
    </row>
    <row r="71" spans="1:11" x14ac:dyDescent="0.25">
      <c r="A71" s="22"/>
      <c r="B71" s="13" t="s">
        <v>137</v>
      </c>
      <c r="C71" s="13"/>
      <c r="D71" s="13"/>
      <c r="E71" s="13"/>
      <c r="F71" s="13"/>
      <c r="G71" s="13"/>
      <c r="H71" s="15"/>
      <c r="I71" s="15"/>
      <c r="J71" s="13"/>
      <c r="K71" s="13" t="s">
        <v>136</v>
      </c>
    </row>
    <row r="72" spans="1:11" x14ac:dyDescent="0.25">
      <c r="A72" s="22"/>
      <c r="B72" s="13" t="s">
        <v>138</v>
      </c>
      <c r="C72" s="13"/>
      <c r="D72" s="13"/>
      <c r="E72" s="13"/>
      <c r="F72" s="13"/>
      <c r="G72" s="13"/>
      <c r="H72" s="15"/>
      <c r="I72" s="15"/>
      <c r="J72" s="13"/>
      <c r="K72" s="13" t="s">
        <v>136</v>
      </c>
    </row>
    <row r="73" spans="1:11" x14ac:dyDescent="0.25">
      <c r="A73" s="22"/>
      <c r="B73" s="13" t="s">
        <v>139</v>
      </c>
      <c r="C73" s="13"/>
      <c r="D73" s="13"/>
      <c r="E73" s="13"/>
      <c r="F73" s="13"/>
      <c r="G73" s="13"/>
      <c r="H73" s="15"/>
      <c r="I73" s="15"/>
      <c r="J73" s="13"/>
      <c r="K73" s="13" t="s">
        <v>95</v>
      </c>
    </row>
    <row r="74" spans="1:11" x14ac:dyDescent="0.25">
      <c r="A74" s="19">
        <v>1</v>
      </c>
      <c r="B74" s="13" t="s">
        <v>140</v>
      </c>
      <c r="C74" s="13">
        <v>4</v>
      </c>
      <c r="D74" s="14" t="s">
        <v>141</v>
      </c>
      <c r="E74" s="13">
        <v>41019265</v>
      </c>
      <c r="F74" s="13"/>
      <c r="G74" s="13"/>
      <c r="H74" s="15">
        <v>18</v>
      </c>
      <c r="I74" s="15">
        <f>C74*H74</f>
        <v>72</v>
      </c>
      <c r="J74" s="13"/>
      <c r="K74" s="13" t="s">
        <v>95</v>
      </c>
    </row>
    <row r="75" spans="1:11" ht="15.6" x14ac:dyDescent="0.25">
      <c r="A75" s="35" t="s">
        <v>142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</row>
    <row r="76" spans="1:11" ht="14.4" x14ac:dyDescent="0.3">
      <c r="A76" s="22"/>
      <c r="B76" s="13" t="s">
        <v>143</v>
      </c>
      <c r="C76" s="13">
        <v>3</v>
      </c>
      <c r="D76" s="20" t="s">
        <v>118</v>
      </c>
      <c r="E76" s="25">
        <v>173010335</v>
      </c>
      <c r="F76" s="13" t="s">
        <v>119</v>
      </c>
      <c r="G76" s="13"/>
      <c r="H76" s="15">
        <v>0</v>
      </c>
      <c r="I76" s="15"/>
      <c r="J76" s="13" t="s">
        <v>16</v>
      </c>
      <c r="K76" s="13" t="s">
        <v>144</v>
      </c>
    </row>
    <row r="77" spans="1:11" ht="14.4" x14ac:dyDescent="0.3">
      <c r="A77" s="22"/>
      <c r="B77" s="13" t="s">
        <v>145</v>
      </c>
      <c r="C77" s="13">
        <v>3</v>
      </c>
      <c r="D77" s="20" t="s">
        <v>118</v>
      </c>
      <c r="E77" s="25">
        <v>173010542</v>
      </c>
      <c r="F77" s="13" t="s">
        <v>119</v>
      </c>
      <c r="G77" s="13"/>
      <c r="H77" s="15">
        <v>0</v>
      </c>
      <c r="I77" s="15"/>
      <c r="J77" s="13" t="s">
        <v>16</v>
      </c>
      <c r="K77" s="13" t="s">
        <v>144</v>
      </c>
    </row>
    <row r="78" spans="1:11" ht="14.4" x14ac:dyDescent="0.3">
      <c r="A78" s="22"/>
      <c r="B78" s="13" t="s">
        <v>146</v>
      </c>
      <c r="C78" s="13">
        <v>3</v>
      </c>
      <c r="D78" s="20" t="s">
        <v>118</v>
      </c>
      <c r="E78" s="13">
        <v>173011235</v>
      </c>
      <c r="F78" s="13" t="s">
        <v>119</v>
      </c>
      <c r="G78" s="13"/>
      <c r="H78" s="15">
        <v>0</v>
      </c>
      <c r="I78" s="15"/>
      <c r="J78" s="13" t="s">
        <v>16</v>
      </c>
      <c r="K78" s="13" t="s">
        <v>144</v>
      </c>
    </row>
    <row r="79" spans="1:11" ht="14.4" x14ac:dyDescent="0.3">
      <c r="A79" s="22"/>
      <c r="B79" s="13" t="s">
        <v>147</v>
      </c>
      <c r="C79" s="13">
        <v>3</v>
      </c>
      <c r="D79" s="20" t="s">
        <v>118</v>
      </c>
      <c r="E79" s="25">
        <v>173011535</v>
      </c>
      <c r="F79" s="13" t="s">
        <v>119</v>
      </c>
      <c r="G79" s="13"/>
      <c r="H79" s="15">
        <v>0</v>
      </c>
      <c r="I79" s="15"/>
      <c r="J79" s="13" t="s">
        <v>16</v>
      </c>
      <c r="K79" s="13" t="s">
        <v>144</v>
      </c>
    </row>
    <row r="80" spans="1:11" ht="21" x14ac:dyDescent="0.25">
      <c r="A80" s="34" t="s">
        <v>148</v>
      </c>
      <c r="B80" s="34"/>
      <c r="C80" s="34"/>
      <c r="D80" s="34"/>
      <c r="E80" s="34"/>
      <c r="F80" s="34"/>
      <c r="G80" s="34"/>
      <c r="H80" s="34"/>
      <c r="I80" s="34"/>
      <c r="J80" s="34"/>
      <c r="K80" s="34"/>
    </row>
    <row r="81" spans="1:11" x14ac:dyDescent="0.25">
      <c r="A81" s="13"/>
      <c r="B81" s="3" t="s">
        <v>2</v>
      </c>
      <c r="C81" s="3" t="s">
        <v>3</v>
      </c>
      <c r="D81" s="3" t="s">
        <v>4</v>
      </c>
      <c r="E81" s="3" t="s">
        <v>5</v>
      </c>
      <c r="F81" s="3" t="s">
        <v>6</v>
      </c>
      <c r="G81" s="3" t="s">
        <v>7</v>
      </c>
      <c r="H81" s="4" t="s">
        <v>8</v>
      </c>
      <c r="I81" s="4" t="s">
        <v>9</v>
      </c>
      <c r="J81" s="3" t="s">
        <v>10</v>
      </c>
      <c r="K81" s="3" t="s">
        <v>11</v>
      </c>
    </row>
    <row r="82" spans="1:11" ht="15.6" x14ac:dyDescent="0.25">
      <c r="A82" s="35" t="s">
        <v>149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</row>
    <row r="83" spans="1:11" x14ac:dyDescent="0.25">
      <c r="A83" s="19">
        <v>1</v>
      </c>
      <c r="B83" s="13" t="s">
        <v>150</v>
      </c>
      <c r="C83" s="13">
        <v>6</v>
      </c>
      <c r="D83" s="14" t="s">
        <v>37</v>
      </c>
      <c r="E83" s="13"/>
      <c r="F83" s="14" t="s">
        <v>151</v>
      </c>
      <c r="G83" s="13" t="s">
        <v>152</v>
      </c>
      <c r="H83" s="15">
        <v>262.83</v>
      </c>
      <c r="I83" s="15">
        <f>C83*H83</f>
        <v>1576.98</v>
      </c>
      <c r="J83" s="13" t="s">
        <v>16</v>
      </c>
      <c r="K83" s="13" t="s">
        <v>153</v>
      </c>
    </row>
    <row r="84" spans="1:11" x14ac:dyDescent="0.25">
      <c r="A84" s="12"/>
      <c r="B84" s="16" t="s">
        <v>154</v>
      </c>
      <c r="C84" s="13">
        <v>1</v>
      </c>
      <c r="D84" s="14" t="s">
        <v>155</v>
      </c>
      <c r="E84" s="13">
        <v>5901259432770</v>
      </c>
      <c r="F84" s="14" t="s">
        <v>156</v>
      </c>
      <c r="G84" s="13" t="s">
        <v>157</v>
      </c>
      <c r="H84" s="15">
        <v>237</v>
      </c>
      <c r="I84" s="15">
        <f>C84*H84</f>
        <v>237</v>
      </c>
      <c r="J84" s="13" t="s">
        <v>16</v>
      </c>
      <c r="K84" s="13"/>
    </row>
    <row r="88" spans="1:11" ht="24.6" x14ac:dyDescent="0.4">
      <c r="B88" s="26" t="s">
        <v>158</v>
      </c>
      <c r="C88" s="27">
        <f>SUM(I4,I9,I13,I18,I19,I22,I23,I25,I28,I58,I62,I65,I74)</f>
        <v>14365.224999999999</v>
      </c>
      <c r="E88" s="36" t="s">
        <v>159</v>
      </c>
      <c r="F88" s="36"/>
      <c r="G88" s="28" t="s">
        <v>160</v>
      </c>
    </row>
    <row r="89" spans="1:11" ht="16.2" x14ac:dyDescent="0.3">
      <c r="B89" s="29" t="s">
        <v>161</v>
      </c>
      <c r="E89" s="13" t="s">
        <v>162</v>
      </c>
      <c r="F89" s="19"/>
      <c r="G89" s="13" t="s">
        <v>163</v>
      </c>
    </row>
    <row r="90" spans="1:11" ht="15.6" x14ac:dyDescent="0.25">
      <c r="B90" s="13" t="s">
        <v>164</v>
      </c>
      <c r="E90" s="13" t="s">
        <v>165</v>
      </c>
      <c r="F90" s="12"/>
      <c r="G90" s="13"/>
    </row>
    <row r="91" spans="1:11" ht="15.6" x14ac:dyDescent="0.25">
      <c r="B91" s="13" t="s">
        <v>149</v>
      </c>
      <c r="E91" s="13" t="s">
        <v>166</v>
      </c>
      <c r="F91" s="17"/>
      <c r="G91" s="13"/>
    </row>
    <row r="92" spans="1:11" x14ac:dyDescent="0.25">
      <c r="B92" s="13" t="s">
        <v>94</v>
      </c>
      <c r="E92" s="13" t="s">
        <v>167</v>
      </c>
      <c r="F92" s="22"/>
    </row>
    <row r="93" spans="1:11" x14ac:dyDescent="0.25">
      <c r="B93" s="13" t="s">
        <v>99</v>
      </c>
    </row>
    <row r="94" spans="1:11" x14ac:dyDescent="0.25">
      <c r="B94" s="13" t="s">
        <v>168</v>
      </c>
    </row>
    <row r="95" spans="1:11" x14ac:dyDescent="0.25">
      <c r="B95" s="13" t="s">
        <v>116</v>
      </c>
    </row>
    <row r="96" spans="1:11" x14ac:dyDescent="0.25">
      <c r="B96" s="13" t="s">
        <v>169</v>
      </c>
    </row>
    <row r="97" spans="2:2" x14ac:dyDescent="0.25">
      <c r="B97"/>
    </row>
    <row r="98" spans="2:2" x14ac:dyDescent="0.25">
      <c r="B98" s="24"/>
    </row>
    <row r="99" spans="2:2" x14ac:dyDescent="0.25">
      <c r="B99" s="24"/>
    </row>
    <row r="100" spans="2:2" x14ac:dyDescent="0.25">
      <c r="B100" s="24"/>
    </row>
  </sheetData>
  <mergeCells count="19">
    <mergeCell ref="A75:K75"/>
    <mergeCell ref="A80:K80"/>
    <mergeCell ref="A82:K82"/>
    <mergeCell ref="E88:F88"/>
    <mergeCell ref="A59:K59"/>
    <mergeCell ref="A61:K61"/>
    <mergeCell ref="A64:K64"/>
    <mergeCell ref="A66:K66"/>
    <mergeCell ref="A68:K68"/>
    <mergeCell ref="A21:K21"/>
    <mergeCell ref="A24:K24"/>
    <mergeCell ref="A27:K27"/>
    <mergeCell ref="A53:K53"/>
    <mergeCell ref="A55:K55"/>
    <mergeCell ref="A1:K1"/>
    <mergeCell ref="A3:K3"/>
    <mergeCell ref="A8:K8"/>
    <mergeCell ref="A10:K10"/>
    <mergeCell ref="A16:K16"/>
  </mergeCells>
  <hyperlinks>
    <hyperlink ref="D4" r:id="rId1" xr:uid="{00000000-0004-0000-0000-000000000000}"/>
    <hyperlink ref="D5" r:id="rId2" xr:uid="{00000000-0004-0000-0000-000001000000}"/>
    <hyperlink ref="D6" r:id="rId3" xr:uid="{00000000-0004-0000-0000-000002000000}"/>
    <hyperlink ref="F6" r:id="rId4" xr:uid="{00000000-0004-0000-0000-000003000000}"/>
    <hyperlink ref="D7" r:id="rId5" xr:uid="{00000000-0004-0000-0000-000004000000}"/>
    <hyperlink ref="D9" r:id="rId6" xr:uid="{00000000-0004-0000-0000-000005000000}"/>
    <hyperlink ref="F9" r:id="rId7" xr:uid="{00000000-0004-0000-0000-000006000000}"/>
    <hyperlink ref="D11" r:id="rId8" xr:uid="{00000000-0004-0000-0000-000007000000}"/>
    <hyperlink ref="F11" r:id="rId9" xr:uid="{00000000-0004-0000-0000-000008000000}"/>
    <hyperlink ref="D12" r:id="rId10" xr:uid="{00000000-0004-0000-0000-000009000000}"/>
    <hyperlink ref="F12" r:id="rId11" xr:uid="{00000000-0004-0000-0000-00000A000000}"/>
    <hyperlink ref="D13" r:id="rId12" xr:uid="{00000000-0004-0000-0000-00000B000000}"/>
    <hyperlink ref="F13" r:id="rId13" xr:uid="{00000000-0004-0000-0000-00000C000000}"/>
    <hyperlink ref="K13" r:id="rId14" xr:uid="{00000000-0004-0000-0000-00000D000000}"/>
    <hyperlink ref="D14" r:id="rId15" xr:uid="{00000000-0004-0000-0000-00000E000000}"/>
    <hyperlink ref="D15" r:id="rId16" xr:uid="{00000000-0004-0000-0000-00000F000000}"/>
    <hyperlink ref="D17" r:id="rId17" xr:uid="{00000000-0004-0000-0000-000010000000}"/>
    <hyperlink ref="D18" r:id="rId18" xr:uid="{00000000-0004-0000-0000-000011000000}"/>
    <hyperlink ref="D19" r:id="rId19" xr:uid="{00000000-0004-0000-0000-000012000000}"/>
    <hyperlink ref="F19" r:id="rId20" xr:uid="{00000000-0004-0000-0000-000013000000}"/>
    <hyperlink ref="D20" r:id="rId21" xr:uid="{00000000-0004-0000-0000-000014000000}"/>
    <hyperlink ref="D22" r:id="rId22" xr:uid="{00000000-0004-0000-0000-000015000000}"/>
    <hyperlink ref="F22" r:id="rId23" xr:uid="{00000000-0004-0000-0000-000016000000}"/>
    <hyperlink ref="D23" r:id="rId24" xr:uid="{00000000-0004-0000-0000-000017000000}"/>
    <hyperlink ref="F23" r:id="rId25" xr:uid="{00000000-0004-0000-0000-000018000000}"/>
    <hyperlink ref="D25" r:id="rId26" xr:uid="{00000000-0004-0000-0000-000019000000}"/>
    <hyperlink ref="F25" r:id="rId27" xr:uid="{00000000-0004-0000-0000-00001A000000}"/>
    <hyperlink ref="D26" r:id="rId28" xr:uid="{00000000-0004-0000-0000-00001B000000}"/>
    <hyperlink ref="D28" r:id="rId29" xr:uid="{00000000-0004-0000-0000-00001C000000}"/>
    <hyperlink ref="F28" r:id="rId30" xr:uid="{00000000-0004-0000-0000-00001D000000}"/>
    <hyperlink ref="D56" r:id="rId31" xr:uid="{00000000-0004-0000-0000-00001E000000}"/>
    <hyperlink ref="F56" r:id="rId32" location="documents" xr:uid="{00000000-0004-0000-0000-00001F000000}"/>
    <hyperlink ref="D57" r:id="rId33" xr:uid="{00000000-0004-0000-0000-000020000000}"/>
    <hyperlink ref="F57" r:id="rId34" xr:uid="{00000000-0004-0000-0000-000021000000}"/>
    <hyperlink ref="D58" r:id="rId35" xr:uid="{00000000-0004-0000-0000-000022000000}"/>
    <hyperlink ref="F58" r:id="rId36" xr:uid="{00000000-0004-0000-0000-000023000000}"/>
    <hyperlink ref="D60" r:id="rId37" xr:uid="{00000000-0004-0000-0000-000024000000}"/>
    <hyperlink ref="F60" r:id="rId38" xr:uid="{00000000-0004-0000-0000-000025000000}"/>
    <hyperlink ref="D62" r:id="rId39" xr:uid="{00000000-0004-0000-0000-000026000000}"/>
    <hyperlink ref="D63" r:id="rId40" xr:uid="{00000000-0004-0000-0000-000027000000}"/>
    <hyperlink ref="F63" r:id="rId41" xr:uid="{00000000-0004-0000-0000-000028000000}"/>
    <hyperlink ref="D65" r:id="rId42" xr:uid="{00000000-0004-0000-0000-000029000000}"/>
    <hyperlink ref="D74" r:id="rId43" xr:uid="{00000000-0004-0000-0000-00002A000000}"/>
    <hyperlink ref="D76" r:id="rId44" xr:uid="{00000000-0004-0000-0000-00002B000000}"/>
    <hyperlink ref="D77" r:id="rId45" xr:uid="{00000000-0004-0000-0000-00002C000000}"/>
    <hyperlink ref="D78" r:id="rId46" xr:uid="{00000000-0004-0000-0000-00002D000000}"/>
    <hyperlink ref="D79" r:id="rId47" xr:uid="{00000000-0004-0000-0000-00002E000000}"/>
    <hyperlink ref="D83" r:id="rId48" xr:uid="{00000000-0004-0000-0000-00002F000000}"/>
    <hyperlink ref="F83" r:id="rId49" xr:uid="{00000000-0004-0000-0000-000030000000}"/>
    <hyperlink ref="D84" r:id="rId50" xr:uid="{00000000-0004-0000-0000-000031000000}"/>
    <hyperlink ref="F84" r:id="rId51" xr:uid="{00000000-0004-0000-0000-000032000000}"/>
    <hyperlink ref="D29" r:id="rId52" xr:uid="{876E345E-1D94-4A3A-B802-012FDED57481}"/>
    <hyperlink ref="F29" r:id="rId53" xr:uid="{628119BE-F2D7-4277-A29F-A0FFDCCE110D}"/>
    <hyperlink ref="D30" r:id="rId54" xr:uid="{BD7440CF-9727-473C-A25D-FB5A217BDA81}"/>
    <hyperlink ref="F30" r:id="rId55" xr:uid="{17851481-F47B-4CB5-81CC-04E95AA70B73}"/>
    <hyperlink ref="D31" r:id="rId56" xr:uid="{1828FD13-6BFF-4B01-914F-1BC233FECB5C}"/>
    <hyperlink ref="F31" r:id="rId57" xr:uid="{8DEDCE52-2DC4-42CD-8402-B0EADE2EFCF0}"/>
    <hyperlink ref="D32" r:id="rId58" xr:uid="{3C781D9D-8041-4FB9-A809-3FAEB2D4E236}"/>
    <hyperlink ref="F32" r:id="rId59" xr:uid="{6E38FB9B-0E84-464D-B0E2-55CA261EF2E4}"/>
    <hyperlink ref="D33" r:id="rId60" xr:uid="{93837A35-C019-4732-9FE6-0C3E51B6BAC6}"/>
    <hyperlink ref="F33" r:id="rId61" xr:uid="{047D022A-DB19-4FE6-B236-86A5DEE46EF4}"/>
    <hyperlink ref="D34" r:id="rId62" xr:uid="{1F1808A4-BD47-4E91-9C9E-54549BED3D2B}"/>
    <hyperlink ref="F34" r:id="rId63" xr:uid="{7920FB48-F6C8-4A65-AC66-05454EF7B48C}"/>
    <hyperlink ref="D35" r:id="rId64" xr:uid="{74FE0C9E-D7BE-404B-9644-33B4ADBB6E60}"/>
    <hyperlink ref="F35" r:id="rId65" xr:uid="{9710C103-683A-41DC-ADA9-C05F9CF128C9}"/>
    <hyperlink ref="D36" r:id="rId66" xr:uid="{0B1723FA-24AB-4E32-8F38-5CBCF269C63E}"/>
    <hyperlink ref="F36" r:id="rId67" xr:uid="{9EF60CAE-95E9-49FB-8EB6-5C435632018B}"/>
    <hyperlink ref="D37" r:id="rId68" xr:uid="{2B707495-F9E5-45BA-90A4-A9E8FF0708E3}"/>
    <hyperlink ref="F37" r:id="rId69" xr:uid="{89F13473-EADE-4FC1-9A68-F9AC21EAA78B}"/>
    <hyperlink ref="D38" r:id="rId70" xr:uid="{11380CE5-128C-470B-B728-27DF70A3633B}"/>
    <hyperlink ref="D39" r:id="rId71" xr:uid="{4336C976-5B02-48FA-B06D-E8DE994D7146}"/>
    <hyperlink ref="D40" r:id="rId72" xr:uid="{F45A07D9-FF61-4159-9344-7B60D6017DAB}"/>
    <hyperlink ref="D41" r:id="rId73" xr:uid="{C989FA4D-5F97-4828-A5A1-0F9998475A2F}"/>
    <hyperlink ref="F41" r:id="rId74" xr:uid="{79C0125F-0FC4-4F40-B62E-10A976B6218F}"/>
    <hyperlink ref="F40" r:id="rId75" xr:uid="{2783F514-150F-4159-AF66-F6CEA642DDB8}"/>
    <hyperlink ref="F39" r:id="rId76" xr:uid="{D97AD0D6-479F-4C4F-B07C-18D6EE480DF2}"/>
    <hyperlink ref="F38" r:id="rId77" xr:uid="{0E9260A0-94A6-4210-A568-8EB93C7C6CED}"/>
    <hyperlink ref="D42" r:id="rId78" xr:uid="{3E6E462A-DA80-4AEB-B565-184AA045552E}"/>
    <hyperlink ref="F42" r:id="rId79" xr:uid="{EEC71709-7132-40C9-877F-68EC24D23C0A}"/>
    <hyperlink ref="D43" r:id="rId80" xr:uid="{0084EAC1-A830-4506-AEC6-09D7F23FF463}"/>
    <hyperlink ref="F43" r:id="rId81" xr:uid="{9EBBD898-2ACE-49CD-A261-F0C85F9044CD}"/>
    <hyperlink ref="D44" r:id="rId82" xr:uid="{66AD4326-F47A-4042-AE5C-0707B089A923}"/>
    <hyperlink ref="F44" r:id="rId83" xr:uid="{3262FC35-5C88-43D6-B59B-BDACF37EF0B6}"/>
    <hyperlink ref="D45" r:id="rId84" xr:uid="{7CDF5B9E-88E1-420B-BE63-3AC061A6D064}"/>
    <hyperlink ref="F45" r:id="rId85" xr:uid="{9CC6F8BC-C722-484B-A21B-AFCDAC8A3796}"/>
    <hyperlink ref="D46" r:id="rId86" xr:uid="{5271594F-B797-424D-AEBC-E8A590480170}"/>
    <hyperlink ref="F46" r:id="rId87" xr:uid="{5C3D4144-78C7-4B49-BEF4-D46959CA2EE5}"/>
  </hyperlink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88"/>
  <headerFooter>
    <oddHeader>&amp;C&amp;A</oddHeader>
    <oddFooter>&amp;CPage &amp;P</oddFooter>
  </headerFooter>
  <legacyDrawing r:id="rId89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Johanna Melander</cp:lastModifiedBy>
  <cp:revision>67</cp:revision>
  <dcterms:created xsi:type="dcterms:W3CDTF">2024-09-19T19:56:36Z</dcterms:created>
  <dcterms:modified xsi:type="dcterms:W3CDTF">2024-10-11T10:47:07Z</dcterms:modified>
  <dc:language>sv-SE</dc:language>
</cp:coreProperties>
</file>