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"/>
    </mc:Choice>
  </mc:AlternateContent>
  <xr:revisionPtr revIDLastSave="48" documentId="8_{0478EC04-993D-46B1-9493-DD615EE30C20}" xr6:coauthVersionLast="36" xr6:coauthVersionMax="36" xr10:uidLastSave="{35D2ED16-C0DA-4104-9DFB-88D695C79D3F}"/>
  <bookViews>
    <workbookView xWindow="0" yWindow="0" windowWidth="30720" windowHeight="13380" activeTab="3" xr2:uid="{DC003E65-EF86-4DD1-BD3D-559D5E22D8BA}"/>
  </bookViews>
  <sheets>
    <sheet name="Complete BOM" sheetId="1" r:id="rId1"/>
    <sheet name="Communication BOM" sheetId="3" r:id="rId2"/>
    <sheet name="Break Beam BOM" sheetId="4" r:id="rId3"/>
    <sheet name="Encoder BOM" sheetId="5" r:id="rId4"/>
    <sheet name="IMU BOM" sheetId="6" r:id="rId5"/>
    <sheet name="Obstical detection BOM" sheetId="7" r:id="rId6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E3" i="1"/>
  <c r="E4" i="1"/>
  <c r="E5" i="1"/>
  <c r="E6" i="1"/>
  <c r="E7" i="1"/>
  <c r="E2" i="1"/>
  <c r="B6" i="6"/>
  <c r="B5" i="5" l="1"/>
  <c r="F13" i="5"/>
  <c r="B6" i="3" l="1"/>
  <c r="F17" i="1" l="1"/>
  <c r="F18" i="1"/>
  <c r="F19" i="1"/>
  <c r="F20" i="1"/>
  <c r="F21" i="1"/>
  <c r="F16" i="1"/>
  <c r="F10" i="1"/>
  <c r="F11" i="1"/>
  <c r="F12" i="1"/>
  <c r="F13" i="1"/>
  <c r="F14" i="1"/>
  <c r="F9" i="1"/>
  <c r="F2" i="1"/>
  <c r="F3" i="1"/>
  <c r="F4" i="1"/>
  <c r="F5" i="1"/>
  <c r="F6" i="1"/>
  <c r="E17" i="1"/>
  <c r="E18" i="1"/>
  <c r="E19" i="1"/>
  <c r="E20" i="1"/>
  <c r="E21" i="1"/>
  <c r="E16" i="1"/>
  <c r="E10" i="1"/>
  <c r="E11" i="1"/>
  <c r="E12" i="1"/>
  <c r="E13" i="1"/>
  <c r="E14" i="1"/>
  <c r="E9" i="1"/>
  <c r="D17" i="1"/>
  <c r="D18" i="1"/>
  <c r="D19" i="1"/>
  <c r="D20" i="1"/>
  <c r="D16" i="1"/>
  <c r="D10" i="1"/>
  <c r="D11" i="1"/>
  <c r="D12" i="1"/>
  <c r="D13" i="1"/>
  <c r="D14" i="1"/>
  <c r="D9" i="1"/>
  <c r="D2" i="1"/>
  <c r="D3" i="1"/>
  <c r="D4" i="1"/>
  <c r="D5" i="1"/>
  <c r="D6" i="1"/>
  <c r="C17" i="1"/>
  <c r="C18" i="1"/>
  <c r="C19" i="1"/>
  <c r="C20" i="1"/>
  <c r="C21" i="1"/>
  <c r="C16" i="1"/>
  <c r="C10" i="1"/>
  <c r="C11" i="1"/>
  <c r="C12" i="1"/>
  <c r="C13" i="1"/>
  <c r="C14" i="1"/>
  <c r="C9" i="1"/>
  <c r="B21" i="1"/>
  <c r="B17" i="1"/>
  <c r="B18" i="1"/>
  <c r="B19" i="1"/>
  <c r="B20" i="1"/>
  <c r="B16" i="1"/>
  <c r="B10" i="1"/>
  <c r="B11" i="1"/>
  <c r="B12" i="1"/>
  <c r="B13" i="1"/>
  <c r="B14" i="1"/>
  <c r="B9" i="1"/>
  <c r="B3" i="1"/>
  <c r="B4" i="1"/>
  <c r="B5" i="1"/>
  <c r="B6" i="1"/>
  <c r="B7" i="1"/>
  <c r="B2" i="1"/>
  <c r="F6" i="7"/>
  <c r="D6" i="7"/>
  <c r="B6" i="7"/>
  <c r="F7" i="1" s="1"/>
  <c r="F6" i="6"/>
  <c r="D6" i="6"/>
  <c r="F6" i="5"/>
  <c r="D21" i="1" s="1"/>
  <c r="D6" i="5"/>
  <c r="B6" i="5"/>
  <c r="D7" i="1" s="1"/>
  <c r="F6" i="4"/>
  <c r="D6" i="4"/>
  <c r="F6" i="3"/>
  <c r="D6" i="3"/>
  <c r="R1" i="5"/>
  <c r="R1" i="7"/>
  <c r="R1" i="6"/>
  <c r="R1" i="4"/>
  <c r="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Westerbom</author>
  </authors>
  <commentList>
    <comment ref="D20" authorId="0" shapeId="0" xr:uid="{7B034012-82F5-472A-85A6-4142A6A43C2B}">
      <text>
        <r>
          <rPr>
            <b/>
            <sz val="9"/>
            <color indexed="81"/>
            <rFont val="Tahoma"/>
            <charset val="1"/>
          </rPr>
          <t>Fredrik Westerbom:</t>
        </r>
        <r>
          <rPr>
            <sz val="9"/>
            <color indexed="81"/>
            <rFont val="Tahoma"/>
            <charset val="1"/>
          </rPr>
          <t xml:space="preserve">
Haven't reveived a quotation so I cannot know the price.</t>
        </r>
      </text>
    </comment>
  </commentList>
</comments>
</file>

<file path=xl/sharedStrings.xml><?xml version="1.0" encoding="utf-8"?>
<sst xmlns="http://schemas.openxmlformats.org/spreadsheetml/2006/main" count="135" uniqueCount="35">
  <si>
    <t>Secondary Component</t>
  </si>
  <si>
    <t>Primary Component</t>
  </si>
  <si>
    <t>Tetriary Component</t>
  </si>
  <si>
    <t>Data sheet</t>
  </si>
  <si>
    <t>Communication Component</t>
  </si>
  <si>
    <t>Break Beam Compnent</t>
  </si>
  <si>
    <t>Encoder Component</t>
  </si>
  <si>
    <t>IMU Component</t>
  </si>
  <si>
    <t>Obsticle and Ball detection component</t>
  </si>
  <si>
    <t>AMT102-0512-I5000-S</t>
  </si>
  <si>
    <t>AMT10 Series Datasheet - Modular | Incremental | CUI Devices (mouser.se)</t>
  </si>
  <si>
    <t>44*29*9</t>
  </si>
  <si>
    <t>Number of components</t>
  </si>
  <si>
    <t>Number of items</t>
  </si>
  <si>
    <t>iC-PX2604 + PX01S 26-30</t>
  </si>
  <si>
    <t>Dimension (l*b*h) (mm)</t>
  </si>
  <si>
    <t>iC-PX Series - iC-Haus GmbH (ichaus.de)</t>
  </si>
  <si>
    <r>
      <t>(3*3*0,9) samt (</t>
    </r>
    <r>
      <rPr>
        <sz val="11"/>
        <color theme="1"/>
        <rFont val="Calibri"/>
        <family val="2"/>
      </rPr>
      <t>Ø26)</t>
    </r>
  </si>
  <si>
    <t>Cost per item (sek)</t>
  </si>
  <si>
    <t>Total cost (sek)</t>
  </si>
  <si>
    <t>Comment</t>
  </si>
  <si>
    <t>Is mounted around the shaft of the motor that is connected to the wheel</t>
  </si>
  <si>
    <t>Two parts, one is the encoder and the other is an encoder wheel which has a reflective surface.</t>
  </si>
  <si>
    <t>AEDB-9140-A-11</t>
  </si>
  <si>
    <t>AEDB-9140-A12 (broadcom.com)</t>
  </si>
  <si>
    <t>Encoder wheel is placed around the shaft and the encoder is placed around the wheel (like a "skivbroms")</t>
  </si>
  <si>
    <t>⁣WSEN-ISDS 6 Axis IMU (Inertial Measurement Unit) &amp; EV-Kits | Sensors | Würth Elektronik Product Catalog (we-online.com)</t>
  </si>
  <si>
    <t>WSEN-ISDS 6 Axis IMU</t>
  </si>
  <si>
    <t>3,0*2,5*0,86</t>
  </si>
  <si>
    <t>Not applicable (sent free of charge by Würth Electronics)</t>
  </si>
  <si>
    <t>OPT8241NBN</t>
  </si>
  <si>
    <t>Data sheet OR url</t>
  </si>
  <si>
    <t>OPT8241NBN Texas Instruments | Mouser Sverige</t>
  </si>
  <si>
    <t>7,9*8,8*0,8</t>
  </si>
  <si>
    <t>(21,60*10*16,6) samt (Ø30)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</si>
</sst>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adcom.com/products/motion-control-encoders/incremental-encoders/incremental-encoders-code-wheels/aedb-9140-a12" TargetMode="External"/><Relationship Id="rId2" Type="http://schemas.openxmlformats.org/officeDocument/2006/relationships/hyperlink" Target="https://www.ichaus.de/product/ic-px-series/" TargetMode="External"/><Relationship Id="rId1" Type="http://schemas.openxmlformats.org/officeDocument/2006/relationships/hyperlink" Target="https://www.mouser.se/datasheet/2/670/amt10-3159318.pdf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-online.com/en/components/products/WSEN-ISDS?sq=25360303200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se/ProductDetail/Texas-Instruments/OPT8241NBN?qs=cGEy3R83DS%2FxFMUAL%252BoBv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66DC-E67F-4F2D-87E7-F3AAA07DDA86}">
  <dimension ref="A1:R21"/>
  <sheetViews>
    <sheetView workbookViewId="0">
      <selection activeCell="D18" sqref="D18"/>
    </sheetView>
  </sheetViews>
  <sheetFormatPr defaultColWidth="17.5546875" defaultRowHeight="14.4" x14ac:dyDescent="0.3"/>
  <cols>
    <col min="1" max="1" width="25.21875" bestFit="1" customWidth="1"/>
    <col min="2" max="2" width="31.21875" bestFit="1" customWidth="1"/>
    <col min="3" max="3" width="25.77734375" bestFit="1" customWidth="1"/>
    <col min="4" max="4" width="63.6640625" bestFit="1" customWidth="1"/>
    <col min="5" max="5" width="103.33203125" bestFit="1" customWidth="1"/>
    <col min="6" max="6" width="43.109375" bestFit="1" customWidth="1"/>
    <col min="18" max="18" width="2" bestFit="1" customWidth="1"/>
  </cols>
  <sheetData>
    <row r="1" spans="1:18" ht="18" x14ac:dyDescent="0.3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18" ht="18" x14ac:dyDescent="0.35">
      <c r="A2" s="1" t="s">
        <v>1</v>
      </c>
      <c r="B2" s="3">
        <f>'Communication BOM'!B1</f>
        <v>0</v>
      </c>
      <c r="C2" s="3">
        <f>'Break Beam BOM'!B1</f>
        <v>0</v>
      </c>
      <c r="D2" s="3" t="str">
        <f>'Encoder BOM'!B1</f>
        <v>iC-PX2604 + PX01S 26-30</v>
      </c>
      <c r="E2" s="3" t="str">
        <f>'IMU BOM'!B1</f>
        <v>WSEN-ISDS 6 Axis IMU</v>
      </c>
      <c r="F2" s="3" t="str">
        <f>'Obstical detection BOM'!B1</f>
        <v>OPT8241NBN</v>
      </c>
      <c r="R2">
        <f>P2*Q2</f>
        <v>0</v>
      </c>
    </row>
    <row r="3" spans="1:18" ht="15.6" x14ac:dyDescent="0.3">
      <c r="A3" s="2" t="s">
        <v>31</v>
      </c>
      <c r="B3" s="3">
        <f>'Communication BOM'!B2</f>
        <v>0</v>
      </c>
      <c r="C3" s="3">
        <f>'Break Beam BOM'!B2</f>
        <v>0</v>
      </c>
      <c r="D3" s="3" t="str">
        <f>'Encoder BOM'!B2</f>
        <v>iC-PX Series - iC-Haus GmbH (ichaus.de)</v>
      </c>
      <c r="E3" s="3" t="str">
        <f>'IMU BOM'!B2</f>
        <v>⁣WSEN-ISDS 6 Axis IMU (Inertial Measurement Unit) &amp; EV-Kits | Sensors | Würth Elektronik Product Catalog (we-online.com)</v>
      </c>
      <c r="F3" s="3" t="str">
        <f>'Obstical detection BOM'!B2</f>
        <v>OPT8241NBN Texas Instruments | Mouser Sverige</v>
      </c>
    </row>
    <row r="4" spans="1:18" ht="15.6" x14ac:dyDescent="0.3">
      <c r="A4" s="2" t="s">
        <v>15</v>
      </c>
      <c r="B4" s="3">
        <f>'Communication BOM'!B3</f>
        <v>0</v>
      </c>
      <c r="C4" s="3">
        <f>'Break Beam BOM'!B3</f>
        <v>0</v>
      </c>
      <c r="D4" s="3" t="str">
        <f>'Encoder BOM'!B3</f>
        <v>(3*3*0,9) samt (Ø26)</v>
      </c>
      <c r="E4" s="3" t="str">
        <f>'IMU BOM'!B3</f>
        <v>3,0*2,5*0,86</v>
      </c>
      <c r="F4" s="3" t="str">
        <f>'Obstical detection BOM'!B3</f>
        <v>7,9*8,8*0,8</v>
      </c>
    </row>
    <row r="5" spans="1:18" ht="15.6" x14ac:dyDescent="0.3">
      <c r="A5" s="2" t="s">
        <v>12</v>
      </c>
      <c r="B5" s="3">
        <f>'Communication BOM'!B4</f>
        <v>0</v>
      </c>
      <c r="C5" s="3">
        <f>'Break Beam BOM'!B4</f>
        <v>0</v>
      </c>
      <c r="D5" s="3">
        <f>'Encoder BOM'!B4</f>
        <v>3</v>
      </c>
      <c r="E5" s="3">
        <f>'IMU BOM'!B4</f>
        <v>1</v>
      </c>
      <c r="F5" s="3">
        <f>'Obstical detection BOM'!B4</f>
        <v>1</v>
      </c>
    </row>
    <row r="6" spans="1:18" ht="15.6" x14ac:dyDescent="0.3">
      <c r="A6" s="2" t="s">
        <v>18</v>
      </c>
      <c r="B6" s="3">
        <f>'Communication BOM'!B5</f>
        <v>0</v>
      </c>
      <c r="C6" s="3">
        <f>'Break Beam BOM'!B5</f>
        <v>0</v>
      </c>
      <c r="D6" s="3">
        <f>'Encoder BOM'!B5</f>
        <v>226.4</v>
      </c>
      <c r="E6" s="3" t="str">
        <f>'IMU BOM'!B5</f>
        <v>Not applicable (sent free of charge by Würth Electronics)</v>
      </c>
      <c r="F6" s="3">
        <f>'Obstical detection BOM'!B5</f>
        <v>605.13</v>
      </c>
    </row>
    <row r="7" spans="1:18" ht="15.6" x14ac:dyDescent="0.3">
      <c r="A7" s="2" t="s">
        <v>19</v>
      </c>
      <c r="B7" s="3">
        <f>'Communication BOM'!B6</f>
        <v>0</v>
      </c>
      <c r="C7" s="3">
        <f>'Break Beam BOM'!B6</f>
        <v>0</v>
      </c>
      <c r="D7" s="3">
        <f>'Encoder BOM'!B6</f>
        <v>679.2</v>
      </c>
      <c r="E7" s="3" t="e">
        <f>'IMU BOM'!B6</f>
        <v>#VALUE!</v>
      </c>
      <c r="F7" s="3">
        <f>'Obstical detection BOM'!B6</f>
        <v>605.13</v>
      </c>
    </row>
    <row r="8" spans="1:18" ht="15.6" x14ac:dyDescent="0.3">
      <c r="A8" s="2"/>
    </row>
    <row r="9" spans="1:18" ht="18" x14ac:dyDescent="0.35">
      <c r="A9" s="1" t="s">
        <v>0</v>
      </c>
      <c r="B9" s="4">
        <f>'Communication BOM'!D1</f>
        <v>0</v>
      </c>
      <c r="C9" s="4">
        <f>'Break Beam BOM'!D1</f>
        <v>0</v>
      </c>
      <c r="D9" s="4" t="str">
        <f>'Encoder BOM'!D1</f>
        <v>AMT102-0512-I5000-S</v>
      </c>
      <c r="E9" s="4">
        <f>'IMU BOM'!D1</f>
        <v>0</v>
      </c>
      <c r="F9" s="4">
        <f>'Obstical detection BOM'!D1</f>
        <v>0</v>
      </c>
    </row>
    <row r="10" spans="1:18" ht="15.6" x14ac:dyDescent="0.3">
      <c r="A10" s="2" t="s">
        <v>3</v>
      </c>
      <c r="B10" s="4">
        <f>'Communication BOM'!D2</f>
        <v>0</v>
      </c>
      <c r="C10" s="4">
        <f>'Break Beam BOM'!D2</f>
        <v>0</v>
      </c>
      <c r="D10" s="4" t="str">
        <f>'Encoder BOM'!D2</f>
        <v>AMT10 Series Datasheet - Modular | Incremental | CUI Devices (mouser.se)</v>
      </c>
      <c r="E10" s="4">
        <f>'IMU BOM'!D2</f>
        <v>0</v>
      </c>
      <c r="F10" s="4">
        <f>'Obstical detection BOM'!D2</f>
        <v>0</v>
      </c>
    </row>
    <row r="11" spans="1:18" ht="15.6" x14ac:dyDescent="0.3">
      <c r="A11" s="2" t="s">
        <v>15</v>
      </c>
      <c r="B11" s="4">
        <f>'Communication BOM'!D3</f>
        <v>0</v>
      </c>
      <c r="C11" s="4">
        <f>'Break Beam BOM'!D3</f>
        <v>0</v>
      </c>
      <c r="D11" s="4" t="str">
        <f>'Encoder BOM'!D3</f>
        <v>44*29*9</v>
      </c>
      <c r="E11" s="4">
        <f>'IMU BOM'!D3</f>
        <v>0</v>
      </c>
      <c r="F11" s="4">
        <f>'Obstical detection BOM'!D3</f>
        <v>0</v>
      </c>
    </row>
    <row r="12" spans="1:18" ht="15.6" x14ac:dyDescent="0.3">
      <c r="A12" s="2" t="s">
        <v>12</v>
      </c>
      <c r="B12" s="4">
        <f>'Communication BOM'!D4</f>
        <v>0</v>
      </c>
      <c r="C12" s="4">
        <f>'Break Beam BOM'!D4</f>
        <v>0</v>
      </c>
      <c r="D12" s="4">
        <f>'Encoder BOM'!D4</f>
        <v>3</v>
      </c>
      <c r="E12" s="4">
        <f>'IMU BOM'!D4</f>
        <v>0</v>
      </c>
      <c r="F12" s="4">
        <f>'Obstical detection BOM'!D4</f>
        <v>0</v>
      </c>
    </row>
    <row r="13" spans="1:18" ht="15.6" x14ac:dyDescent="0.3">
      <c r="A13" s="2" t="s">
        <v>18</v>
      </c>
      <c r="B13" s="4">
        <f>'Communication BOM'!D5</f>
        <v>0</v>
      </c>
      <c r="C13" s="4">
        <f>'Break Beam BOM'!D5</f>
        <v>0</v>
      </c>
      <c r="D13" s="4">
        <f>'Encoder BOM'!D5</f>
        <v>247.43</v>
      </c>
      <c r="E13" s="4">
        <f>'IMU BOM'!D5</f>
        <v>0</v>
      </c>
      <c r="F13" s="4">
        <f>'Obstical detection BOM'!D5</f>
        <v>0</v>
      </c>
    </row>
    <row r="14" spans="1:18" ht="15.6" x14ac:dyDescent="0.3">
      <c r="A14" s="2" t="s">
        <v>19</v>
      </c>
      <c r="B14" s="4">
        <f>'Communication BOM'!D6</f>
        <v>0</v>
      </c>
      <c r="C14" s="4">
        <f>'Break Beam BOM'!D6</f>
        <v>0</v>
      </c>
      <c r="D14" s="4">
        <f>'Encoder BOM'!D6</f>
        <v>742.29</v>
      </c>
      <c r="E14" s="4">
        <f>'IMU BOM'!D6</f>
        <v>0</v>
      </c>
      <c r="F14" s="4">
        <f>'Obstical detection BOM'!D6</f>
        <v>0</v>
      </c>
    </row>
    <row r="15" spans="1:18" ht="15.6" x14ac:dyDescent="0.3">
      <c r="A15" s="2"/>
    </row>
    <row r="16" spans="1:18" ht="18" x14ac:dyDescent="0.35">
      <c r="A16" s="1" t="s">
        <v>2</v>
      </c>
      <c r="B16" s="5">
        <f>'Communication BOM'!F1</f>
        <v>0</v>
      </c>
      <c r="C16" s="5">
        <f>'Break Beam BOM'!F1</f>
        <v>0</v>
      </c>
      <c r="D16" s="5" t="str">
        <f>'Encoder BOM'!F1</f>
        <v>AEDB-9140-A-11</v>
      </c>
      <c r="E16" s="5">
        <f>'IMU BOM'!F1</f>
        <v>0</v>
      </c>
      <c r="F16" s="5">
        <f>'Obstical detection BOM'!F1</f>
        <v>0</v>
      </c>
    </row>
    <row r="17" spans="1:6" ht="15.6" x14ac:dyDescent="0.3">
      <c r="A17" s="2" t="s">
        <v>3</v>
      </c>
      <c r="B17" s="5">
        <f>'Communication BOM'!F2</f>
        <v>0</v>
      </c>
      <c r="C17" s="5">
        <f>'Break Beam BOM'!F2</f>
        <v>0</v>
      </c>
      <c r="D17" s="5" t="str">
        <f>'Encoder BOM'!F2</f>
        <v>AEDB-9140-A12 (broadcom.com)</v>
      </c>
      <c r="E17" s="5">
        <f>'IMU BOM'!F2</f>
        <v>0</v>
      </c>
      <c r="F17" s="5">
        <f>'Obstical detection BOM'!F2</f>
        <v>0</v>
      </c>
    </row>
    <row r="18" spans="1:6" ht="15.6" x14ac:dyDescent="0.3">
      <c r="A18" s="2" t="s">
        <v>15</v>
      </c>
      <c r="B18" s="5">
        <f>'Communication BOM'!F3</f>
        <v>0</v>
      </c>
      <c r="C18" s="5">
        <f>'Break Beam BOM'!F3</f>
        <v>0</v>
      </c>
      <c r="D18" s="5" t="str">
        <f>'Encoder BOM'!F3</f>
        <v>(21,60*10*16,6) samt (Ø30)</v>
      </c>
      <c r="E18" s="5">
        <f>'IMU BOM'!F3</f>
        <v>0</v>
      </c>
      <c r="F18" s="5">
        <f>'Obstical detection BOM'!F3</f>
        <v>0</v>
      </c>
    </row>
    <row r="19" spans="1:6" ht="15.6" x14ac:dyDescent="0.3">
      <c r="A19" s="2" t="s">
        <v>12</v>
      </c>
      <c r="B19" s="5">
        <f>'Communication BOM'!F4</f>
        <v>0</v>
      </c>
      <c r="C19" s="5">
        <f>'Break Beam BOM'!F4</f>
        <v>0</v>
      </c>
      <c r="D19" s="5">
        <f>'Encoder BOM'!F4</f>
        <v>4</v>
      </c>
      <c r="E19" s="5">
        <f>'IMU BOM'!F4</f>
        <v>0</v>
      </c>
      <c r="F19" s="5">
        <f>'Obstical detection BOM'!F4</f>
        <v>0</v>
      </c>
    </row>
    <row r="20" spans="1:6" ht="15.6" x14ac:dyDescent="0.3">
      <c r="A20" s="2" t="s">
        <v>18</v>
      </c>
      <c r="B20" s="5">
        <f>'Communication BOM'!F5</f>
        <v>0</v>
      </c>
      <c r="C20" s="5">
        <f>'Break Beam BOM'!F5</f>
        <v>0</v>
      </c>
      <c r="D20" s="5">
        <f>'Encoder BOM'!F5</f>
        <v>0</v>
      </c>
      <c r="E20" s="5">
        <f>'IMU BOM'!F5</f>
        <v>0</v>
      </c>
      <c r="F20" s="5">
        <f>'Obstical detection BOM'!F5</f>
        <v>0</v>
      </c>
    </row>
    <row r="21" spans="1:6" ht="15.6" x14ac:dyDescent="0.3">
      <c r="A21" s="2" t="s">
        <v>19</v>
      </c>
      <c r="B21" s="5">
        <f>'Communication BOM'!F6</f>
        <v>0</v>
      </c>
      <c r="C21" s="5">
        <f>'Break Beam BOM'!F6</f>
        <v>0</v>
      </c>
      <c r="D21" s="5">
        <f>'Encoder BOM'!F6</f>
        <v>0</v>
      </c>
      <c r="E21" s="5">
        <f>'IMU BOM'!F6</f>
        <v>0</v>
      </c>
      <c r="F21" s="5">
        <f>'Obstical detection BOM'!F6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BA77-A10E-4624-B4CA-9900F68B0EBC}">
  <dimension ref="A1:F6"/>
  <sheetViews>
    <sheetView workbookViewId="0">
      <selection activeCell="E5" sqref="E5:E6"/>
    </sheetView>
  </sheetViews>
  <sheetFormatPr defaultRowHeight="14.4" x14ac:dyDescent="0.3"/>
  <cols>
    <col min="1" max="1" width="20.44140625" bestFit="1" customWidth="1"/>
    <col min="2" max="2" width="9.77734375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6" x14ac:dyDescent="0.3">
      <c r="A1" t="s">
        <v>1</v>
      </c>
      <c r="C1" t="s">
        <v>0</v>
      </c>
      <c r="E1" t="s">
        <v>2</v>
      </c>
    </row>
    <row r="2" spans="1:6" x14ac:dyDescent="0.3">
      <c r="A2" t="s">
        <v>3</v>
      </c>
      <c r="C2" t="s">
        <v>3</v>
      </c>
      <c r="E2" t="s">
        <v>3</v>
      </c>
    </row>
    <row r="3" spans="1:6" x14ac:dyDescent="0.3">
      <c r="A3" t="s">
        <v>15</v>
      </c>
      <c r="C3" t="s">
        <v>15</v>
      </c>
      <c r="E3" t="s">
        <v>15</v>
      </c>
    </row>
    <row r="4" spans="1:6" x14ac:dyDescent="0.3">
      <c r="A4" t="s">
        <v>13</v>
      </c>
      <c r="C4" t="s">
        <v>13</v>
      </c>
      <c r="E4" t="s">
        <v>13</v>
      </c>
    </row>
    <row r="5" spans="1:6" x14ac:dyDescent="0.3">
      <c r="A5" t="s">
        <v>18</v>
      </c>
      <c r="C5" t="s">
        <v>18</v>
      </c>
      <c r="E5" t="s">
        <v>18</v>
      </c>
    </row>
    <row r="6" spans="1:6" x14ac:dyDescent="0.3">
      <c r="A6" t="s">
        <v>19</v>
      </c>
      <c r="B6">
        <f>B4*B5</f>
        <v>0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0F67-A8F6-49F0-9346-CB66B5F2F9DC}">
  <dimension ref="A1:R6"/>
  <sheetViews>
    <sheetView workbookViewId="0">
      <selection activeCell="B6" sqref="B6"/>
    </sheetView>
  </sheetViews>
  <sheetFormatPr defaultRowHeight="14.4" x14ac:dyDescent="0.3"/>
  <cols>
    <col min="1" max="1" width="20.44140625" bestFit="1" customWidth="1"/>
    <col min="2" max="2" width="2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C1" t="s">
        <v>0</v>
      </c>
      <c r="E1" t="s">
        <v>2</v>
      </c>
      <c r="R1">
        <f>P1*Q1</f>
        <v>0</v>
      </c>
    </row>
    <row r="2" spans="1:18" x14ac:dyDescent="0.3">
      <c r="A2" t="s">
        <v>3</v>
      </c>
      <c r="C2" t="s">
        <v>3</v>
      </c>
      <c r="E2" t="s">
        <v>3</v>
      </c>
    </row>
    <row r="3" spans="1:18" x14ac:dyDescent="0.3">
      <c r="A3" t="s">
        <v>15</v>
      </c>
      <c r="C3" t="s">
        <v>15</v>
      </c>
      <c r="E3" t="s">
        <v>15</v>
      </c>
    </row>
    <row r="4" spans="1:18" x14ac:dyDescent="0.3">
      <c r="A4" t="s">
        <v>13</v>
      </c>
      <c r="C4" t="s">
        <v>13</v>
      </c>
      <c r="E4" t="s">
        <v>13</v>
      </c>
    </row>
    <row r="5" spans="1:18" x14ac:dyDescent="0.3">
      <c r="A5" t="s">
        <v>18</v>
      </c>
      <c r="C5" t="s">
        <v>18</v>
      </c>
      <c r="E5" t="s">
        <v>18</v>
      </c>
    </row>
    <row r="6" spans="1:18" x14ac:dyDescent="0.3">
      <c r="A6" t="s">
        <v>19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EDA8-8498-4F1D-B871-3DA0A449467E}">
  <dimension ref="A1:R13"/>
  <sheetViews>
    <sheetView tabSelected="1" workbookViewId="0">
      <selection activeCell="F2" sqref="F2"/>
    </sheetView>
  </sheetViews>
  <sheetFormatPr defaultRowHeight="14.4" x14ac:dyDescent="0.3"/>
  <cols>
    <col min="1" max="1" width="20.44140625" bestFit="1" customWidth="1"/>
    <col min="2" max="2" width="79.88671875" bestFit="1" customWidth="1"/>
    <col min="3" max="3" width="20.44140625" bestFit="1" customWidth="1"/>
    <col min="4" max="4" width="63.6640625" bestFit="1" customWidth="1"/>
    <col min="5" max="5" width="20.44140625" bestFit="1" customWidth="1"/>
    <col min="6" max="6" width="88.109375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B1" t="s">
        <v>14</v>
      </c>
      <c r="C1" t="s">
        <v>0</v>
      </c>
      <c r="D1" t="s">
        <v>9</v>
      </c>
      <c r="E1" t="s">
        <v>2</v>
      </c>
      <c r="F1" t="s">
        <v>23</v>
      </c>
      <c r="R1">
        <f>P1*Q1</f>
        <v>0</v>
      </c>
    </row>
    <row r="2" spans="1:18" x14ac:dyDescent="0.3">
      <c r="A2" t="s">
        <v>3</v>
      </c>
      <c r="B2" s="6" t="s">
        <v>16</v>
      </c>
      <c r="C2" t="s">
        <v>3</v>
      </c>
      <c r="D2" s="6" t="s">
        <v>10</v>
      </c>
      <c r="E2" t="s">
        <v>3</v>
      </c>
      <c r="F2" s="6" t="s">
        <v>24</v>
      </c>
    </row>
    <row r="3" spans="1:18" x14ac:dyDescent="0.3">
      <c r="A3" t="s">
        <v>15</v>
      </c>
      <c r="B3" t="s">
        <v>17</v>
      </c>
      <c r="C3" t="s">
        <v>15</v>
      </c>
      <c r="D3" t="s">
        <v>11</v>
      </c>
      <c r="E3" t="s">
        <v>15</v>
      </c>
      <c r="F3" t="s">
        <v>34</v>
      </c>
    </row>
    <row r="4" spans="1:18" x14ac:dyDescent="0.3">
      <c r="A4" t="s">
        <v>13</v>
      </c>
      <c r="B4">
        <v>3</v>
      </c>
      <c r="C4" t="s">
        <v>13</v>
      </c>
      <c r="D4">
        <v>3</v>
      </c>
      <c r="E4" t="s">
        <v>13</v>
      </c>
      <c r="F4">
        <v>4</v>
      </c>
    </row>
    <row r="5" spans="1:18" x14ac:dyDescent="0.3">
      <c r="A5" t="s">
        <v>18</v>
      </c>
      <c r="B5">
        <f>(7.5+12.5) * 11.32</f>
        <v>226.4</v>
      </c>
      <c r="C5" t="s">
        <v>18</v>
      </c>
      <c r="D5">
        <v>247.43</v>
      </c>
      <c r="E5" t="s">
        <v>18</v>
      </c>
    </row>
    <row r="6" spans="1:18" x14ac:dyDescent="0.3">
      <c r="A6" t="s">
        <v>19</v>
      </c>
      <c r="B6">
        <f>B4*B5</f>
        <v>679.2</v>
      </c>
      <c r="C6" t="s">
        <v>19</v>
      </c>
      <c r="D6">
        <f>D4*D5</f>
        <v>742.29</v>
      </c>
      <c r="E6" t="s">
        <v>19</v>
      </c>
      <c r="F6">
        <f>F4*F5</f>
        <v>0</v>
      </c>
    </row>
    <row r="7" spans="1:18" x14ac:dyDescent="0.3">
      <c r="A7" t="s">
        <v>20</v>
      </c>
      <c r="B7" t="s">
        <v>22</v>
      </c>
      <c r="C7" t="s">
        <v>20</v>
      </c>
      <c r="D7" t="s">
        <v>21</v>
      </c>
      <c r="E7" t="s">
        <v>20</v>
      </c>
      <c r="F7" t="s">
        <v>25</v>
      </c>
    </row>
    <row r="13" spans="1:18" x14ac:dyDescent="0.3">
      <c r="F13">
        <f>0.8+4.9+1.78+2.4</f>
        <v>9.8800000000000008</v>
      </c>
    </row>
  </sheetData>
  <hyperlinks>
    <hyperlink ref="D2" r:id="rId1" display="https://www.mouser.se/datasheet/2/670/amt10-3159318.pdf" xr:uid="{FF23B17C-0B0D-4E31-8F17-850D6EF15B4C}"/>
    <hyperlink ref="B2" r:id="rId2" location="documents" display="documents" xr:uid="{A4BF9F05-7E6D-4E62-B43A-E08DC2C84622}"/>
    <hyperlink ref="F2" r:id="rId3" display="https://www.broadcom.com/products/motion-control-encoders/incremental-encoders/incremental-encoders-code-wheels/aedb-9140-a12" xr:uid="{065942A7-1267-46FB-9149-260389C28146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ECF7-76C8-4A75-9E9D-D7E1CA928B32}">
  <dimension ref="A1:R6"/>
  <sheetViews>
    <sheetView workbookViewId="0">
      <selection activeCell="B24" sqref="B24"/>
    </sheetView>
  </sheetViews>
  <sheetFormatPr defaultRowHeight="14.4" x14ac:dyDescent="0.3"/>
  <cols>
    <col min="1" max="1" width="20.44140625" bestFit="1" customWidth="1"/>
    <col min="2" max="2" width="103.33203125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B1" t="s">
        <v>27</v>
      </c>
      <c r="C1" t="s">
        <v>0</v>
      </c>
      <c r="E1" t="s">
        <v>2</v>
      </c>
      <c r="R1">
        <f>P1*Q1</f>
        <v>0</v>
      </c>
    </row>
    <row r="2" spans="1:18" x14ac:dyDescent="0.3">
      <c r="A2" t="s">
        <v>3</v>
      </c>
      <c r="B2" s="6" t="s">
        <v>26</v>
      </c>
      <c r="C2" t="s">
        <v>3</v>
      </c>
      <c r="E2" t="s">
        <v>3</v>
      </c>
    </row>
    <row r="3" spans="1:18" x14ac:dyDescent="0.3">
      <c r="A3" t="s">
        <v>15</v>
      </c>
      <c r="B3" t="s">
        <v>28</v>
      </c>
      <c r="C3" t="s">
        <v>15</v>
      </c>
      <c r="E3" t="s">
        <v>15</v>
      </c>
    </row>
    <row r="4" spans="1:18" x14ac:dyDescent="0.3">
      <c r="A4" t="s">
        <v>13</v>
      </c>
      <c r="B4">
        <v>1</v>
      </c>
      <c r="C4" t="s">
        <v>13</v>
      </c>
      <c r="E4" t="s">
        <v>13</v>
      </c>
    </row>
    <row r="5" spans="1:18" x14ac:dyDescent="0.3">
      <c r="A5" t="s">
        <v>18</v>
      </c>
      <c r="B5" t="s">
        <v>29</v>
      </c>
      <c r="C5" t="s">
        <v>18</v>
      </c>
      <c r="E5" t="s">
        <v>18</v>
      </c>
    </row>
    <row r="6" spans="1:18" x14ac:dyDescent="0.3">
      <c r="A6" t="s">
        <v>19</v>
      </c>
      <c r="B6" t="e">
        <f>B4*B5</f>
        <v>#VALUE!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hyperlinks>
    <hyperlink ref="B2" r:id="rId1" location="2536030320001" display="https://www.we-online.com/en/components/products/WSEN-ISDS?sq=2536030320001 - 2536030320001" xr:uid="{71F8783D-DA3C-4C05-9FE2-53B5EDE0E73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6FF2-C07B-4CA3-ADA2-6B531F66F2A0}">
  <dimension ref="A1:R6"/>
  <sheetViews>
    <sheetView workbookViewId="0">
      <selection activeCell="B6" sqref="B6"/>
    </sheetView>
  </sheetViews>
  <sheetFormatPr defaultRowHeight="14.4" x14ac:dyDescent="0.3"/>
  <cols>
    <col min="1" max="1" width="20.44140625" bestFit="1" customWidth="1"/>
    <col min="2" max="2" width="4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B1" t="s">
        <v>30</v>
      </c>
      <c r="C1" t="s">
        <v>0</v>
      </c>
      <c r="E1" t="s">
        <v>2</v>
      </c>
      <c r="R1">
        <f>P1*Q1</f>
        <v>0</v>
      </c>
    </row>
    <row r="2" spans="1:18" x14ac:dyDescent="0.3">
      <c r="A2" t="s">
        <v>31</v>
      </c>
      <c r="B2" s="6" t="s">
        <v>32</v>
      </c>
      <c r="C2" t="s">
        <v>3</v>
      </c>
      <c r="E2" t="s">
        <v>3</v>
      </c>
    </row>
    <row r="3" spans="1:18" x14ac:dyDescent="0.3">
      <c r="A3" t="s">
        <v>15</v>
      </c>
      <c r="B3" t="s">
        <v>33</v>
      </c>
      <c r="C3" t="s">
        <v>15</v>
      </c>
      <c r="E3" t="s">
        <v>15</v>
      </c>
    </row>
    <row r="4" spans="1:18" x14ac:dyDescent="0.3">
      <c r="A4" t="s">
        <v>13</v>
      </c>
      <c r="B4">
        <v>1</v>
      </c>
      <c r="C4" t="s">
        <v>13</v>
      </c>
      <c r="E4" t="s">
        <v>13</v>
      </c>
    </row>
    <row r="5" spans="1:18" x14ac:dyDescent="0.3">
      <c r="A5" t="s">
        <v>18</v>
      </c>
      <c r="B5">
        <v>605.13</v>
      </c>
      <c r="C5" t="s">
        <v>18</v>
      </c>
      <c r="E5" t="s">
        <v>18</v>
      </c>
    </row>
    <row r="6" spans="1:18" x14ac:dyDescent="0.3">
      <c r="A6" t="s">
        <v>19</v>
      </c>
      <c r="B6">
        <f>B4*B5</f>
        <v>605.13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hyperlinks>
    <hyperlink ref="B2" r:id="rId1" display="https://www.mouser.se/ProductDetail/Texas-Instruments/OPT8241NBN?qs=cGEy3R83DS%2FxFMUAL%252BoBvw%3D%3D" xr:uid="{96895479-C619-4399-A80B-8453A68129D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49f748-2859-45fd-a747-2e289ca8c4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6D6671A81FB4788FD8CEEA40A8F5A" ma:contentTypeVersion="15" ma:contentTypeDescription="Create a new document." ma:contentTypeScope="" ma:versionID="58e97b55baf7639b4d456708924fe61d">
  <xsd:schema xmlns:xsd="http://www.w3.org/2001/XMLSchema" xmlns:xs="http://www.w3.org/2001/XMLSchema" xmlns:p="http://schemas.microsoft.com/office/2006/metadata/properties" xmlns:ns3="d249f748-2859-45fd-a747-2e289ca8c4c8" xmlns:ns4="52418e62-0214-4ef5-8ea7-4e8018f8a97c" targetNamespace="http://schemas.microsoft.com/office/2006/metadata/properties" ma:root="true" ma:fieldsID="209907aae15c3e25da3474742949ee53" ns3:_="" ns4:_="">
    <xsd:import namespace="d249f748-2859-45fd-a747-2e289ca8c4c8"/>
    <xsd:import namespace="52418e62-0214-4ef5-8ea7-4e8018f8a9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9f748-2859-45fd-a747-2e289ca8c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18e62-0214-4ef5-8ea7-4e8018f8a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488793-54B9-460A-B96E-16211E37EA37}">
  <ds:schemaRefs>
    <ds:schemaRef ds:uri="http://purl.org/dc/elements/1.1/"/>
    <ds:schemaRef ds:uri="52418e62-0214-4ef5-8ea7-4e8018f8a97c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d249f748-2859-45fd-a747-2e289ca8c4c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2116008-86D0-4EEA-B78C-D9F133BB2C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E859D4-628B-41C0-A1A0-E85EDB8579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9f748-2859-45fd-a747-2e289ca8c4c8"/>
    <ds:schemaRef ds:uri="52418e62-0214-4ef5-8ea7-4e8018f8a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Communication BOM</vt:lpstr>
      <vt:lpstr>Break Beam BOM</vt:lpstr>
      <vt:lpstr>Encoder BOM</vt:lpstr>
      <vt:lpstr>IMU BOM</vt:lpstr>
      <vt:lpstr>Obstical detection BOM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2024-09-13T09:28:45Z</dcterms:created>
  <dcterms:modified xsi:type="dcterms:W3CDTF">2024-09-19T12:50:33Z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