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M"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18" authorId="0">
      <text>
        <r>
          <rPr>
            <sz val="10"/>
            <rFont val="Arial"/>
            <family val="2"/>
          </rPr>
          <t xml:space="preserve">Fredrik Westerbom:
</t>
        </r>
        <r>
          <rPr>
            <sz val="9"/>
            <color rgb="FF000000"/>
            <rFont val="Tahoma"/>
            <family val="2"/>
            <charset val="1"/>
          </rPr>
          <t xml:space="preserve">Incl. moms</t>
        </r>
      </text>
    </comment>
    <comment ref="H21" authorId="0">
      <text>
        <r>
          <rPr>
            <sz val="10"/>
            <rFont val="Arial"/>
            <family val="2"/>
          </rPr>
          <t xml:space="preserve">Fredrik Westerbom:
</t>
        </r>
        <r>
          <rPr>
            <sz val="9"/>
            <color rgb="FF000000"/>
            <rFont val="Tahoma"/>
            <family val="0"/>
            <charset val="1"/>
          </rPr>
          <t xml:space="preserve">Incl. Moms</t>
        </r>
      </text>
    </comment>
    <comment ref="H45" authorId="0">
      <text>
        <r>
          <rPr>
            <sz val="10"/>
            <rFont val="Arial"/>
            <family val="2"/>
          </rPr>
          <t xml:space="preserve">Fredrik Westerbom:
</t>
        </r>
        <r>
          <rPr>
            <sz val="9"/>
            <color rgb="FF000000"/>
            <rFont val="Tahoma"/>
            <family val="2"/>
            <charset val="1"/>
          </rPr>
          <t xml:space="preserve">Incl. moms</t>
        </r>
      </text>
    </comment>
    <comment ref="H50" authorId="0">
      <text>
        <r>
          <rPr>
            <sz val="10"/>
            <rFont val="Arial"/>
            <family val="2"/>
          </rPr>
          <t xml:space="preserve">Fredrik Westerbom:
</t>
        </r>
        <r>
          <rPr>
            <sz val="9"/>
            <color rgb="FF000000"/>
            <rFont val="Tahoma"/>
            <family val="2"/>
            <charset val="1"/>
          </rPr>
          <t xml:space="preserve">Incl. moms</t>
        </r>
      </text>
    </comment>
  </commentList>
</comments>
</file>

<file path=xl/sharedStrings.xml><?xml version="1.0" encoding="utf-8"?>
<sst xmlns="http://schemas.openxmlformats.org/spreadsheetml/2006/main" count="332" uniqueCount="201">
  <si>
    <t xml:space="preserve">Powertrain and Electronics</t>
  </si>
  <si>
    <t xml:space="preserve">Ranking</t>
  </si>
  <si>
    <t xml:space="preserve">Part name</t>
  </si>
  <si>
    <t xml:space="preserve">Quantity</t>
  </si>
  <si>
    <t xml:space="preserve">Distributor </t>
  </si>
  <si>
    <t xml:space="preserve">Distributor Part Number</t>
  </si>
  <si>
    <t xml:space="preserve">Manufacturer</t>
  </si>
  <si>
    <t xml:space="preserve">Mfr Part number</t>
  </si>
  <si>
    <t xml:space="preserve">Á price</t>
  </si>
  <si>
    <t xml:space="preserve">Estimated cost</t>
  </si>
  <si>
    <t xml:space="preserve">Lead time</t>
  </si>
  <si>
    <t xml:space="preserve">Notes</t>
  </si>
  <si>
    <t xml:space="preserve">Motor Wheel</t>
  </si>
  <si>
    <t xml:space="preserve"> DF45L024048-A –  Brushless DC motor </t>
  </si>
  <si>
    <t xml:space="preserve">Nanotec</t>
  </si>
  <si>
    <t xml:space="preserve">DF45L024048-A</t>
  </si>
  <si>
    <t xml:space="preserve">In stock</t>
  </si>
  <si>
    <t xml:space="preserve">BLDC motors for the wheels, compact size, light weight, contains hall sensors for encoder feedback
Sensored ESC is required if these are used</t>
  </si>
  <si>
    <t xml:space="preserve">UdeA</t>
  </si>
  <si>
    <t xml:space="preserve">MN5208 Navigator Type UAV Multi-Motor KV340</t>
  </si>
  <si>
    <t xml:space="preserve">T-motor</t>
  </si>
  <si>
    <t xml:space="preserve">MN5208 </t>
  </si>
  <si>
    <t xml:space="preserve">Motors similar to the one UdeA will use. Terrible torque at low speed, international shipping. Expensive compared to the DF45L024048-A</t>
  </si>
  <si>
    <t xml:space="preserve">Turnigy Multistar 4225-610Kv 16Pole Multi-Rotor Outrunner</t>
  </si>
  <si>
    <t xml:space="preserve">HobbyKing </t>
  </si>
  <si>
    <t xml:space="preserve">Wheel BLDC
Small form factor + low weight 86g 
Balanced RPM/V (610kV): Good tradeoff between speed and torque  
It provides good torque at low speeds which is needed for fast acceleration  
16 poles, which gives pretty good control </t>
  </si>
  <si>
    <t xml:space="preserve"> T-Motor MT2814 400 kv </t>
  </si>
  <si>
    <t xml:space="preserve">RCflight</t>
  </si>
  <si>
    <t xml:space="preserve"> MT2814-400KV</t>
  </si>
  <si>
    <t xml:space="preserve">Tiger motors</t>
  </si>
  <si>
    <t xml:space="preserve">Wheel BLDC, last batch</t>
  </si>
  <si>
    <t xml:space="preserve">Surpass Hobby Rocket 4114 400KV Quad Motor BL</t>
  </si>
  <si>
    <t xml:space="preserve">elefun</t>
  </si>
  <si>
    <t xml:space="preserve">Wheel BLDC</t>
  </si>
  <si>
    <t xml:space="preserve">Motor Dribbler</t>
  </si>
  <si>
    <t xml:space="preserve"> Hobbywing FPV XRotor 3110 900KV </t>
  </si>
  <si>
    <t xml:space="preserve">Elefun</t>
  </si>
  <si>
    <t xml:space="preserve">Hobbywing</t>
  </si>
  <si>
    <t xml:space="preserve">HW30418005</t>
  </si>
  <si>
    <t xml:space="preserve">BLDC motor for the dribbler</t>
  </si>
  <si>
    <t xml:space="preserve">Motor Driver</t>
  </si>
  <si>
    <t xml:space="preserve">STSPIN32F0A</t>
  </si>
  <si>
    <t xml:space="preserve">Farnell</t>
  </si>
  <si>
    <t xml:space="preserve">STMICROELECTRONICS STSPIN32F0A</t>
  </si>
  <si>
    <t xml:space="preserve">STMICROELECTRONICS</t>
  </si>
  <si>
    <t xml:space="preserve">Three phase motor driver, integrated buck converters, current sensors, hall effect sensors and ADC</t>
  </si>
  <si>
    <t xml:space="preserve">SQS178ELNW-T1_GE3 </t>
  </si>
  <si>
    <t xml:space="preserve">Mouser</t>
  </si>
  <si>
    <t xml:space="preserve">78-SQS178ELNW-T1_GE3 </t>
  </si>
  <si>
    <t xml:space="preserve">Vishay</t>
  </si>
  <si>
    <t xml:space="preserve">SQS178ELNW-T1_GE3</t>
  </si>
  <si>
    <t xml:space="preserve">N-Channel mosfet drivers for the BLDC motors</t>
  </si>
  <si>
    <t xml:space="preserve">B-G431B-ESC1 </t>
  </si>
  <si>
    <t xml:space="preserve">511-B-G431B-ESC1</t>
  </si>
  <si>
    <t xml:space="preserve">STMicroelectronics</t>
  </si>
  <si>
    <t xml:space="preserve">Datasheet The ESC is compatible with sensorless BLDC motors and will work similarly to the UdeAs ESC. </t>
  </si>
  <si>
    <t xml:space="preserve">Aerostar 30A RVS G2 32bit ESC</t>
  </si>
  <si>
    <t xml:space="preserve">HobbyKing</t>
  </si>
  <si>
    <t xml:space="preserve">9164000049-0</t>
  </si>
  <si>
    <t xml:space="preserve">Electronics Speed Controller
Reverse control 
Compact design 
Overvoltage protection</t>
  </si>
  <si>
    <t xml:space="preserve">Turnigy Plush-32 30A (2~4S) Brushless Speed Controller w/BEC (Rev1.1.0)</t>
  </si>
  <si>
    <t xml:space="preserve">9351000124-0</t>
  </si>
  <si>
    <t xml:space="preserve">Electronics Speed Controller</t>
  </si>
  <si>
    <t xml:space="preserve">Microcontroller</t>
  </si>
  <si>
    <t xml:space="preserve">Raspberry Pi 4 Model B/8GB </t>
  </si>
  <si>
    <t xml:space="preserve">Electro:kit</t>
  </si>
  <si>
    <t xml:space="preserve">41017664 - Raspberry Pi</t>
  </si>
  <si>
    <t xml:space="preserve">Raspberry Pi</t>
  </si>
  <si>
    <t xml:space="preserve">NUCLEO-H723ZG</t>
  </si>
  <si>
    <t xml:space="preserve">511-NUCLEO-H723ZG </t>
  </si>
  <si>
    <t xml:space="preserve">If we do not develop our own pcb this microcontroller can be used instead of the ESP32 microcontroll-
Er, ADC, communication, supports micro ros</t>
  </si>
  <si>
    <t xml:space="preserve">ESP32-S3-DevKitC-1-N32R8V</t>
  </si>
  <si>
    <t xml:space="preserve">356-ESS3DVKTC1N32R8V</t>
  </si>
  <si>
    <t xml:space="preserve">Espressif Systems</t>
  </si>
  <si>
    <t xml:space="preserve">Microcontroller used by UdeA, does have support for microROS, This microcontroller is rarely used by other teams as a microcontroller and finding information about programming will be difficult. Compared with the STM32 which is used by almost every team, there exists forums and open sourced project from teams.</t>
  </si>
  <si>
    <t xml:space="preserve">Raspberry Pi 4 Model B/4GB</t>
  </si>
  <si>
    <t xml:space="preserve">41017110 - Raspberry Pi</t>
  </si>
  <si>
    <t xml:space="preserve">Secondary option</t>
  </si>
  <si>
    <t xml:space="preserve">RF (Radio frequency)</t>
  </si>
  <si>
    <t xml:space="preserve">SX1280IMLTRT</t>
  </si>
  <si>
    <t xml:space="preserve">947-SX1280IMLTRT </t>
  </si>
  <si>
    <t xml:space="preserve">Semtech</t>
  </si>
  <si>
    <t xml:space="preserve">RF Transceiver Long range 2.4 GHz Wireless Transceiver </t>
  </si>
  <si>
    <t xml:space="preserve">SKY66122-11 </t>
  </si>
  <si>
    <t xml:space="preserve">873-SKY66122-11 </t>
  </si>
  <si>
    <t xml:space="preserve">Skyworks Solutions, Inc.</t>
  </si>
  <si>
    <t xml:space="preserve">SKY66122-11</t>
  </si>
  <si>
    <t xml:space="preserve">RF Front End OFDM, 863 to 928 MHz, Wi-SUN, FEM</t>
  </si>
  <si>
    <t xml:space="preserve">Battery</t>
  </si>
  <si>
    <t xml:space="preserve"> 6s 1300mAh -120C - GNB HV XT60 </t>
  </si>
  <si>
    <t xml:space="preserve">GNB</t>
  </si>
  <si>
    <t xml:space="preserve">GNB13006S120AHV</t>
  </si>
  <si>
    <t xml:space="preserve">Tattu R-Line Version 4.0 1300mAh 22.2V 130C 6S1P Lipo Battery Pack with XT60 Plug</t>
  </si>
  <si>
    <t xml:space="preserve">Droneit</t>
  </si>
  <si>
    <t xml:space="preserve">Solenoid control electronics</t>
  </si>
  <si>
    <t xml:space="preserve">LT3750AEMS#PBF</t>
  </si>
  <si>
    <t xml:space="preserve">DigiKey</t>
  </si>
  <si>
    <t xml:space="preserve">505-LT3750AEMS#PBF-ND</t>
  </si>
  <si>
    <t xml:space="preserve">Analog Devices Inc.</t>
  </si>
  <si>
    <t xml:space="preserve">Flyback converter, SMD, LT2</t>
  </si>
  <si>
    <t xml:space="preserve">DA2034-ALD </t>
  </si>
  <si>
    <t xml:space="preserve">994-DA2034-ALD </t>
  </si>
  <si>
    <t xml:space="preserve">Coilcraft</t>
  </si>
  <si>
    <t xml:space="preserve">Transformer, SMD, T2</t>
  </si>
  <si>
    <t xml:space="preserve">MURS140-13-F</t>
  </si>
  <si>
    <t xml:space="preserve">MURS140-FDICT-ND</t>
  </si>
  <si>
    <t xml:space="preserve">Diodes Incorporated</t>
  </si>
  <si>
    <t xml:space="preserve">Output diodes, SMD, T2</t>
  </si>
  <si>
    <t xml:space="preserve">420VXG180MEFCSN25X35</t>
  </si>
  <si>
    <t xml:space="preserve">Sensors</t>
  </si>
  <si>
    <t xml:space="preserve">Encoders</t>
  </si>
  <si>
    <t xml:space="preserve">iC-PX2604 + PX01S 26-30</t>
  </si>
  <si>
    <t xml:space="preserve">Symmetry Electronics</t>
  </si>
  <si>
    <t xml:space="preserve">iC-Haus</t>
  </si>
  <si>
    <t xml:space="preserve">IC-PX2604ODFN8-3X3</t>
  </si>
  <si>
    <t xml:space="preserve">Wheel encoder, Needs to be prepaid to order MDU does not like that. Otherwise supergood encoders with really high precision</t>
  </si>
  <si>
    <t xml:space="preserve">AS5600-SO_EK_AB</t>
  </si>
  <si>
    <t xml:space="preserve">985-AS5600-SO_EK_AB</t>
  </si>
  <si>
    <t xml:space="preserve">ams OSRAM</t>
  </si>
  <si>
    <t xml:space="preserve">In stock (27 left)</t>
  </si>
  <si>
    <t xml:space="preserve">Magnetic rotary encoder. Will be used to measure the rpm of each motor. Using this will lose the precision gained by using the optical wheel encoder, this will take up more space. Requires us to glue a magnet perfectly on every motor, susceptible to a lot of error due to manufacturing.</t>
  </si>
  <si>
    <t xml:space="preserve">BROADCOM AEDB-9140-A13</t>
  </si>
  <si>
    <t xml:space="preserve">BROADCOM</t>
  </si>
  <si>
    <t xml:space="preserve">AEDB-9140-A13</t>
  </si>
  <si>
    <t xml:space="preserve">Stock arriving week commencing 13/10/24</t>
  </si>
  <si>
    <t xml:space="preserve">Wheel encoder, Quotation for 309 á excluding tax. Also good wheel encoders, has higher resolution when used with STM32 microcontroller.</t>
  </si>
  <si>
    <t xml:space="preserve">AMT102-0512-I5000-S</t>
  </si>
  <si>
    <t xml:space="preserve">490-AMT1020512I5000S </t>
  </si>
  <si>
    <t xml:space="preserve">Same sky</t>
  </si>
  <si>
    <t xml:space="preserve"> AMT102-0512-I5000-S </t>
  </si>
  <si>
    <t xml:space="preserve">Wheel encoder, unlikely to be used</t>
  </si>
  <si>
    <t xml:space="preserve">IMU</t>
  </si>
  <si>
    <t xml:space="preserve">WSEN-ISDS 6 Axis IMU</t>
  </si>
  <si>
    <t xml:space="preserve">Würth Electronic</t>
  </si>
  <si>
    <t xml:space="preserve">Würth Elektronik</t>
  </si>
  <si>
    <t xml:space="preserve">IMU, Sponsored by W/E, Gyroscope, Acceleration, I2C, SPI</t>
  </si>
  <si>
    <t xml:space="preserve">Obstacle Detection Sensors</t>
  </si>
  <si>
    <t xml:space="preserve">Raspberry Pi Kameramodul 3</t>
  </si>
  <si>
    <t xml:space="preserve">41020240 - Raspberry Pi</t>
  </si>
  <si>
    <t xml:space="preserve">TOF400C-VL53L1</t>
  </si>
  <si>
    <t xml:space="preserve">Amazon.com</t>
  </si>
  <si>
    <t xml:space="preserve">TOF400C VL53L1X</t>
  </si>
  <si>
    <t xml:space="preserve">STmicroelectronics</t>
  </si>
  <si>
    <t xml:space="preserve">VL53L1CBV0FY/1</t>
  </si>
  <si>
    <t xml:space="preserve">Obstacle detection chosen by UdeA. They have not told us how this is going to be used or implemented. Amazon comes in packs of 3. Difficult to find supplier in europe for the dev kit.</t>
  </si>
  <si>
    <t xml:space="preserve">VL6180 TOF</t>
  </si>
  <si>
    <t xml:space="preserve">Tiny tronics</t>
  </si>
  <si>
    <t xml:space="preserve">VL6180</t>
  </si>
  <si>
    <t xml:space="preserve">Chose by UdeA. Unclear how they are going to implement this sensor. This sensor and VL53L1 is going to be used instead of the raspberry pi camera. But since we are going to use the raspberry pi for path planning etc this is not a good tradeoff.</t>
  </si>
  <si>
    <t xml:space="preserve">OPT8241NBN</t>
  </si>
  <si>
    <t xml:space="preserve"> 595-OPT8241NBN </t>
  </si>
  <si>
    <t xml:space="preserve">Texas Instruments</t>
  </si>
  <si>
    <t xml:space="preserve">OPT8241NBN </t>
  </si>
  <si>
    <t xml:space="preserve">Distance sensor</t>
  </si>
  <si>
    <t xml:space="preserve">Break Beam sensor</t>
  </si>
  <si>
    <t xml:space="preserve">IR Break Beam Sensor - 5mm LEDs</t>
  </si>
  <si>
    <t xml:space="preserve">Adafruit</t>
  </si>
  <si>
    <t xml:space="preserve">Break beam to detect if a ball is close (within a few mm) to the dribbler.</t>
  </si>
  <si>
    <t xml:space="preserve">GY-9960-3.3 APDS-9960</t>
  </si>
  <si>
    <t xml:space="preserve">Proto Supplies</t>
  </si>
  <si>
    <t xml:space="preserve">RGB sensor chosen by UdeA for ball detection.</t>
  </si>
  <si>
    <t xml:space="preserve">3D CAD and Mechanical</t>
  </si>
  <si>
    <t xml:space="preserve">Rings for the omniwheels</t>
  </si>
  <si>
    <t xml:space="preserve">Motor Mounts</t>
  </si>
  <si>
    <t xml:space="preserve">3D printed</t>
  </si>
  <si>
    <t xml:space="preserve">Kicker/Dribbler Mechanism</t>
  </si>
  <si>
    <t xml:space="preserve">Roller</t>
  </si>
  <si>
    <t xml:space="preserve">Fasterners</t>
  </si>
  <si>
    <t xml:space="preserve">Scavenge 326</t>
  </si>
  <si>
    <t xml:space="preserve">Bearings</t>
  </si>
  <si>
    <t xml:space="preserve">Electrokit</t>
  </si>
  <si>
    <t xml:space="preserve">Passive components</t>
  </si>
  <si>
    <t xml:space="preserve">Voltage regulator (buck converters) -&gt; 3,3V</t>
  </si>
  <si>
    <t xml:space="preserve">Already sent free of charge</t>
  </si>
  <si>
    <t xml:space="preserve">Voltage regulator (buck converters) -&gt; 5,0V</t>
  </si>
  <si>
    <t xml:space="preserve">Voltage regulator (buck converters) -&gt; 12V</t>
  </si>
  <si>
    <t xml:space="preserve">Voltage regulator (buck converters) -&gt; 15V</t>
  </si>
  <si>
    <t xml:space="preserve">Actuators</t>
  </si>
  <si>
    <t xml:space="preserve">Solenoid</t>
  </si>
  <si>
    <t xml:space="preserve">LEDEX 195207-228</t>
  </si>
  <si>
    <t xml:space="preserve">LEDEX</t>
  </si>
  <si>
    <t xml:space="preserve">195207-228</t>
  </si>
  <si>
    <t xml:space="preserve">Was kindly sponsored by Henrik</t>
  </si>
  <si>
    <t xml:space="preserve">AS-PL SS0017</t>
  </si>
  <si>
    <t xml:space="preserve">Autodoc</t>
  </si>
  <si>
    <t xml:space="preserve">AS-PL</t>
  </si>
  <si>
    <t xml:space="preserve">SS0017</t>
  </si>
  <si>
    <t xml:space="preserve">Estimated price:</t>
  </si>
  <si>
    <t xml:space="preserve">Legend</t>
  </si>
  <si>
    <t xml:space="preserve">Comments</t>
  </si>
  <si>
    <t xml:space="preserve">Components not accounted for</t>
  </si>
  <si>
    <r>
      <rPr>
        <sz val="10"/>
        <rFont val="Arial"/>
        <family val="2"/>
        <charset val="1"/>
      </rPr>
      <t xml:space="preserve">1</t>
    </r>
    <r>
      <rPr>
        <vertAlign val="superscript"/>
        <sz val="10"/>
        <rFont val="Arial"/>
        <family val="2"/>
        <charset val="1"/>
      </rPr>
      <t xml:space="preserve">st</t>
    </r>
    <r>
      <rPr>
        <sz val="10"/>
        <rFont val="Arial"/>
        <family val="2"/>
        <charset val="1"/>
      </rPr>
      <t xml:space="preserve"> choice</t>
    </r>
  </si>
  <si>
    <t xml:space="preserve">All prices are in SEK (Swedish krona)</t>
  </si>
  <si>
    <t xml:space="preserve">Capacitors for kicker</t>
  </si>
  <si>
    <r>
      <rPr>
        <sz val="10"/>
        <rFont val="Arial"/>
        <family val="2"/>
        <charset val="1"/>
      </rPr>
      <t xml:space="preserve">2</t>
    </r>
    <r>
      <rPr>
        <vertAlign val="superscript"/>
        <sz val="10"/>
        <rFont val="Arial"/>
        <family val="2"/>
        <charset val="1"/>
      </rPr>
      <t xml:space="preserve">nd</t>
    </r>
    <r>
      <rPr>
        <sz val="10"/>
        <rFont val="Arial"/>
        <family val="2"/>
        <charset val="1"/>
      </rPr>
      <t xml:space="preserve"> choice</t>
    </r>
  </si>
  <si>
    <r>
      <rPr>
        <sz val="10"/>
        <rFont val="Arial"/>
        <family val="2"/>
        <charset val="1"/>
      </rPr>
      <t xml:space="preserve">3</t>
    </r>
    <r>
      <rPr>
        <vertAlign val="superscript"/>
        <sz val="10"/>
        <rFont val="Arial"/>
        <family val="2"/>
        <charset val="1"/>
      </rPr>
      <t xml:space="preserve">rd</t>
    </r>
    <r>
      <rPr>
        <sz val="10"/>
        <rFont val="Arial"/>
        <family val="2"/>
        <charset val="1"/>
      </rPr>
      <t xml:space="preserve"> choice</t>
    </r>
  </si>
  <si>
    <t xml:space="preserve">Voltage regulators</t>
  </si>
  <si>
    <t xml:space="preserve">Might need</t>
  </si>
  <si>
    <t xml:space="preserve">Power Distribution Board or custom wiring solution</t>
  </si>
  <si>
    <t xml:space="preserve">3D printing costs</t>
  </si>
  <si>
    <t xml:space="preserve">Resistor and other passive components, sponsored by Würth</t>
  </si>
</sst>
</file>

<file path=xl/styles.xml><?xml version="1.0" encoding="utf-8"?>
<styleSheet xmlns="http://schemas.openxmlformats.org/spreadsheetml/2006/main">
  <numFmts count="3">
    <numFmt numFmtId="164" formatCode="General"/>
    <numFmt numFmtId="165" formatCode="#,##0.00"/>
    <numFmt numFmtId="166" formatCode="General"/>
  </numFmts>
  <fonts count="1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sz val="10"/>
      <color rgb="FF0000FF"/>
      <name val="Arial"/>
      <family val="2"/>
      <charset val="1"/>
    </font>
    <font>
      <sz val="10"/>
      <color rgb="FF000000"/>
      <name val="Arial"/>
      <family val="2"/>
      <charset val="1"/>
    </font>
    <font>
      <u val="single"/>
      <sz val="11"/>
      <color theme="10"/>
      <name val="Calibri"/>
      <family val="2"/>
      <charset val="1"/>
    </font>
    <font>
      <sz val="10"/>
      <name val="Calibri"/>
      <family val="2"/>
      <charset val="1"/>
    </font>
    <font>
      <u val="single"/>
      <sz val="10"/>
      <color theme="10"/>
      <name val="Calibri"/>
      <family val="2"/>
      <charset val="1"/>
    </font>
    <font>
      <sz val="10"/>
      <color rgb="FF000000"/>
      <name val="Calibri"/>
      <family val="2"/>
      <charset val="1"/>
    </font>
    <font>
      <b val="true"/>
      <sz val="20"/>
      <name val="Arial"/>
      <family val="2"/>
      <charset val="1"/>
    </font>
    <font>
      <sz val="20"/>
      <name val="Arial"/>
      <family val="2"/>
      <charset val="1"/>
    </font>
    <font>
      <vertAlign val="superscript"/>
      <sz val="10"/>
      <name val="Arial"/>
      <family val="2"/>
      <charset val="1"/>
    </font>
    <font>
      <sz val="10"/>
      <name val="Arial"/>
      <family val="2"/>
    </font>
    <font>
      <sz val="9"/>
      <color rgb="FF000000"/>
      <name val="Tahoma"/>
      <family val="2"/>
      <charset val="1"/>
    </font>
    <font>
      <sz val="9"/>
      <color rgb="FF000000"/>
      <name val="Tahoma"/>
      <family val="0"/>
      <charset val="1"/>
    </font>
  </fonts>
  <fills count="8">
    <fill>
      <patternFill patternType="none"/>
    </fill>
    <fill>
      <patternFill patternType="gray125"/>
    </fill>
    <fill>
      <patternFill patternType="solid">
        <fgColor rgb="FF2A6099"/>
        <bgColor rgb="FF666699"/>
      </patternFill>
    </fill>
    <fill>
      <patternFill patternType="solid">
        <fgColor rgb="FF158466"/>
        <bgColor rgb="FF008080"/>
      </patternFill>
    </fill>
    <fill>
      <patternFill patternType="solid">
        <fgColor rgb="FF81D41A"/>
        <bgColor rgb="FF969696"/>
      </patternFill>
    </fill>
    <fill>
      <patternFill patternType="solid">
        <fgColor rgb="FFFF8000"/>
        <bgColor rgb="FFFF6600"/>
      </patternFill>
    </fill>
    <fill>
      <patternFill patternType="solid">
        <fgColor rgb="FFFF0000"/>
        <bgColor rgb="FF993300"/>
      </patternFill>
    </fill>
    <fill>
      <patternFill patternType="solid">
        <fgColor rgb="FF55308D"/>
        <bgColor rgb="FF333333"/>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4"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right" vertical="center" textRotation="0" wrapText="fals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5" fontId="1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81D41A"/>
      <rgbColor rgb="FFFFCC00"/>
      <rgbColor rgb="FFFF8000"/>
      <rgbColor rgb="FFFF6600"/>
      <rgbColor rgb="FF666699"/>
      <rgbColor rgb="FF969696"/>
      <rgbColor rgb="FF003366"/>
      <rgbColor rgb="FF339966"/>
      <rgbColor rgb="FF0033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anotec.com/eu/en/products/1786-df45l024048-a" TargetMode="External"/><Relationship Id="rId3" Type="http://schemas.openxmlformats.org/officeDocument/2006/relationships/hyperlink" Target="https://store.tmotor.com/product/mn5208-motor-navigator-type.html" TargetMode="External"/><Relationship Id="rId4" Type="http://schemas.openxmlformats.org/officeDocument/2006/relationships/hyperlink" Target="https://hobbyking.com/en_us/turnigy-multistar-4225-610kv-16pole-multi-rotor-outrunner.html" TargetMode="External"/><Relationship Id="rId5" Type="http://schemas.openxmlformats.org/officeDocument/2006/relationships/hyperlink" Target="https://www.rcflight.se/visaprodukt.aspx?id=2951&amp;p=t-motor-mt2814-400-kv" TargetMode="External"/><Relationship Id="rId6" Type="http://schemas.openxmlformats.org/officeDocument/2006/relationships/hyperlink" Target="https://uav-en.tmotor.com/" TargetMode="External"/><Relationship Id="rId7" Type="http://schemas.openxmlformats.org/officeDocument/2006/relationships/hyperlink" Target="https://www.elefun.se/p/prod.aspx?v=54896" TargetMode="External"/><Relationship Id="rId8" Type="http://schemas.openxmlformats.org/officeDocument/2006/relationships/hyperlink" Target="https://www.elefun.se/p/prod.aspx?v=65193" TargetMode="External"/><Relationship Id="rId9" Type="http://schemas.openxmlformats.org/officeDocument/2006/relationships/hyperlink" Target="https://www.hobbywing.com/" TargetMode="External"/><Relationship Id="rId10" Type="http://schemas.openxmlformats.org/officeDocument/2006/relationships/hyperlink" Target="https://se.farnell.com/stmicroelectronics/stspin32f0a/motor-controller-3-ph-bldc-vfqfpn/dp/2797963" TargetMode="External"/><Relationship Id="rId11" Type="http://schemas.openxmlformats.org/officeDocument/2006/relationships/hyperlink" Target="https://se.farnell.com/b/stmicroelectronics" TargetMode="External"/><Relationship Id="rId12" Type="http://schemas.openxmlformats.org/officeDocument/2006/relationships/hyperlink" Target="https://www.mouser.se/ProductDetail/Vishay/SQS178ELNW-T1_GE3?qs=Imq1NPwxi76hFbSnMoRo%2Fw%3D%3D" TargetMode="External"/><Relationship Id="rId13" Type="http://schemas.openxmlformats.org/officeDocument/2006/relationships/hyperlink" Target="https://www.mouser.se/manufacturer/vishay/" TargetMode="External"/><Relationship Id="rId14" Type="http://schemas.openxmlformats.org/officeDocument/2006/relationships/hyperlink" Target="https://www.mouser.se/ProductDetail/511-B-G431B-ESC1" TargetMode="External"/><Relationship Id="rId15" Type="http://schemas.openxmlformats.org/officeDocument/2006/relationships/hyperlink" Target="https://www.mouser.se/manufacturer/stmicroelectronics/" TargetMode="External"/><Relationship Id="rId16" Type="http://schemas.openxmlformats.org/officeDocument/2006/relationships/hyperlink" Target="https://www.mouser.se/datasheet/2/389/b-g431b-esc1-1848063.pdf" TargetMode="External"/><Relationship Id="rId17" Type="http://schemas.openxmlformats.org/officeDocument/2006/relationships/hyperlink" Target="https://hobbyking.com/en_us/aerostar-30a-rvs-g2-32bit-2-4s-electronic-speed-controller-w-reverse-function-4a-5-6v-sbec.html" TargetMode="External"/><Relationship Id="rId18" Type="http://schemas.openxmlformats.org/officeDocument/2006/relationships/hyperlink" Target="https://hobbyking.com/en_us/turnigy-plush-32-30a-2-4s-brushless-speed-controller-w-bec-rev1-1-0.html" TargetMode="External"/><Relationship Id="rId19" Type="http://schemas.openxmlformats.org/officeDocument/2006/relationships/hyperlink" Target="https://www.electrokit.com/raspberry-pi-4-model-b/8gb" TargetMode="External"/><Relationship Id="rId20" Type="http://schemas.openxmlformats.org/officeDocument/2006/relationships/hyperlink" Target="https://www.raspberrypi.com/" TargetMode="External"/><Relationship Id="rId21" Type="http://schemas.openxmlformats.org/officeDocument/2006/relationships/hyperlink" Target="https://www.mouser.se/ProductDetail/511-NUCLEO-H723ZG" TargetMode="External"/><Relationship Id="rId22" Type="http://schemas.openxmlformats.org/officeDocument/2006/relationships/hyperlink" Target="https://www.mouser.se/manufacturer/stmicroelectronics/" TargetMode="External"/><Relationship Id="rId23" Type="http://schemas.openxmlformats.org/officeDocument/2006/relationships/hyperlink" Target="https://www.mouser.se/ProductDetail/Espressif-Systems/ESP32-S3-DevKitC-1-N32R8V?qs=sGAEpiMZZMuqBwn8WqcFUipNgoezRlc4GzmkN8krWGEfV9T8moekcA%3D%3D" TargetMode="External"/><Relationship Id="rId24" Type="http://schemas.openxmlformats.org/officeDocument/2006/relationships/hyperlink" Target="https://www.mouser.se/manufacturer/espressif/" TargetMode="External"/><Relationship Id="rId25" Type="http://schemas.openxmlformats.org/officeDocument/2006/relationships/hyperlink" Target="https://www.electrokit.com/raspberry-pi-4-model-b/4gb" TargetMode="External"/><Relationship Id="rId26" Type="http://schemas.openxmlformats.org/officeDocument/2006/relationships/hyperlink" Target="https://www.mouser.se/ProductDetail/Semtech/SX1280IMLTRT?qs=5aG0NVq1C4xuoq8G6ZzdxQ%3D%3D" TargetMode="External"/><Relationship Id="rId27" Type="http://schemas.openxmlformats.org/officeDocument/2006/relationships/hyperlink" Target="https://www.mouser.se/manufacturer/semtech/" TargetMode="External"/><Relationship Id="rId28" Type="http://schemas.openxmlformats.org/officeDocument/2006/relationships/hyperlink" Target="https://www.mouser.se/ProductDetail/Skyworks-Solutions-Inc/SKY66122-11?qs=stqOd1AaK7%2F9zH4JdBCX2A%3D%3D" TargetMode="External"/><Relationship Id="rId29" Type="http://schemas.openxmlformats.org/officeDocument/2006/relationships/hyperlink" Target="https://www.mouser.se/manufacturer/skyworks-solutions/" TargetMode="External"/><Relationship Id="rId30" Type="http://schemas.openxmlformats.org/officeDocument/2006/relationships/hyperlink" Target="https://www.elefun.se/p/prod.aspx?v=63197" TargetMode="External"/><Relationship Id="rId31" Type="http://schemas.openxmlformats.org/officeDocument/2006/relationships/hyperlink" Target="http://www.gaonengbattery.com/" TargetMode="External"/><Relationship Id="rId32" Type="http://schemas.openxmlformats.org/officeDocument/2006/relationships/hyperlink" Target="https://droneit.se/product/tattu-r-line-version-4-0-1300mah-22-2v-130c-6s1p-lipo-battery-pack-with-xt60-plug/" TargetMode="External"/><Relationship Id="rId33" Type="http://schemas.openxmlformats.org/officeDocument/2006/relationships/hyperlink" Target="https://www.digikey.se/en/products/detail/analog-devices-inc/LT3750AEMS-PBF/14683705" TargetMode="External"/><Relationship Id="rId34" Type="http://schemas.openxmlformats.org/officeDocument/2006/relationships/hyperlink" Target="https://www.digikey.se/en/supplier-centers/analog-devices" TargetMode="External"/><Relationship Id="rId35" Type="http://schemas.openxmlformats.org/officeDocument/2006/relationships/hyperlink" Target="https://www.mouser.se/ProductDetail/Coilcraft/DA2034-ALD?qs=ZYnrCdKdyedtN304hL7iMg%3D%3D" TargetMode="External"/><Relationship Id="rId36" Type="http://schemas.openxmlformats.org/officeDocument/2006/relationships/hyperlink" Target="https://www.mouser.se/manufacturer/coilcraft/" TargetMode="External"/><Relationship Id="rId37" Type="http://schemas.openxmlformats.org/officeDocument/2006/relationships/hyperlink" Target="https://www.digikey.se/en/products/detail/diodes-incorporated/MURS140-13-F/814447?msockid=2ae53926fc0b6a5d2b3d2c22fd5c6bda" TargetMode="External"/><Relationship Id="rId38" Type="http://schemas.openxmlformats.org/officeDocument/2006/relationships/hyperlink" Target="https://www.digikey.se/en/supplier-centers/diodes" TargetMode="External"/><Relationship Id="rId39" Type="http://schemas.openxmlformats.org/officeDocument/2006/relationships/hyperlink" Target="https://www.symmetryelectronics.com/products/ic-haus/ic-px2604odfn8-3x3/" TargetMode="External"/><Relationship Id="rId40" Type="http://schemas.openxmlformats.org/officeDocument/2006/relationships/hyperlink" Target="https://www.ichaus.de/product/ic-px-series/" TargetMode="External"/><Relationship Id="rId41" Type="http://schemas.openxmlformats.org/officeDocument/2006/relationships/hyperlink" Target="https://www.mouser.se/ProductDetail/ams-OSRAM/AS5600-SO_EK_AB?qs=rpfKl3ntHzMnoooETZYYsw%3D%3D" TargetMode="External"/><Relationship Id="rId42" Type="http://schemas.openxmlformats.org/officeDocument/2006/relationships/hyperlink" Target="https://www.mouser.se/manufacturer/ams-osram/" TargetMode="External"/><Relationship Id="rId43" Type="http://schemas.openxmlformats.org/officeDocument/2006/relationships/hyperlink" Target="https://uk.farnell.com/broadcom-limited/aedb-9140-a13/encoder-3channel-500cpr-8mm/dp/1161087" TargetMode="External"/><Relationship Id="rId44" Type="http://schemas.openxmlformats.org/officeDocument/2006/relationships/hyperlink" Target="https://uk.farnell.com/b/broadcom" TargetMode="External"/><Relationship Id="rId45" Type="http://schemas.openxmlformats.org/officeDocument/2006/relationships/hyperlink" Target="https://www.mouser.se/ProductDetail/Same-Sky/AMT102-0512-I5000-S?qs=gTYE2QTfZfSxiIvKD%252BmReg%3D%3D" TargetMode="External"/><Relationship Id="rId46" Type="http://schemas.openxmlformats.org/officeDocument/2006/relationships/hyperlink" Target="https://www.sameskydevices.com/" TargetMode="External"/><Relationship Id="rId47" Type="http://schemas.openxmlformats.org/officeDocument/2006/relationships/hyperlink" Target="https://www.we-online.com/en/components/products/WSEN-ISDS" TargetMode="External"/><Relationship Id="rId48" Type="http://schemas.openxmlformats.org/officeDocument/2006/relationships/hyperlink" Target="https://www.we-online.com/en" TargetMode="External"/><Relationship Id="rId49" Type="http://schemas.openxmlformats.org/officeDocument/2006/relationships/hyperlink" Target="https://www.electrokit.com/raspberry-pi-kameramodul-3-12mp-75" TargetMode="External"/><Relationship Id="rId50" Type="http://schemas.openxmlformats.org/officeDocument/2006/relationships/hyperlink" Target="https://www.raspberrypi.com/" TargetMode="External"/><Relationship Id="rId51" Type="http://schemas.openxmlformats.org/officeDocument/2006/relationships/hyperlink" Target="https://www.amazon.com/Teyleten-Robot-TOF400C-VL53L1X-Distance/dp/B0CLDKMGZR" TargetMode="External"/><Relationship Id="rId52" Type="http://schemas.openxmlformats.org/officeDocument/2006/relationships/hyperlink" Target="https://www.mouser.se/manufacturer/stmicroelectronics/" TargetMode="External"/><Relationship Id="rId53" Type="http://schemas.openxmlformats.org/officeDocument/2006/relationships/hyperlink" Target="https://www.tinytronics.nl/en/sensors/distance/vl6180-time-of-flight-tof-distance-sensor" TargetMode="External"/><Relationship Id="rId54" Type="http://schemas.openxmlformats.org/officeDocument/2006/relationships/hyperlink" Target="https://www.st.com/en/imaging-and-photonics-solutions/vl6180.html" TargetMode="External"/><Relationship Id="rId55" Type="http://schemas.openxmlformats.org/officeDocument/2006/relationships/hyperlink" Target="https://www.mouser.se/ProductDetail/Texas-Instruments/OPT8241NBN?qs=cGEy3R83DS%2FxFMUAL%252BoBvw%3D%3D" TargetMode="External"/><Relationship Id="rId56" Type="http://schemas.openxmlformats.org/officeDocument/2006/relationships/hyperlink" Target="https://www.mouser.se/manufacturer/texas-instruments/" TargetMode="External"/><Relationship Id="rId57" Type="http://schemas.openxmlformats.org/officeDocument/2006/relationships/hyperlink" Target="https://www.electrokit.com/en/ir-barriar-sandare/mottagare-5mm" TargetMode="External"/><Relationship Id="rId58" Type="http://schemas.openxmlformats.org/officeDocument/2006/relationships/hyperlink" Target="https://protosupplies.com/product/gy-9960-3-3-apds-9960-gesture-sensor-module/" TargetMode="External"/><Relationship Id="rId59" Type="http://schemas.openxmlformats.org/officeDocument/2006/relationships/hyperlink" Target="https://www.electrokit.com/kullager-4mm" TargetMode="External"/><Relationship Id="rId60" Type="http://schemas.openxmlformats.org/officeDocument/2006/relationships/hyperlink" Target="https://www.we-online.com/en/components/products/MAGIC_FDSM_FIXED_OUTPUT_VOLTAGE" TargetMode="External"/><Relationship Id="rId61" Type="http://schemas.openxmlformats.org/officeDocument/2006/relationships/hyperlink" Target="https://www.we-online.com/en/components/products/MAGIC_FDSM_FIXED_OUTPUT_VOLTAGE" TargetMode="External"/><Relationship Id="rId62" Type="http://schemas.openxmlformats.org/officeDocument/2006/relationships/hyperlink" Target="https://www.we-online.com/en/components/products/MAGIC_FDSM_FIXED_OUTPUT_VOLTAGE" TargetMode="External"/><Relationship Id="rId63" Type="http://schemas.openxmlformats.org/officeDocument/2006/relationships/hyperlink" Target="https://www.we-online.com/en/components/products/MAGIC_FDSM_FIXED_OUTPUT_VOLTAGE" TargetMode="External"/><Relationship Id="rId64" Type="http://schemas.openxmlformats.org/officeDocument/2006/relationships/hyperlink" Target="https://uk.farnell.com/ledex/195207-228/solenoid-tubular-10w-25-91x52/dp/3996096" TargetMode="External"/><Relationship Id="rId65" Type="http://schemas.openxmlformats.org/officeDocument/2006/relationships/hyperlink" Target="https://uk.farnell.com/b/ledex" TargetMode="External"/><Relationship Id="rId66" Type="http://schemas.openxmlformats.org/officeDocument/2006/relationships/hyperlink" Target="https://www.autodoc.se/as-pl/12111476" TargetMode="External"/><Relationship Id="rId67" Type="http://schemas.openxmlformats.org/officeDocument/2006/relationships/hyperlink" Target="https://as-pl.com/en/main" TargetMode="External"/><Relationship Id="rId6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6"/>
  <sheetViews>
    <sheetView showFormulas="false" showGridLines="true" showRowColHeaders="true" showZeros="true" rightToLeft="false" tabSelected="true" showOutlineSymbols="true" defaultGridColor="true" view="normal" topLeftCell="A22" colorId="64" zoomScale="200" zoomScaleNormal="200" zoomScalePageLayoutView="100" workbookViewId="0">
      <selection pane="topLeft" activeCell="A52" activeCellId="0" sqref="A52"/>
    </sheetView>
  </sheetViews>
  <sheetFormatPr defaultColWidth="11.5625" defaultRowHeight="12.75" zeroHeight="false" outlineLevelRow="0" outlineLevelCol="0"/>
  <cols>
    <col collapsed="false" customWidth="true" hidden="false" outlineLevel="0" max="1" min="1" style="1" width="8.44"/>
    <col collapsed="false" customWidth="true" hidden="false" outlineLevel="0" max="2" min="2" style="1" width="72"/>
    <col collapsed="false" customWidth="true" hidden="false" outlineLevel="0" max="3" min="3" style="1" width="17"/>
    <col collapsed="false" customWidth="true" hidden="false" outlineLevel="0" max="4" min="4" style="1" width="19.67"/>
    <col collapsed="false" customWidth="true" hidden="false" outlineLevel="0" max="5" min="5" style="1" width="34.66"/>
    <col collapsed="false" customWidth="true" hidden="false" outlineLevel="0" max="6" min="6" style="1" width="22.56"/>
    <col collapsed="false" customWidth="true" hidden="false" outlineLevel="0" max="7" min="7" style="1" width="31.67"/>
    <col collapsed="false" customWidth="true" hidden="false" outlineLevel="0" max="8" min="8" style="2" width="7.56"/>
    <col collapsed="false" customWidth="true" hidden="false" outlineLevel="0" max="9" min="9" style="2" width="14.21"/>
    <col collapsed="false" customWidth="true" hidden="false" outlineLevel="0" max="10" min="10" style="1" width="35.67"/>
    <col collapsed="false" customWidth="true" hidden="false" outlineLevel="0" max="11" min="11" style="1" width="81.88"/>
  </cols>
  <sheetData>
    <row r="1" customFormat="false" ht="19.7" hidden="false" customHeight="false" outlineLevel="0" collapsed="false">
      <c r="A1" s="3" t="s">
        <v>0</v>
      </c>
      <c r="B1" s="3"/>
      <c r="C1" s="3"/>
      <c r="D1" s="3"/>
      <c r="E1" s="3"/>
      <c r="F1" s="3"/>
      <c r="G1" s="3"/>
      <c r="H1" s="3"/>
      <c r="I1" s="3"/>
      <c r="J1" s="3"/>
      <c r="K1" s="3"/>
    </row>
    <row r="2" customFormat="false" ht="12.75" hidden="false" customHeight="false" outlineLevel="0" collapsed="false">
      <c r="A2" s="4" t="s">
        <v>1</v>
      </c>
      <c r="B2" s="4" t="s">
        <v>2</v>
      </c>
      <c r="C2" s="4" t="s">
        <v>3</v>
      </c>
      <c r="D2" s="4" t="s">
        <v>4</v>
      </c>
      <c r="E2" s="4" t="s">
        <v>5</v>
      </c>
      <c r="F2" s="4" t="s">
        <v>6</v>
      </c>
      <c r="G2" s="4" t="s">
        <v>7</v>
      </c>
      <c r="H2" s="5" t="s">
        <v>8</v>
      </c>
      <c r="I2" s="5" t="s">
        <v>9</v>
      </c>
      <c r="J2" s="4" t="s">
        <v>10</v>
      </c>
      <c r="K2" s="4" t="s">
        <v>11</v>
      </c>
    </row>
    <row r="3" customFormat="false" ht="15" hidden="false" customHeight="false" outlineLevel="0" collapsed="false">
      <c r="A3" s="6" t="s">
        <v>12</v>
      </c>
      <c r="B3" s="6"/>
      <c r="C3" s="6"/>
      <c r="D3" s="6"/>
      <c r="E3" s="6"/>
      <c r="F3" s="6"/>
      <c r="G3" s="6"/>
      <c r="H3" s="6"/>
      <c r="I3" s="6"/>
      <c r="J3" s="6"/>
      <c r="K3" s="6"/>
    </row>
    <row r="4" s="13" customFormat="true" ht="23.85" hidden="false" customHeight="false" outlineLevel="0" collapsed="false">
      <c r="A4" s="7" t="n">
        <v>1</v>
      </c>
      <c r="B4" s="8" t="s">
        <v>13</v>
      </c>
      <c r="C4" s="9" t="n">
        <v>4</v>
      </c>
      <c r="D4" s="10" t="s">
        <v>14</v>
      </c>
      <c r="E4" s="8" t="s">
        <v>15</v>
      </c>
      <c r="F4" s="8"/>
      <c r="G4" s="8"/>
      <c r="H4" s="11" t="n">
        <v>818.4</v>
      </c>
      <c r="I4" s="11" t="n">
        <f aca="false">C4*H4</f>
        <v>3273.6</v>
      </c>
      <c r="J4" s="8" t="s">
        <v>16</v>
      </c>
      <c r="K4" s="12" t="s">
        <v>17</v>
      </c>
    </row>
    <row r="5" s="13" customFormat="true" ht="23.85" hidden="false" customHeight="false" outlineLevel="0" collapsed="false">
      <c r="A5" s="14" t="s">
        <v>18</v>
      </c>
      <c r="B5" s="8" t="s">
        <v>19</v>
      </c>
      <c r="C5" s="9" t="n">
        <v>4</v>
      </c>
      <c r="D5" s="10" t="s">
        <v>20</v>
      </c>
      <c r="E5" s="8" t="s">
        <v>21</v>
      </c>
      <c r="F5" s="8"/>
      <c r="G5" s="8"/>
      <c r="H5" s="11" t="n">
        <v>1027.32</v>
      </c>
      <c r="I5" s="11" t="n">
        <f aca="false">H5*C5</f>
        <v>4109.28</v>
      </c>
      <c r="J5" s="8" t="s">
        <v>16</v>
      </c>
      <c r="K5" s="12" t="s">
        <v>22</v>
      </c>
    </row>
    <row r="6" customFormat="false" ht="57.45" hidden="false" customHeight="false" outlineLevel="0" collapsed="false">
      <c r="A6" s="15" t="n">
        <v>2</v>
      </c>
      <c r="B6" s="16" t="s">
        <v>23</v>
      </c>
      <c r="C6" s="16" t="n">
        <v>4</v>
      </c>
      <c r="D6" s="17" t="s">
        <v>24</v>
      </c>
      <c r="E6" s="16" t="n">
        <v>9392000008</v>
      </c>
      <c r="F6" s="16"/>
      <c r="G6" s="16"/>
      <c r="H6" s="18" t="n">
        <v>297</v>
      </c>
      <c r="I6" s="18" t="n">
        <f aca="false">C6*H6</f>
        <v>1188</v>
      </c>
      <c r="J6" s="16" t="s">
        <v>16</v>
      </c>
      <c r="K6" s="19" t="s">
        <v>25</v>
      </c>
    </row>
    <row r="7" customFormat="false" ht="12.75" hidden="false" customHeight="false" outlineLevel="0" collapsed="false">
      <c r="A7" s="20" t="n">
        <v>3</v>
      </c>
      <c r="B7" s="16" t="s">
        <v>26</v>
      </c>
      <c r="C7" s="16" t="n">
        <v>4</v>
      </c>
      <c r="D7" s="17" t="s">
        <v>27</v>
      </c>
      <c r="E7" s="16" t="s">
        <v>28</v>
      </c>
      <c r="F7" s="17" t="s">
        <v>29</v>
      </c>
      <c r="G7" s="16"/>
      <c r="H7" s="18" t="n">
        <v>215.4</v>
      </c>
      <c r="I7" s="18" t="n">
        <f aca="false">C7*H7</f>
        <v>861.6</v>
      </c>
      <c r="J7" s="16" t="s">
        <v>16</v>
      </c>
      <c r="K7" s="16" t="s">
        <v>30</v>
      </c>
    </row>
    <row r="8" customFormat="false" ht="12.75" hidden="false" customHeight="false" outlineLevel="0" collapsed="false">
      <c r="A8" s="20" t="n">
        <v>4</v>
      </c>
      <c r="B8" s="16" t="s">
        <v>31</v>
      </c>
      <c r="C8" s="16" t="n">
        <v>4</v>
      </c>
      <c r="D8" s="17" t="s">
        <v>32</v>
      </c>
      <c r="E8" s="16" t="n">
        <v>54896</v>
      </c>
      <c r="F8" s="16"/>
      <c r="G8" s="16"/>
      <c r="H8" s="21" t="n">
        <v>268.8</v>
      </c>
      <c r="I8" s="18" t="n">
        <f aca="false">C8*H8</f>
        <v>1075.2</v>
      </c>
      <c r="J8" s="16" t="s">
        <v>16</v>
      </c>
      <c r="K8" s="16" t="s">
        <v>33</v>
      </c>
    </row>
    <row r="9" customFormat="false" ht="15" hidden="false" customHeight="false" outlineLevel="0" collapsed="false">
      <c r="A9" s="6" t="s">
        <v>34</v>
      </c>
      <c r="B9" s="6"/>
      <c r="C9" s="6"/>
      <c r="D9" s="6"/>
      <c r="E9" s="6"/>
      <c r="F9" s="6"/>
      <c r="G9" s="6"/>
      <c r="H9" s="6"/>
      <c r="I9" s="6"/>
      <c r="J9" s="6"/>
      <c r="K9" s="6"/>
    </row>
    <row r="10" customFormat="false" ht="12.75" hidden="false" customHeight="false" outlineLevel="0" collapsed="false">
      <c r="A10" s="22" t="n">
        <v>1</v>
      </c>
      <c r="B10" s="16" t="s">
        <v>35</v>
      </c>
      <c r="C10" s="16" t="n">
        <v>1</v>
      </c>
      <c r="D10" s="17" t="s">
        <v>36</v>
      </c>
      <c r="E10" s="16" t="n">
        <v>65193</v>
      </c>
      <c r="F10" s="17" t="s">
        <v>37</v>
      </c>
      <c r="G10" s="16" t="s">
        <v>38</v>
      </c>
      <c r="H10" s="18" t="n">
        <v>175.2</v>
      </c>
      <c r="I10" s="18" t="n">
        <f aca="false">C10*H10</f>
        <v>175.2</v>
      </c>
      <c r="J10" s="16" t="s">
        <v>16</v>
      </c>
      <c r="K10" s="16" t="s">
        <v>39</v>
      </c>
    </row>
    <row r="11" customFormat="false" ht="15" hidden="false" customHeight="false" outlineLevel="0" collapsed="false">
      <c r="A11" s="6" t="s">
        <v>40</v>
      </c>
      <c r="B11" s="6"/>
      <c r="C11" s="6"/>
      <c r="D11" s="6"/>
      <c r="E11" s="6"/>
      <c r="F11" s="6"/>
      <c r="G11" s="6"/>
      <c r="H11" s="6"/>
      <c r="I11" s="6"/>
      <c r="J11" s="6"/>
      <c r="K11" s="6"/>
    </row>
    <row r="12" s="13" customFormat="true" ht="12.75" hidden="false" customHeight="false" outlineLevel="0" collapsed="false">
      <c r="A12" s="23" t="n">
        <v>2</v>
      </c>
      <c r="B12" s="8" t="s">
        <v>41</v>
      </c>
      <c r="C12" s="9" t="n">
        <v>5</v>
      </c>
      <c r="D12" s="10" t="s">
        <v>42</v>
      </c>
      <c r="E12" s="8" t="s">
        <v>43</v>
      </c>
      <c r="F12" s="10" t="s">
        <v>44</v>
      </c>
      <c r="G12" s="8" t="s">
        <v>41</v>
      </c>
      <c r="H12" s="9" t="n">
        <v>56.61</v>
      </c>
      <c r="I12" s="9" t="n">
        <f aca="false">C12*H12</f>
        <v>283.05</v>
      </c>
      <c r="J12" s="8" t="s">
        <v>16</v>
      </c>
      <c r="K12" s="8" t="s">
        <v>45</v>
      </c>
    </row>
    <row r="13" s="13" customFormat="true" ht="12.75" hidden="false" customHeight="false" outlineLevel="0" collapsed="false">
      <c r="A13" s="23" t="n">
        <v>2</v>
      </c>
      <c r="B13" s="8" t="s">
        <v>46</v>
      </c>
      <c r="C13" s="9" t="n">
        <v>30</v>
      </c>
      <c r="D13" s="10" t="s">
        <v>47</v>
      </c>
      <c r="E13" s="8" t="s">
        <v>48</v>
      </c>
      <c r="F13" s="10" t="s">
        <v>49</v>
      </c>
      <c r="G13" s="8" t="s">
        <v>50</v>
      </c>
      <c r="H13" s="9" t="n">
        <v>7.99</v>
      </c>
      <c r="I13" s="9" t="n">
        <f aca="false">C13*H13</f>
        <v>239.7</v>
      </c>
      <c r="J13" s="8" t="s">
        <v>16</v>
      </c>
      <c r="K13" s="8" t="s">
        <v>51</v>
      </c>
    </row>
    <row r="14" s="13" customFormat="true" ht="12.75" hidden="false" customHeight="false" outlineLevel="0" collapsed="false">
      <c r="A14" s="7" t="n">
        <v>1</v>
      </c>
      <c r="B14" s="8" t="s">
        <v>52</v>
      </c>
      <c r="C14" s="9" t="n">
        <v>5</v>
      </c>
      <c r="D14" s="10" t="s">
        <v>47</v>
      </c>
      <c r="E14" s="8" t="s">
        <v>53</v>
      </c>
      <c r="F14" s="10" t="s">
        <v>54</v>
      </c>
      <c r="G14" s="8" t="s">
        <v>52</v>
      </c>
      <c r="H14" s="9" t="n">
        <v>208.96</v>
      </c>
      <c r="I14" s="9" t="n">
        <f aca="false">C14*H14</f>
        <v>1044.8</v>
      </c>
      <c r="J14" s="8"/>
      <c r="K14" s="10" t="s">
        <v>55</v>
      </c>
    </row>
    <row r="15" customFormat="false" ht="46.25" hidden="false" customHeight="false" outlineLevel="0" collapsed="false">
      <c r="A15" s="20" t="n">
        <v>3</v>
      </c>
      <c r="B15" s="16" t="s">
        <v>56</v>
      </c>
      <c r="C15" s="16" t="n">
        <v>5</v>
      </c>
      <c r="D15" s="17" t="s">
        <v>57</v>
      </c>
      <c r="E15" s="16" t="s">
        <v>58</v>
      </c>
      <c r="F15" s="16"/>
      <c r="G15" s="16"/>
      <c r="H15" s="18" t="n">
        <v>147.2</v>
      </c>
      <c r="I15" s="18" t="n">
        <f aca="false">C15*H15</f>
        <v>736</v>
      </c>
      <c r="J15" s="16" t="s">
        <v>16</v>
      </c>
      <c r="K15" s="19" t="s">
        <v>59</v>
      </c>
    </row>
    <row r="16" customFormat="false" ht="12.75" hidden="false" customHeight="false" outlineLevel="0" collapsed="false">
      <c r="A16" s="20" t="n">
        <v>4</v>
      </c>
      <c r="B16" s="16" t="s">
        <v>60</v>
      </c>
      <c r="C16" s="16" t="n">
        <v>4</v>
      </c>
      <c r="D16" s="17" t="s">
        <v>57</v>
      </c>
      <c r="E16" s="16" t="s">
        <v>61</v>
      </c>
      <c r="F16" s="16"/>
      <c r="G16" s="16"/>
      <c r="H16" s="18" t="n">
        <v>154.808</v>
      </c>
      <c r="I16" s="18" t="n">
        <f aca="false">H16*C16</f>
        <v>619.232</v>
      </c>
      <c r="J16" s="16" t="s">
        <v>16</v>
      </c>
      <c r="K16" s="16" t="s">
        <v>62</v>
      </c>
    </row>
    <row r="17" customFormat="false" ht="15" hidden="false" customHeight="false" outlineLevel="0" collapsed="false">
      <c r="A17" s="6" t="s">
        <v>63</v>
      </c>
      <c r="B17" s="6"/>
      <c r="C17" s="6"/>
      <c r="D17" s="6"/>
      <c r="E17" s="6"/>
      <c r="F17" s="6"/>
      <c r="G17" s="6"/>
      <c r="H17" s="6"/>
      <c r="I17" s="6"/>
      <c r="J17" s="6"/>
      <c r="K17" s="6"/>
    </row>
    <row r="18" customFormat="false" ht="12.75" hidden="false" customHeight="false" outlineLevel="0" collapsed="false">
      <c r="A18" s="22" t="n">
        <v>1</v>
      </c>
      <c r="B18" s="16" t="s">
        <v>64</v>
      </c>
      <c r="C18" s="16" t="n">
        <v>1</v>
      </c>
      <c r="D18" s="17" t="s">
        <v>65</v>
      </c>
      <c r="E18" s="16" t="s">
        <v>66</v>
      </c>
      <c r="F18" s="17" t="s">
        <v>67</v>
      </c>
      <c r="G18" s="16"/>
      <c r="H18" s="18" t="n">
        <v>979</v>
      </c>
      <c r="I18" s="18" t="n">
        <f aca="false">H18*C18</f>
        <v>979</v>
      </c>
      <c r="J18" s="16" t="s">
        <v>16</v>
      </c>
      <c r="K18" s="16" t="str">
        <f aca="false">"Can be substituted with " &amp; BOM!B21</f>
        <v>Can be substituted with Raspberry Pi 4 Model B/4GB</v>
      </c>
    </row>
    <row r="19" customFormat="false" ht="35.05" hidden="false" customHeight="false" outlineLevel="0" collapsed="false">
      <c r="A19" s="22" t="n">
        <v>1</v>
      </c>
      <c r="B19" s="16" t="s">
        <v>68</v>
      </c>
      <c r="C19" s="16" t="n">
        <v>1</v>
      </c>
      <c r="D19" s="17" t="s">
        <v>47</v>
      </c>
      <c r="E19" s="16" t="s">
        <v>69</v>
      </c>
      <c r="F19" s="10" t="s">
        <v>54</v>
      </c>
      <c r="G19" s="16" t="s">
        <v>68</v>
      </c>
      <c r="H19" s="18" t="n">
        <v>322.58</v>
      </c>
      <c r="I19" s="18" t="n">
        <f aca="false">C19*H19</f>
        <v>322.58</v>
      </c>
      <c r="J19" s="16" t="s">
        <v>16</v>
      </c>
      <c r="K19" s="19" t="s">
        <v>70</v>
      </c>
    </row>
    <row r="20" customFormat="false" ht="12.75" hidden="false" customHeight="false" outlineLevel="0" collapsed="false">
      <c r="A20" s="24" t="s">
        <v>18</v>
      </c>
      <c r="B20" s="16" t="s">
        <v>71</v>
      </c>
      <c r="C20" s="16" t="n">
        <v>1</v>
      </c>
      <c r="D20" s="17" t="s">
        <v>47</v>
      </c>
      <c r="E20" s="16" t="s">
        <v>72</v>
      </c>
      <c r="F20" s="17" t="s">
        <v>73</v>
      </c>
      <c r="G20" s="16" t="s">
        <v>71</v>
      </c>
      <c r="H20" s="18" t="n">
        <v>181.82</v>
      </c>
      <c r="I20" s="18" t="n">
        <f aca="false">C20*H20</f>
        <v>181.82</v>
      </c>
      <c r="J20" s="16" t="s">
        <v>16</v>
      </c>
      <c r="K20" s="16" t="s">
        <v>74</v>
      </c>
    </row>
    <row r="21" customFormat="false" ht="16.15" hidden="false" customHeight="false" outlineLevel="0" collapsed="false">
      <c r="A21" s="15" t="n">
        <v>2</v>
      </c>
      <c r="B21" s="16" t="s">
        <v>75</v>
      </c>
      <c r="C21" s="16" t="n">
        <v>1</v>
      </c>
      <c r="D21" s="25" t="s">
        <v>65</v>
      </c>
      <c r="E21" s="16" t="s">
        <v>76</v>
      </c>
      <c r="F21" s="16" t="s">
        <v>67</v>
      </c>
      <c r="G21" s="16"/>
      <c r="H21" s="18" t="n">
        <v>729</v>
      </c>
      <c r="I21" s="18" t="n">
        <f aca="false">H21*C21</f>
        <v>729</v>
      </c>
      <c r="J21" s="16" t="s">
        <v>16</v>
      </c>
      <c r="K21" s="16" t="s">
        <v>77</v>
      </c>
    </row>
    <row r="22" s="1" customFormat="true" ht="15" hidden="false" customHeight="false" outlineLevel="0" collapsed="false">
      <c r="A22" s="6" t="s">
        <v>78</v>
      </c>
      <c r="B22" s="6"/>
      <c r="C22" s="6"/>
      <c r="D22" s="6"/>
      <c r="E22" s="6"/>
      <c r="F22" s="6"/>
      <c r="G22" s="6"/>
      <c r="H22" s="6"/>
      <c r="I22" s="6"/>
      <c r="J22" s="6"/>
      <c r="K22" s="6"/>
    </row>
    <row r="23" s="1" customFormat="true" ht="16.15" hidden="false" customHeight="false" outlineLevel="0" collapsed="false">
      <c r="A23" s="26"/>
      <c r="B23" s="16" t="s">
        <v>79</v>
      </c>
      <c r="C23" s="16" t="n">
        <v>1</v>
      </c>
      <c r="D23" s="25" t="s">
        <v>47</v>
      </c>
      <c r="E23" s="16" t="s">
        <v>80</v>
      </c>
      <c r="F23" s="17" t="s">
        <v>81</v>
      </c>
      <c r="G23" s="16" t="s">
        <v>79</v>
      </c>
      <c r="H23" s="18" t="n">
        <v>75.44</v>
      </c>
      <c r="I23" s="18" t="n">
        <f aca="false">C23*H23</f>
        <v>75.44</v>
      </c>
      <c r="J23" s="16" t="s">
        <v>16</v>
      </c>
      <c r="K23" s="16" t="s">
        <v>82</v>
      </c>
    </row>
    <row r="24" s="1" customFormat="true" ht="16.15" hidden="false" customHeight="false" outlineLevel="0" collapsed="false">
      <c r="A24" s="26"/>
      <c r="B24" s="16" t="s">
        <v>83</v>
      </c>
      <c r="C24" s="16" t="n">
        <v>1</v>
      </c>
      <c r="D24" s="25" t="s">
        <v>47</v>
      </c>
      <c r="E24" s="16" t="s">
        <v>84</v>
      </c>
      <c r="F24" s="17" t="s">
        <v>85</v>
      </c>
      <c r="G24" s="16" t="s">
        <v>86</v>
      </c>
      <c r="H24" s="18" t="n">
        <v>40.48</v>
      </c>
      <c r="I24" s="18" t="n">
        <f aca="false">C24*H24</f>
        <v>40.48</v>
      </c>
      <c r="J24" s="16" t="s">
        <v>16</v>
      </c>
      <c r="K24" s="16" t="s">
        <v>87</v>
      </c>
    </row>
    <row r="25" customFormat="false" ht="15" hidden="false" customHeight="false" outlineLevel="0" collapsed="false">
      <c r="A25" s="6" t="s">
        <v>88</v>
      </c>
      <c r="B25" s="6"/>
      <c r="C25" s="6"/>
      <c r="D25" s="6"/>
      <c r="E25" s="6"/>
      <c r="F25" s="6"/>
      <c r="G25" s="6"/>
      <c r="H25" s="6"/>
      <c r="I25" s="6"/>
      <c r="J25" s="6"/>
      <c r="K25" s="6"/>
    </row>
    <row r="26" customFormat="false" ht="12.75" hidden="false" customHeight="false" outlineLevel="0" collapsed="false">
      <c r="A26" s="22" t="n">
        <v>1</v>
      </c>
      <c r="B26" s="16" t="s">
        <v>89</v>
      </c>
      <c r="C26" s="16" t="n">
        <v>1</v>
      </c>
      <c r="D26" s="17" t="s">
        <v>36</v>
      </c>
      <c r="E26" s="16" t="n">
        <v>63197</v>
      </c>
      <c r="F26" s="17" t="s">
        <v>90</v>
      </c>
      <c r="G26" s="16" t="s">
        <v>91</v>
      </c>
      <c r="H26" s="18" t="n">
        <v>351.2</v>
      </c>
      <c r="I26" s="18" t="n">
        <f aca="false">C26*H26</f>
        <v>351.2</v>
      </c>
      <c r="J26" s="16" t="s">
        <v>16</v>
      </c>
      <c r="K26" s="16" t="s">
        <v>88</v>
      </c>
    </row>
    <row r="27" customFormat="false" ht="12.75" hidden="false" customHeight="false" outlineLevel="0" collapsed="false">
      <c r="A27" s="15" t="n">
        <v>2</v>
      </c>
      <c r="B27" s="16" t="s">
        <v>92</v>
      </c>
      <c r="C27" s="16" t="n">
        <v>1</v>
      </c>
      <c r="D27" s="17" t="s">
        <v>93</v>
      </c>
      <c r="E27" s="16" t="n">
        <v>433122</v>
      </c>
      <c r="F27" s="16"/>
      <c r="G27" s="16"/>
      <c r="H27" s="18" t="n">
        <v>359.2</v>
      </c>
      <c r="I27" s="18" t="n">
        <f aca="false">C27*H27</f>
        <v>359.2</v>
      </c>
      <c r="J27" s="16" t="s">
        <v>16</v>
      </c>
      <c r="K27" s="16" t="s">
        <v>88</v>
      </c>
    </row>
    <row r="28" customFormat="false" ht="15" hidden="false" customHeight="false" outlineLevel="0" collapsed="false">
      <c r="A28" s="6" t="s">
        <v>94</v>
      </c>
      <c r="B28" s="6"/>
      <c r="C28" s="6"/>
      <c r="D28" s="6"/>
      <c r="E28" s="6"/>
      <c r="F28" s="6"/>
      <c r="G28" s="6"/>
      <c r="H28" s="6"/>
      <c r="I28" s="6"/>
      <c r="J28" s="6"/>
      <c r="K28" s="6"/>
    </row>
    <row r="29" customFormat="false" ht="12.75" hidden="false" customHeight="false" outlineLevel="0" collapsed="false">
      <c r="A29" s="4" t="s">
        <v>1</v>
      </c>
      <c r="B29" s="4" t="s">
        <v>2</v>
      </c>
      <c r="C29" s="4" t="s">
        <v>3</v>
      </c>
      <c r="D29" s="4" t="s">
        <v>4</v>
      </c>
      <c r="E29" s="4" t="s">
        <v>5</v>
      </c>
      <c r="F29" s="4" t="s">
        <v>6</v>
      </c>
      <c r="G29" s="4" t="s">
        <v>7</v>
      </c>
      <c r="H29" s="5" t="s">
        <v>8</v>
      </c>
      <c r="I29" s="5" t="s">
        <v>9</v>
      </c>
      <c r="J29" s="4" t="s">
        <v>10</v>
      </c>
      <c r="K29" s="4" t="s">
        <v>11</v>
      </c>
    </row>
    <row r="30" customFormat="false" ht="12.75" hidden="false" customHeight="false" outlineLevel="0" collapsed="false">
      <c r="A30" s="22" t="n">
        <v>1</v>
      </c>
      <c r="B30" s="27" t="s">
        <v>95</v>
      </c>
      <c r="C30" s="16" t="n">
        <v>1</v>
      </c>
      <c r="D30" s="17" t="s">
        <v>96</v>
      </c>
      <c r="E30" s="16" t="s">
        <v>97</v>
      </c>
      <c r="F30" s="17" t="s">
        <v>98</v>
      </c>
      <c r="G30" s="16" t="s">
        <v>95</v>
      </c>
      <c r="H30" s="18" t="n">
        <v>117.54</v>
      </c>
      <c r="I30" s="18" t="n">
        <f aca="false">H30*C30</f>
        <v>117.54</v>
      </c>
      <c r="J30" s="16" t="s">
        <v>16</v>
      </c>
      <c r="K30" s="16" t="s">
        <v>99</v>
      </c>
    </row>
    <row r="31" customFormat="false" ht="12.75" hidden="false" customHeight="false" outlineLevel="0" collapsed="false">
      <c r="A31" s="22" t="n">
        <v>1</v>
      </c>
      <c r="B31" s="16" t="s">
        <v>100</v>
      </c>
      <c r="C31" s="16" t="n">
        <v>1</v>
      </c>
      <c r="D31" s="17" t="s">
        <v>47</v>
      </c>
      <c r="E31" s="16" t="s">
        <v>101</v>
      </c>
      <c r="F31" s="17" t="s">
        <v>102</v>
      </c>
      <c r="G31" s="16" t="s">
        <v>100</v>
      </c>
      <c r="H31" s="18" t="n">
        <v>98.56</v>
      </c>
      <c r="I31" s="18" t="n">
        <f aca="false">H31*C31</f>
        <v>98.56</v>
      </c>
      <c r="J31" s="16" t="s">
        <v>16</v>
      </c>
      <c r="K31" s="16" t="s">
        <v>103</v>
      </c>
    </row>
    <row r="32" customFormat="false" ht="12.75" hidden="false" customHeight="false" outlineLevel="0" collapsed="false">
      <c r="A32" s="22" t="n">
        <v>1</v>
      </c>
      <c r="B32" s="16" t="s">
        <v>104</v>
      </c>
      <c r="C32" s="16" t="n">
        <v>2</v>
      </c>
      <c r="D32" s="17" t="s">
        <v>96</v>
      </c>
      <c r="E32" s="16" t="s">
        <v>105</v>
      </c>
      <c r="F32" s="17" t="s">
        <v>106</v>
      </c>
      <c r="G32" s="16" t="s">
        <v>104</v>
      </c>
      <c r="H32" s="18" t="n">
        <v>4.09</v>
      </c>
      <c r="I32" s="18" t="n">
        <f aca="false">C32*H32</f>
        <v>8.18</v>
      </c>
      <c r="J32" s="16" t="s">
        <v>16</v>
      </c>
      <c r="K32" s="16" t="s">
        <v>107</v>
      </c>
    </row>
    <row r="33" customFormat="false" ht="12.75" hidden="false" customHeight="false" outlineLevel="0" collapsed="false">
      <c r="A33" s="28"/>
      <c r="B33" s="16" t="s">
        <v>108</v>
      </c>
      <c r="C33" s="16" t="n">
        <v>10</v>
      </c>
      <c r="D33" s="16"/>
      <c r="E33" s="16"/>
      <c r="F33" s="16"/>
      <c r="G33" s="16"/>
      <c r="H33" s="18"/>
      <c r="I33" s="18"/>
      <c r="J33" s="16"/>
      <c r="K33" s="16"/>
    </row>
    <row r="34" customFormat="false" ht="12.75" hidden="false" customHeight="false" outlineLevel="0" collapsed="false">
      <c r="A34" s="28"/>
      <c r="B34" s="16"/>
      <c r="C34" s="16"/>
      <c r="D34" s="16"/>
      <c r="E34" s="16"/>
      <c r="F34" s="16"/>
      <c r="G34" s="16"/>
      <c r="H34" s="18"/>
      <c r="I34" s="18"/>
      <c r="J34" s="16"/>
      <c r="K34" s="16"/>
    </row>
    <row r="35" customFormat="false" ht="19.7" hidden="false" customHeight="false" outlineLevel="0" collapsed="false">
      <c r="A35" s="3" t="s">
        <v>109</v>
      </c>
      <c r="B35" s="3"/>
      <c r="C35" s="3"/>
      <c r="D35" s="3"/>
      <c r="E35" s="3"/>
      <c r="F35" s="3"/>
      <c r="G35" s="3"/>
      <c r="H35" s="3"/>
      <c r="I35" s="3"/>
      <c r="J35" s="3"/>
      <c r="K35" s="3"/>
    </row>
    <row r="36" customFormat="false" ht="12.75" hidden="false" customHeight="false" outlineLevel="0" collapsed="false">
      <c r="A36" s="4" t="s">
        <v>1</v>
      </c>
      <c r="B36" s="4" t="s">
        <v>2</v>
      </c>
      <c r="C36" s="4" t="s">
        <v>3</v>
      </c>
      <c r="D36" s="4" t="s">
        <v>4</v>
      </c>
      <c r="E36" s="4" t="s">
        <v>5</v>
      </c>
      <c r="F36" s="4" t="s">
        <v>6</v>
      </c>
      <c r="G36" s="4" t="s">
        <v>7</v>
      </c>
      <c r="H36" s="5" t="s">
        <v>8</v>
      </c>
      <c r="I36" s="5" t="s">
        <v>9</v>
      </c>
      <c r="J36" s="4" t="s">
        <v>10</v>
      </c>
      <c r="K36" s="4" t="s">
        <v>11</v>
      </c>
    </row>
    <row r="37" customFormat="false" ht="15" hidden="false" customHeight="false" outlineLevel="0" collapsed="false">
      <c r="A37" s="6" t="s">
        <v>110</v>
      </c>
      <c r="B37" s="6"/>
      <c r="C37" s="6"/>
      <c r="D37" s="6"/>
      <c r="E37" s="6"/>
      <c r="F37" s="6"/>
      <c r="G37" s="6"/>
      <c r="H37" s="6"/>
      <c r="I37" s="6"/>
      <c r="J37" s="6"/>
      <c r="K37" s="6"/>
    </row>
    <row r="38" customFormat="false" ht="14.9" hidden="false" customHeight="false" outlineLevel="0" collapsed="false">
      <c r="A38" s="22" t="n">
        <v>1</v>
      </c>
      <c r="B38" s="16" t="s">
        <v>111</v>
      </c>
      <c r="C38" s="16" t="n">
        <v>4</v>
      </c>
      <c r="D38" s="29" t="s">
        <v>112</v>
      </c>
      <c r="E38" s="25"/>
      <c r="F38" s="29" t="s">
        <v>113</v>
      </c>
      <c r="G38" s="16" t="s">
        <v>114</v>
      </c>
      <c r="H38" s="18" t="n">
        <v>224.4</v>
      </c>
      <c r="I38" s="18" t="n">
        <f aca="false">C38*H38</f>
        <v>897.6</v>
      </c>
      <c r="J38" s="16"/>
      <c r="K38" s="16" t="s">
        <v>115</v>
      </c>
    </row>
    <row r="39" customFormat="false" ht="14.9" hidden="false" customHeight="false" outlineLevel="0" collapsed="false">
      <c r="A39" s="22" t="s">
        <v>18</v>
      </c>
      <c r="B39" s="16" t="s">
        <v>116</v>
      </c>
      <c r="C39" s="16" t="n">
        <v>4</v>
      </c>
      <c r="D39" s="29" t="s">
        <v>47</v>
      </c>
      <c r="E39" s="30" t="s">
        <v>117</v>
      </c>
      <c r="F39" s="29" t="s">
        <v>118</v>
      </c>
      <c r="G39" s="16" t="s">
        <v>116</v>
      </c>
      <c r="H39" s="18" t="n">
        <v>197.69</v>
      </c>
      <c r="I39" s="18" t="n">
        <f aca="false">H39*C39</f>
        <v>790.76</v>
      </c>
      <c r="J39" s="16" t="s">
        <v>119</v>
      </c>
      <c r="K39" s="16" t="s">
        <v>120</v>
      </c>
    </row>
    <row r="40" customFormat="false" ht="12.75" hidden="false" customHeight="false" outlineLevel="0" collapsed="false">
      <c r="A40" s="15" t="n">
        <v>2</v>
      </c>
      <c r="B40" s="16" t="s">
        <v>121</v>
      </c>
      <c r="C40" s="16" t="n">
        <v>8</v>
      </c>
      <c r="D40" s="17" t="s">
        <v>42</v>
      </c>
      <c r="E40" s="16" t="s">
        <v>121</v>
      </c>
      <c r="F40" s="17" t="s">
        <v>122</v>
      </c>
      <c r="G40" s="16" t="s">
        <v>123</v>
      </c>
      <c r="H40" s="18" t="n">
        <v>309</v>
      </c>
      <c r="I40" s="18" t="n">
        <f aca="false">C40*H40</f>
        <v>2472</v>
      </c>
      <c r="J40" s="16" t="s">
        <v>124</v>
      </c>
      <c r="K40" s="16" t="s">
        <v>125</v>
      </c>
    </row>
    <row r="41" customFormat="false" ht="12.75" hidden="false" customHeight="false" outlineLevel="0" collapsed="false">
      <c r="A41" s="20" t="n">
        <v>3</v>
      </c>
      <c r="B41" s="16" t="s">
        <v>126</v>
      </c>
      <c r="C41" s="16" t="n">
        <v>4</v>
      </c>
      <c r="D41" s="17" t="s">
        <v>47</v>
      </c>
      <c r="E41" s="16" t="s">
        <v>127</v>
      </c>
      <c r="F41" s="17" t="s">
        <v>128</v>
      </c>
      <c r="G41" s="16" t="s">
        <v>129</v>
      </c>
      <c r="H41" s="18" t="n">
        <v>198.352</v>
      </c>
      <c r="I41" s="18" t="n">
        <f aca="false">C41*H41</f>
        <v>793.408</v>
      </c>
      <c r="J41" s="16" t="s">
        <v>16</v>
      </c>
      <c r="K41" s="16" t="s">
        <v>130</v>
      </c>
    </row>
    <row r="42" customFormat="false" ht="15" hidden="false" customHeight="false" outlineLevel="0" collapsed="false">
      <c r="A42" s="6" t="s">
        <v>131</v>
      </c>
      <c r="B42" s="6"/>
      <c r="C42" s="6"/>
      <c r="D42" s="6"/>
      <c r="E42" s="6"/>
      <c r="F42" s="6"/>
      <c r="G42" s="6"/>
      <c r="H42" s="6"/>
      <c r="I42" s="6"/>
      <c r="J42" s="6"/>
      <c r="K42" s="6"/>
    </row>
    <row r="43" customFormat="false" ht="12.75" hidden="false" customHeight="false" outlineLevel="0" collapsed="false">
      <c r="A43" s="22" t="n">
        <v>1</v>
      </c>
      <c r="B43" s="16" t="s">
        <v>132</v>
      </c>
      <c r="C43" s="16" t="n">
        <v>10</v>
      </c>
      <c r="D43" s="17" t="s">
        <v>133</v>
      </c>
      <c r="E43" s="16"/>
      <c r="F43" s="17" t="s">
        <v>134</v>
      </c>
      <c r="G43" s="16" t="n">
        <v>2536030320001</v>
      </c>
      <c r="H43" s="18" t="n">
        <v>0</v>
      </c>
      <c r="I43" s="18" t="n">
        <f aca="false">C43*H43</f>
        <v>0</v>
      </c>
      <c r="J43" s="16" t="s">
        <v>16</v>
      </c>
      <c r="K43" s="16" t="s">
        <v>135</v>
      </c>
    </row>
    <row r="44" customFormat="false" ht="15" hidden="false" customHeight="false" outlineLevel="0" collapsed="false">
      <c r="A44" s="6" t="s">
        <v>136</v>
      </c>
      <c r="B44" s="6"/>
      <c r="C44" s="6"/>
      <c r="D44" s="6"/>
      <c r="E44" s="6"/>
      <c r="F44" s="6"/>
      <c r="G44" s="6"/>
      <c r="H44" s="6"/>
      <c r="I44" s="6"/>
      <c r="J44" s="6"/>
      <c r="K44" s="6"/>
    </row>
    <row r="45" customFormat="false" ht="12.75" hidden="false" customHeight="false" outlineLevel="0" collapsed="false">
      <c r="A45" s="22" t="n">
        <v>1</v>
      </c>
      <c r="B45" s="16" t="s">
        <v>137</v>
      </c>
      <c r="C45" s="16" t="n">
        <v>1</v>
      </c>
      <c r="D45" s="17" t="s">
        <v>65</v>
      </c>
      <c r="E45" s="16" t="s">
        <v>138</v>
      </c>
      <c r="F45" s="17" t="s">
        <v>67</v>
      </c>
      <c r="G45" s="16"/>
      <c r="H45" s="18" t="n">
        <v>369</v>
      </c>
      <c r="I45" s="18" t="n">
        <f aca="false">H45*C45</f>
        <v>369</v>
      </c>
      <c r="J45" s="16" t="s">
        <v>16</v>
      </c>
      <c r="K45" s="31" t="str">
        <f aca="false">"Needs to be ordered with " &amp; BOM!B18 &amp; "or " &amp; BOM!B21</f>
        <v>Needs to be ordered with Raspberry Pi 4 Model B/8GB or Raspberry Pi 4 Model B/4GB</v>
      </c>
    </row>
    <row r="46" customFormat="false" ht="12.75" hidden="false" customHeight="false" outlineLevel="0" collapsed="false">
      <c r="A46" s="22" t="s">
        <v>18</v>
      </c>
      <c r="B46" s="16" t="s">
        <v>139</v>
      </c>
      <c r="C46" s="16" t="n">
        <v>1</v>
      </c>
      <c r="D46" s="17" t="s">
        <v>140</v>
      </c>
      <c r="E46" s="16" t="s">
        <v>141</v>
      </c>
      <c r="F46" s="17" t="s">
        <v>142</v>
      </c>
      <c r="G46" s="16" t="s">
        <v>143</v>
      </c>
      <c r="H46" s="18" t="n">
        <v>176.32</v>
      </c>
      <c r="I46" s="18" t="n">
        <f aca="false">H46*C46</f>
        <v>176.32</v>
      </c>
      <c r="J46" s="16" t="s">
        <v>16</v>
      </c>
      <c r="K46" s="31" t="s">
        <v>144</v>
      </c>
    </row>
    <row r="47" customFormat="false" ht="12.75" hidden="false" customHeight="false" outlineLevel="0" collapsed="false">
      <c r="A47" s="22" t="s">
        <v>18</v>
      </c>
      <c r="B47" s="16" t="s">
        <v>145</v>
      </c>
      <c r="C47" s="16" t="n">
        <v>1</v>
      </c>
      <c r="D47" s="17" t="s">
        <v>146</v>
      </c>
      <c r="E47" s="16" t="s">
        <v>145</v>
      </c>
      <c r="F47" s="32" t="s">
        <v>142</v>
      </c>
      <c r="G47" s="16" t="s">
        <v>147</v>
      </c>
      <c r="H47" s="18" t="n">
        <v>39.62</v>
      </c>
      <c r="I47" s="18" t="n">
        <f aca="false">H47*C47</f>
        <v>39.62</v>
      </c>
      <c r="J47" s="16" t="s">
        <v>16</v>
      </c>
      <c r="K47" s="31" t="s">
        <v>148</v>
      </c>
    </row>
    <row r="48" customFormat="false" ht="12.75" hidden="false" customHeight="false" outlineLevel="0" collapsed="false">
      <c r="A48" s="20" t="n">
        <v>3</v>
      </c>
      <c r="B48" s="16" t="s">
        <v>149</v>
      </c>
      <c r="C48" s="16" t="n">
        <v>1</v>
      </c>
      <c r="D48" s="17" t="s">
        <v>47</v>
      </c>
      <c r="E48" s="16" t="s">
        <v>150</v>
      </c>
      <c r="F48" s="17" t="s">
        <v>151</v>
      </c>
      <c r="G48" s="16" t="s">
        <v>152</v>
      </c>
      <c r="H48" s="18" t="n">
        <v>605.13</v>
      </c>
      <c r="I48" s="18" t="n">
        <f aca="false">C48*H48</f>
        <v>605.13</v>
      </c>
      <c r="J48" s="16" t="s">
        <v>16</v>
      </c>
      <c r="K48" s="16" t="s">
        <v>153</v>
      </c>
    </row>
    <row r="49" customFormat="false" ht="15" hidden="false" customHeight="false" outlineLevel="0" collapsed="false">
      <c r="A49" s="6" t="s">
        <v>154</v>
      </c>
      <c r="B49" s="6"/>
      <c r="C49" s="6"/>
      <c r="D49" s="6"/>
      <c r="E49" s="6"/>
      <c r="F49" s="6"/>
      <c r="G49" s="6"/>
      <c r="H49" s="6"/>
      <c r="I49" s="6"/>
      <c r="J49" s="6"/>
      <c r="K49" s="6"/>
    </row>
    <row r="50" customFormat="false" ht="16.15" hidden="false" customHeight="false" outlineLevel="0" collapsed="false">
      <c r="A50" s="22" t="n">
        <v>1</v>
      </c>
      <c r="B50" s="16" t="s">
        <v>155</v>
      </c>
      <c r="C50" s="16" t="n">
        <v>1</v>
      </c>
      <c r="D50" s="25" t="s">
        <v>65</v>
      </c>
      <c r="E50" s="16" t="n">
        <v>41015028</v>
      </c>
      <c r="F50" s="16" t="s">
        <v>156</v>
      </c>
      <c r="G50" s="16"/>
      <c r="H50" s="18" t="n">
        <v>99</v>
      </c>
      <c r="I50" s="18" t="n">
        <f aca="false">H50*C50</f>
        <v>99</v>
      </c>
      <c r="J50" s="16" t="s">
        <v>16</v>
      </c>
      <c r="K50" s="16" t="s">
        <v>157</v>
      </c>
    </row>
    <row r="51" customFormat="false" ht="16" hidden="false" customHeight="false" outlineLevel="0" collapsed="false">
      <c r="A51" s="22" t="s">
        <v>18</v>
      </c>
      <c r="B51" s="16" t="s">
        <v>158</v>
      </c>
      <c r="C51" s="16" t="n">
        <v>1</v>
      </c>
      <c r="D51" s="25" t="s">
        <v>159</v>
      </c>
      <c r="E51" s="16" t="s">
        <v>158</v>
      </c>
      <c r="F51" s="16"/>
      <c r="G51" s="16"/>
      <c r="H51" s="18" t="n">
        <v>44.8</v>
      </c>
      <c r="I51" s="18" t="n">
        <v>44.8</v>
      </c>
      <c r="J51" s="16"/>
      <c r="K51" s="16" t="s">
        <v>160</v>
      </c>
    </row>
    <row r="52" customFormat="false" ht="19.7" hidden="false" customHeight="false" outlineLevel="0" collapsed="false">
      <c r="A52" s="3" t="s">
        <v>161</v>
      </c>
      <c r="B52" s="3"/>
      <c r="C52" s="3"/>
      <c r="D52" s="3"/>
      <c r="E52" s="3"/>
      <c r="F52" s="3"/>
      <c r="G52" s="3"/>
      <c r="H52" s="3"/>
      <c r="I52" s="3"/>
      <c r="J52" s="3"/>
      <c r="K52" s="3"/>
    </row>
    <row r="53" customFormat="false" ht="12.75" hidden="false" customHeight="false" outlineLevel="0" collapsed="false">
      <c r="A53" s="16"/>
      <c r="B53" s="4" t="s">
        <v>2</v>
      </c>
      <c r="C53" s="4" t="s">
        <v>3</v>
      </c>
      <c r="D53" s="4" t="s">
        <v>4</v>
      </c>
      <c r="E53" s="4" t="s">
        <v>5</v>
      </c>
      <c r="F53" s="4" t="s">
        <v>6</v>
      </c>
      <c r="G53" s="4" t="s">
        <v>7</v>
      </c>
      <c r="H53" s="5" t="s">
        <v>8</v>
      </c>
      <c r="I53" s="5" t="s">
        <v>9</v>
      </c>
      <c r="J53" s="4" t="s">
        <v>10</v>
      </c>
      <c r="K53" s="4" t="s">
        <v>11</v>
      </c>
    </row>
    <row r="54" customFormat="false" ht="15" hidden="false" customHeight="false" outlineLevel="0" collapsed="false">
      <c r="A54" s="6"/>
      <c r="B54" s="6"/>
      <c r="C54" s="6"/>
      <c r="D54" s="6"/>
      <c r="E54" s="6"/>
      <c r="F54" s="6"/>
      <c r="G54" s="6"/>
      <c r="H54" s="6"/>
      <c r="I54" s="6"/>
      <c r="J54" s="6"/>
      <c r="K54" s="6"/>
    </row>
    <row r="55" customFormat="false" ht="12.75" hidden="false" customHeight="false" outlineLevel="0" collapsed="false">
      <c r="A55" s="28"/>
      <c r="B55" s="16" t="s">
        <v>162</v>
      </c>
      <c r="C55" s="16"/>
      <c r="D55" s="16"/>
      <c r="E55" s="16"/>
      <c r="F55" s="16"/>
      <c r="G55" s="16"/>
      <c r="H55" s="18"/>
      <c r="I55" s="18"/>
      <c r="J55" s="16"/>
      <c r="K55" s="16"/>
    </row>
    <row r="56" customFormat="false" ht="12.75" hidden="false" customHeight="false" outlineLevel="0" collapsed="false">
      <c r="A56" s="28"/>
      <c r="B56" s="16" t="s">
        <v>163</v>
      </c>
      <c r="C56" s="16"/>
      <c r="D56" s="16"/>
      <c r="E56" s="16"/>
      <c r="F56" s="16"/>
      <c r="G56" s="16"/>
      <c r="H56" s="18"/>
      <c r="I56" s="18"/>
      <c r="J56" s="16"/>
      <c r="K56" s="16" t="s">
        <v>164</v>
      </c>
    </row>
    <row r="57" customFormat="false" ht="12.75" hidden="false" customHeight="false" outlineLevel="0" collapsed="false">
      <c r="A57" s="28"/>
      <c r="B57" s="16" t="s">
        <v>165</v>
      </c>
      <c r="C57" s="16"/>
      <c r="D57" s="16"/>
      <c r="E57" s="16"/>
      <c r="F57" s="16"/>
      <c r="G57" s="16"/>
      <c r="H57" s="18"/>
      <c r="I57" s="18"/>
      <c r="J57" s="16"/>
      <c r="K57" s="16" t="s">
        <v>164</v>
      </c>
    </row>
    <row r="58" customFormat="false" ht="12.75" hidden="false" customHeight="false" outlineLevel="0" collapsed="false">
      <c r="A58" s="28"/>
      <c r="B58" s="16" t="s">
        <v>166</v>
      </c>
      <c r="C58" s="16"/>
      <c r="D58" s="16"/>
      <c r="E58" s="16"/>
      <c r="F58" s="16"/>
      <c r="G58" s="16"/>
      <c r="H58" s="18"/>
      <c r="I58" s="18"/>
      <c r="J58" s="16"/>
      <c r="K58" s="16" t="s">
        <v>164</v>
      </c>
    </row>
    <row r="59" customFormat="false" ht="12.75" hidden="false" customHeight="false" outlineLevel="0" collapsed="false">
      <c r="A59" s="28"/>
      <c r="B59" s="16" t="s">
        <v>167</v>
      </c>
      <c r="C59" s="16"/>
      <c r="D59" s="16"/>
      <c r="E59" s="16"/>
      <c r="F59" s="16"/>
      <c r="G59" s="16"/>
      <c r="H59" s="18"/>
      <c r="I59" s="18"/>
      <c r="J59" s="16"/>
      <c r="K59" s="16" t="s">
        <v>168</v>
      </c>
    </row>
    <row r="60" customFormat="false" ht="12.75" hidden="false" customHeight="false" outlineLevel="0" collapsed="false">
      <c r="A60" s="22" t="n">
        <v>1</v>
      </c>
      <c r="B60" s="16" t="s">
        <v>169</v>
      </c>
      <c r="C60" s="16" t="n">
        <v>4</v>
      </c>
      <c r="D60" s="17" t="s">
        <v>170</v>
      </c>
      <c r="E60" s="16" t="n">
        <v>41019265</v>
      </c>
      <c r="F60" s="16"/>
      <c r="G60" s="16"/>
      <c r="H60" s="18" t="n">
        <v>18</v>
      </c>
      <c r="I60" s="18" t="n">
        <f aca="false">C60*H60</f>
        <v>72</v>
      </c>
      <c r="J60" s="16"/>
      <c r="K60" s="16" t="s">
        <v>168</v>
      </c>
    </row>
    <row r="61" customFormat="false" ht="15" hidden="false" customHeight="false" outlineLevel="0" collapsed="false">
      <c r="A61" s="6" t="s">
        <v>171</v>
      </c>
      <c r="B61" s="6"/>
      <c r="C61" s="6"/>
      <c r="D61" s="6"/>
      <c r="E61" s="6"/>
      <c r="F61" s="6"/>
      <c r="G61" s="6"/>
      <c r="H61" s="6"/>
      <c r="I61" s="6"/>
      <c r="J61" s="6"/>
      <c r="K61" s="6"/>
    </row>
    <row r="62" customFormat="false" ht="16.15" hidden="false" customHeight="false" outlineLevel="0" collapsed="false">
      <c r="A62" s="28"/>
      <c r="B62" s="16" t="s">
        <v>172</v>
      </c>
      <c r="C62" s="16" t="n">
        <v>3</v>
      </c>
      <c r="D62" s="25" t="s">
        <v>133</v>
      </c>
      <c r="E62" s="33" t="n">
        <v>173010335</v>
      </c>
      <c r="F62" s="16" t="s">
        <v>134</v>
      </c>
      <c r="G62" s="16"/>
      <c r="H62" s="18" t="n">
        <v>0</v>
      </c>
      <c r="I62" s="18"/>
      <c r="J62" s="16" t="s">
        <v>16</v>
      </c>
      <c r="K62" s="16" t="s">
        <v>173</v>
      </c>
    </row>
    <row r="63" customFormat="false" ht="16.15" hidden="false" customHeight="false" outlineLevel="0" collapsed="false">
      <c r="A63" s="28"/>
      <c r="B63" s="16" t="s">
        <v>174</v>
      </c>
      <c r="C63" s="16" t="n">
        <v>3</v>
      </c>
      <c r="D63" s="25" t="s">
        <v>133</v>
      </c>
      <c r="E63" s="33" t="n">
        <v>173010542</v>
      </c>
      <c r="F63" s="16" t="s">
        <v>134</v>
      </c>
      <c r="G63" s="16"/>
      <c r="H63" s="18" t="n">
        <v>0</v>
      </c>
      <c r="I63" s="18"/>
      <c r="J63" s="16" t="s">
        <v>16</v>
      </c>
      <c r="K63" s="16" t="s">
        <v>173</v>
      </c>
    </row>
    <row r="64" customFormat="false" ht="16.15" hidden="false" customHeight="false" outlineLevel="0" collapsed="false">
      <c r="A64" s="28"/>
      <c r="B64" s="16" t="s">
        <v>175</v>
      </c>
      <c r="C64" s="16" t="n">
        <v>3</v>
      </c>
      <c r="D64" s="25" t="s">
        <v>133</v>
      </c>
      <c r="E64" s="16" t="n">
        <v>173011235</v>
      </c>
      <c r="F64" s="16" t="s">
        <v>134</v>
      </c>
      <c r="G64" s="16"/>
      <c r="H64" s="18" t="n">
        <v>0</v>
      </c>
      <c r="I64" s="18"/>
      <c r="J64" s="16" t="s">
        <v>16</v>
      </c>
      <c r="K64" s="16" t="s">
        <v>173</v>
      </c>
    </row>
    <row r="65" customFormat="false" ht="16.15" hidden="false" customHeight="false" outlineLevel="0" collapsed="false">
      <c r="A65" s="28"/>
      <c r="B65" s="16" t="s">
        <v>176</v>
      </c>
      <c r="C65" s="16" t="n">
        <v>3</v>
      </c>
      <c r="D65" s="25" t="s">
        <v>133</v>
      </c>
      <c r="E65" s="33" t="n">
        <v>173011535</v>
      </c>
      <c r="F65" s="16" t="s">
        <v>134</v>
      </c>
      <c r="G65" s="16"/>
      <c r="H65" s="18" t="n">
        <v>0</v>
      </c>
      <c r="I65" s="18"/>
      <c r="J65" s="16" t="s">
        <v>16</v>
      </c>
      <c r="K65" s="16" t="s">
        <v>173</v>
      </c>
    </row>
    <row r="66" customFormat="false" ht="19.7" hidden="false" customHeight="false" outlineLevel="0" collapsed="false">
      <c r="A66" s="3" t="s">
        <v>177</v>
      </c>
      <c r="B66" s="3"/>
      <c r="C66" s="3"/>
      <c r="D66" s="3"/>
      <c r="E66" s="3"/>
      <c r="F66" s="3"/>
      <c r="G66" s="3"/>
      <c r="H66" s="3"/>
      <c r="I66" s="3"/>
      <c r="J66" s="3"/>
      <c r="K66" s="3"/>
    </row>
    <row r="67" customFormat="false" ht="12.75" hidden="false" customHeight="false" outlineLevel="0" collapsed="false">
      <c r="A67" s="16"/>
      <c r="B67" s="4" t="s">
        <v>2</v>
      </c>
      <c r="C67" s="4" t="s">
        <v>3</v>
      </c>
      <c r="D67" s="4" t="s">
        <v>4</v>
      </c>
      <c r="E67" s="4" t="s">
        <v>5</v>
      </c>
      <c r="F67" s="4" t="s">
        <v>6</v>
      </c>
      <c r="G67" s="4" t="s">
        <v>7</v>
      </c>
      <c r="H67" s="5" t="s">
        <v>8</v>
      </c>
      <c r="I67" s="5" t="s">
        <v>9</v>
      </c>
      <c r="J67" s="4" t="s">
        <v>10</v>
      </c>
      <c r="K67" s="4" t="s">
        <v>11</v>
      </c>
    </row>
    <row r="68" customFormat="false" ht="15" hidden="false" customHeight="false" outlineLevel="0" collapsed="false">
      <c r="A68" s="6" t="s">
        <v>178</v>
      </c>
      <c r="B68" s="6"/>
      <c r="C68" s="6"/>
      <c r="D68" s="6"/>
      <c r="E68" s="6"/>
      <c r="F68" s="6"/>
      <c r="G68" s="6"/>
      <c r="H68" s="6"/>
      <c r="I68" s="6"/>
      <c r="J68" s="6"/>
      <c r="K68" s="6"/>
    </row>
    <row r="69" customFormat="false" ht="12.75" hidden="false" customHeight="false" outlineLevel="0" collapsed="false">
      <c r="A69" s="22" t="n">
        <v>1</v>
      </c>
      <c r="B69" s="16" t="s">
        <v>179</v>
      </c>
      <c r="C69" s="16" t="n">
        <v>6</v>
      </c>
      <c r="D69" s="17" t="s">
        <v>42</v>
      </c>
      <c r="E69" s="16"/>
      <c r="F69" s="17" t="s">
        <v>180</v>
      </c>
      <c r="G69" s="16" t="s">
        <v>181</v>
      </c>
      <c r="H69" s="18" t="n">
        <v>262.83</v>
      </c>
      <c r="I69" s="18" t="n">
        <f aca="false">C69*H69</f>
        <v>1576.98</v>
      </c>
      <c r="J69" s="16" t="s">
        <v>16</v>
      </c>
      <c r="K69" s="16" t="s">
        <v>182</v>
      </c>
    </row>
    <row r="70" customFormat="false" ht="12.75" hidden="false" customHeight="false" outlineLevel="0" collapsed="false">
      <c r="A70" s="15"/>
      <c r="B70" s="19" t="s">
        <v>183</v>
      </c>
      <c r="C70" s="16" t="n">
        <v>1</v>
      </c>
      <c r="D70" s="17" t="s">
        <v>184</v>
      </c>
      <c r="E70" s="16" t="n">
        <v>5901259432770</v>
      </c>
      <c r="F70" s="17" t="s">
        <v>185</v>
      </c>
      <c r="G70" s="16" t="s">
        <v>186</v>
      </c>
      <c r="H70" s="18" t="n">
        <v>237</v>
      </c>
      <c r="I70" s="18" t="n">
        <f aca="false">C70*H70</f>
        <v>237</v>
      </c>
      <c r="J70" s="16" t="s">
        <v>16</v>
      </c>
      <c r="K70" s="16"/>
    </row>
    <row r="74" customFormat="false" ht="24.45" hidden="false" customHeight="false" outlineLevel="0" collapsed="false">
      <c r="B74" s="34" t="s">
        <v>187</v>
      </c>
      <c r="C74" s="35" t="n">
        <f aca="false">SUM(I4,I10,I14,I18,I19,I23,I24,I26,I29,I38,I45,I50,I60)</f>
        <v>7699.9</v>
      </c>
      <c r="E74" s="36" t="s">
        <v>188</v>
      </c>
      <c r="F74" s="36"/>
      <c r="G74" s="37" t="s">
        <v>189</v>
      </c>
    </row>
    <row r="75" customFormat="false" ht="15" hidden="false" customHeight="false" outlineLevel="0" collapsed="false">
      <c r="B75" s="38" t="s">
        <v>190</v>
      </c>
      <c r="E75" s="16" t="s">
        <v>191</v>
      </c>
      <c r="F75" s="22"/>
      <c r="G75" s="16" t="s">
        <v>192</v>
      </c>
    </row>
    <row r="76" customFormat="false" ht="12.75" hidden="false" customHeight="false" outlineLevel="0" collapsed="false">
      <c r="B76" s="16" t="s">
        <v>193</v>
      </c>
      <c r="E76" s="16" t="s">
        <v>194</v>
      </c>
      <c r="F76" s="15"/>
      <c r="G76" s="16"/>
    </row>
    <row r="77" customFormat="false" ht="12.75" hidden="false" customHeight="false" outlineLevel="0" collapsed="false">
      <c r="B77" s="16" t="s">
        <v>178</v>
      </c>
      <c r="E77" s="16" t="s">
        <v>195</v>
      </c>
      <c r="F77" s="20"/>
      <c r="G77" s="16"/>
    </row>
    <row r="78" customFormat="false" ht="12.75" hidden="false" customHeight="false" outlineLevel="0" collapsed="false">
      <c r="B78" s="16" t="s">
        <v>196</v>
      </c>
      <c r="E78" s="16" t="s">
        <v>197</v>
      </c>
      <c r="F78" s="28"/>
    </row>
    <row r="79" customFormat="false" ht="12.75" hidden="false" customHeight="false" outlineLevel="0" collapsed="false">
      <c r="B79" s="16" t="s">
        <v>198</v>
      </c>
    </row>
    <row r="80" customFormat="false" ht="12.75" hidden="false" customHeight="false" outlineLevel="0" collapsed="false">
      <c r="B80" s="16" t="s">
        <v>199</v>
      </c>
    </row>
    <row r="81" customFormat="false" ht="12.75" hidden="false" customHeight="false" outlineLevel="0" collapsed="false">
      <c r="B81" s="16" t="s">
        <v>131</v>
      </c>
    </row>
    <row r="82" customFormat="false" ht="12.75" hidden="false" customHeight="false" outlineLevel="0" collapsed="false">
      <c r="B82" s="16" t="s">
        <v>200</v>
      </c>
    </row>
    <row r="84" customFormat="false" ht="12.75" hidden="false" customHeight="false" outlineLevel="0" collapsed="false">
      <c r="B84" s="31"/>
    </row>
    <row r="85" customFormat="false" ht="12.75" hidden="false" customHeight="false" outlineLevel="0" collapsed="false">
      <c r="B85" s="31"/>
    </row>
    <row r="86" customFormat="false" ht="12.75" hidden="false" customHeight="false" outlineLevel="0" collapsed="false">
      <c r="B86" s="31"/>
    </row>
  </sheetData>
  <mergeCells count="19">
    <mergeCell ref="A1:K1"/>
    <mergeCell ref="A3:K3"/>
    <mergeCell ref="A9:K9"/>
    <mergeCell ref="A11:K11"/>
    <mergeCell ref="A17:K17"/>
    <mergeCell ref="A22:K22"/>
    <mergeCell ref="A25:K25"/>
    <mergeCell ref="A28:K28"/>
    <mergeCell ref="A35:K35"/>
    <mergeCell ref="A37:K37"/>
    <mergeCell ref="A42:K42"/>
    <mergeCell ref="A44:K44"/>
    <mergeCell ref="A49:K49"/>
    <mergeCell ref="A52:K52"/>
    <mergeCell ref="A54:K54"/>
    <mergeCell ref="A61:K61"/>
    <mergeCell ref="A66:K66"/>
    <mergeCell ref="A68:K68"/>
    <mergeCell ref="E74:F74"/>
  </mergeCells>
  <hyperlinks>
    <hyperlink ref="D4" r:id="rId2" display="Nanotec"/>
    <hyperlink ref="D5" r:id="rId3" display="T-motor"/>
    <hyperlink ref="D6" r:id="rId4" display="HobbyKing "/>
    <hyperlink ref="D7" r:id="rId5" display="RCflight"/>
    <hyperlink ref="F7" r:id="rId6" display="Tiger motors"/>
    <hyperlink ref="D8" r:id="rId7" display="elefun"/>
    <hyperlink ref="D10" r:id="rId8" display="Elefun"/>
    <hyperlink ref="F10" r:id="rId9" display="Hobbywing"/>
    <hyperlink ref="D12" r:id="rId10" display="Farnell"/>
    <hyperlink ref="F12" r:id="rId11" display="STMICROELECTRONICS"/>
    <hyperlink ref="D13" r:id="rId12" display="Mouser"/>
    <hyperlink ref="F13" r:id="rId13" display="Vishay"/>
    <hyperlink ref="D14" r:id="rId14" display="Mouser"/>
    <hyperlink ref="F14" r:id="rId15" display="STMicroelectronics"/>
    <hyperlink ref="K14" r:id="rId16" display="Datasheet The ESC is compatible with sensorless BLDC motors and will work similarly to the UdeAs ESC. "/>
    <hyperlink ref="D15" r:id="rId17" display="HobbyKing"/>
    <hyperlink ref="D16" r:id="rId18" display="HobbyKing"/>
    <hyperlink ref="D18" r:id="rId19" display="Electro:kit"/>
    <hyperlink ref="F18" r:id="rId20" display="Raspberry Pi"/>
    <hyperlink ref="D19" r:id="rId21" display="Mouser"/>
    <hyperlink ref="F19" r:id="rId22" display="STMicroelectronics"/>
    <hyperlink ref="D20" r:id="rId23" display="Mouser"/>
    <hyperlink ref="F20" r:id="rId24" display="Espressif Systems"/>
    <hyperlink ref="D21" r:id="rId25" display="Electro:kit"/>
    <hyperlink ref="D23" r:id="rId26" display="Mouser"/>
    <hyperlink ref="F23" r:id="rId27" display="Semtech"/>
    <hyperlink ref="D24" r:id="rId28" display="Mouser"/>
    <hyperlink ref="F24" r:id="rId29" display="Skyworks Solutions, Inc."/>
    <hyperlink ref="D26" r:id="rId30" display="Elefun"/>
    <hyperlink ref="F26" r:id="rId31" display="GNB"/>
    <hyperlink ref="D27" r:id="rId32" display="Droneit"/>
    <hyperlink ref="D30" r:id="rId33" display="DigiKey"/>
    <hyperlink ref="F30" r:id="rId34" display="Analog Devices Inc."/>
    <hyperlink ref="D31" r:id="rId35" display="Mouser"/>
    <hyperlink ref="F31" r:id="rId36" display="Coilcraft"/>
    <hyperlink ref="D32" r:id="rId37" display="DigiKey"/>
    <hyperlink ref="F32" r:id="rId38" display="Diodes Incorporated"/>
    <hyperlink ref="D38" r:id="rId39" display="Symmetry Electronics"/>
    <hyperlink ref="F38" r:id="rId40" location="documents" display="iC-Haus"/>
    <hyperlink ref="D39" r:id="rId41" display="Mouser"/>
    <hyperlink ref="F39" r:id="rId42" display="ams OSRAM"/>
    <hyperlink ref="D40" r:id="rId43" display="Farnell"/>
    <hyperlink ref="F40" r:id="rId44" display="BROADCOM"/>
    <hyperlink ref="D41" r:id="rId45" display="Mouser"/>
    <hyperlink ref="F41" r:id="rId46" display="Same sky"/>
    <hyperlink ref="D43" r:id="rId47" display="Würth Electronic"/>
    <hyperlink ref="F43" r:id="rId48" display="Würth Elektronik"/>
    <hyperlink ref="D45" r:id="rId49" display="Electro:kit"/>
    <hyperlink ref="F45" r:id="rId50" display="Raspberry Pi"/>
    <hyperlink ref="D46" r:id="rId51" display="Amazon.com"/>
    <hyperlink ref="F46" r:id="rId52" display="STmicroelectronics"/>
    <hyperlink ref="D47" r:id="rId53" display="Tiny tronics"/>
    <hyperlink ref="F47" r:id="rId54" display="STmicroelectronics"/>
    <hyperlink ref="D48" r:id="rId55" display="Mouser"/>
    <hyperlink ref="F48" r:id="rId56" display="Texas Instruments"/>
    <hyperlink ref="D50" r:id="rId57" display="Electro:kit"/>
    <hyperlink ref="D51" r:id="rId58" display="Proto Supplies"/>
    <hyperlink ref="D60" r:id="rId59" display="Electrokit"/>
    <hyperlink ref="D62" r:id="rId60" display="Würth Electronic"/>
    <hyperlink ref="D63" r:id="rId61" display="Würth Electronic"/>
    <hyperlink ref="D64" r:id="rId62" display="Würth Electronic"/>
    <hyperlink ref="D65" r:id="rId63" display="Würth Electronic"/>
    <hyperlink ref="D69" r:id="rId64" display="Farnell"/>
    <hyperlink ref="F69" r:id="rId65" display="LEDEX"/>
    <hyperlink ref="D70" r:id="rId66" display="Autodoc"/>
    <hyperlink ref="F70" r:id="rId67" display="AS-PL"/>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68"/>
</worksheet>
</file>

<file path=docProps/app.xml><?xml version="1.0" encoding="utf-8"?>
<Properties xmlns="http://schemas.openxmlformats.org/officeDocument/2006/extended-properties" xmlns:vt="http://schemas.openxmlformats.org/officeDocument/2006/docPropsVTypes">
  <Template/>
  <TotalTime>514</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2024-09-19T19:56:36Z</dcterms:created>
  <dc:creator/>
  <dc:description/>
  <dc:language>sv-SE</dc:language>
  <cp:lastModifiedBy/>
  <dcterms:modified xsi:type="dcterms:W3CDTF">2024-10-15T21:04:34Z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file>