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1" documentId="11_696E7A8031CCA03C49A766E456DC69F095B67E54" xr6:coauthVersionLast="36" xr6:coauthVersionMax="36" xr10:uidLastSave="{E44C2B8B-11C0-4B1F-92EC-122DD1CACC33}"/>
  <bookViews>
    <workbookView xWindow="0" yWindow="0" windowWidth="16380" windowHeight="8196" tabRatio="500" xr2:uid="{00000000-000D-0000-FFFF-FFFF00000000}"/>
  </bookViews>
  <sheets>
    <sheet name="BOM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0" i="1" l="1"/>
  <c r="I65" i="1"/>
  <c r="I64" i="1"/>
  <c r="I55" i="1"/>
  <c r="I46" i="1"/>
  <c r="I44" i="1"/>
  <c r="K43" i="1"/>
  <c r="I43" i="1"/>
  <c r="I41" i="1"/>
  <c r="I38" i="1"/>
  <c r="I39" i="1"/>
  <c r="I37" i="1"/>
  <c r="I33" i="1"/>
  <c r="I32" i="1"/>
  <c r="I31" i="1"/>
  <c r="I30" i="1"/>
  <c r="I29" i="1"/>
  <c r="I28" i="1"/>
  <c r="I26" i="1"/>
  <c r="I25" i="1"/>
  <c r="I23" i="1"/>
  <c r="I22" i="1"/>
  <c r="I18" i="1"/>
  <c r="K17" i="1"/>
  <c r="I17" i="1"/>
  <c r="I19" i="1"/>
  <c r="I15" i="1"/>
  <c r="I14" i="1"/>
  <c r="I13" i="1"/>
  <c r="I12" i="1"/>
  <c r="I11" i="1"/>
  <c r="I9" i="1"/>
  <c r="I7" i="1"/>
  <c r="I6" i="1"/>
  <c r="I5" i="1"/>
  <c r="I4" i="1"/>
  <c r="C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H17" authorId="0" shapeId="0" xr:uid="{00000000-0006-0000-0000-000001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20" authorId="0" shapeId="0" xr:uid="{00000000-0006-0000-0000-000002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charset val="1"/>
          </rPr>
          <t>Incl. Moms</t>
        </r>
      </text>
    </comment>
    <comment ref="H43" authorId="0" shapeId="0" xr:uid="{00000000-0006-0000-0000-000003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46" authorId="0" shapeId="0" xr:uid="{00000000-0006-0000-0000-000004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</commentList>
</comments>
</file>

<file path=xl/sharedStrings.xml><?xml version="1.0" encoding="utf-8"?>
<sst xmlns="http://schemas.openxmlformats.org/spreadsheetml/2006/main" count="274" uniqueCount="170">
  <si>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</si>
  <si>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</si>
  <si>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</si>
  <si>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</si>
  <si>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</si>
  <si>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</si>
  <si>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</si>
  <si>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</si>
  <si>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</si>
  <si>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</si>
  <si>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</si>
  <si>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</si>
  <si>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</si>
  <si>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 xml:space="preserve"> DF45L024048-A –  Brushless DC motor </t>
  </si>
  <si>
    <t>Nanotec</t>
  </si>
  <si>
    <t>DF45L024048-A</t>
  </si>
  <si>
    <t>In stock</t>
  </si>
  <si>
    <t>BLDC motors for the wheels, compact size, light weight, contains hall sensors for encoder feedback
Sensored ESC is required if these are used</t>
  </si>
  <si>
    <t>Turnigy Multistar 4225-610Kv 16Pole Multi-Rotor Outrunner</t>
  </si>
  <si>
    <t xml:space="preserve">HobbyKing 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</si>
  <si>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</si>
  <si>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</si>
  <si>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</si>
  <si>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</si>
  <si>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</si>
  <si>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</si>
  <si>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</si>
  <si>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</si>
  <si>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</si>
  <si>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</si>
  <si>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</si>
  <si>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</si>
  <si>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</si>
  <si>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</si>
  <si>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</si>
  <si>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</si>
  <si>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STSPIN32F0A</t>
  </si>
  <si>
    <t>Farnell</t>
  </si>
  <si>
    <t>STMICROELECTRONICS STSPIN32F0A</t>
  </si>
  <si>
    <t>STMICROELECTRONICS</t>
  </si>
  <si>
    <t>Three phase motor driver, integrated buck converters, current sensors, hall effect sensors and ADC</t>
  </si>
  <si>
    <t xml:space="preserve">SQS178ELNW-T1_GE3 </t>
  </si>
  <si>
    <t>Mouser</t>
  </si>
  <si>
    <t xml:space="preserve">78-SQS178ELNW-T1_GE3 </t>
  </si>
  <si>
    <t>Vishay</t>
  </si>
  <si>
    <t>SQS178ELNW-T1_GE3</t>
  </si>
  <si>
    <t>N-Channel mosfet drivers for the BLDC motors</t>
  </si>
  <si>
    <t xml:space="preserve">B-G431B-ESC1 </t>
  </si>
  <si>
    <t>511-B-G431B-ESC1</t>
  </si>
  <si>
    <t>STMicroelectronics</t>
  </si>
  <si>
    <t>Datasheet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</si>
  <si>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</si>
  <si>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</si>
  <si>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</si>
  <si>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</si>
  <si>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</si>
  <si>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</si>
  <si>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</si>
  <si>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</si>
  <si>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</si>
  <si>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</si>
  <si>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 xml:space="preserve">Raspberry Pi 4 Model B/8GB </t>
  </si>
  <si>
    <t>Electro:kit</t>
  </si>
  <si>
    <t>41017664 - Raspberry Pi</t>
  </si>
  <si>
    <t>Raspberry Pi</t>
  </si>
  <si>
    <t>NUCLEO-H723ZG</t>
  </si>
  <si>
    <t xml:space="preserve">511-NUCLEO-H723ZG </t>
  </si>
  <si>
    <t>If we do not develop our own pcb this microcontroller can be used instead of the ESP32 microcontroll-
Er, ADC, communication, supports micro ros</t>
  </si>
  <si>
    <t>Raspberry Pi 4 Model B/4GB</t>
  </si>
  <si>
    <t>41017110 - Raspberry Pi</t>
  </si>
  <si>
    <t>Secondary option</t>
  </si>
  <si>
    <t>RF (Radio frequency)</t>
  </si>
  <si>
    <t>SX1280IMLTRT</t>
  </si>
  <si>
    <t xml:space="preserve">947-SX1280IMLTRT </t>
  </si>
  <si>
    <t>Semtech</t>
  </si>
  <si>
    <t xml:space="preserve">RF Transceiver Long range 2.4 GHz Wireless Transceiver </t>
  </si>
  <si>
    <t xml:space="preserve">SKY66122-11 </t>
  </si>
  <si>
    <t xml:space="preserve">873-SKY66122-11 </t>
  </si>
  <si>
    <t>Skyworks Solutions, Inc.</t>
  </si>
  <si>
    <t>SKY66122-11</t>
  </si>
  <si>
    <t>RF Front End OFDM, 863 to 928 MHz, Wi-SUN, FEM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</si>
  <si>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</si>
  <si>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</si>
  <si>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</si>
  <si>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</si>
  <si>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</si>
  <si>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</si>
  <si>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</si>
  <si>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</si>
  <si>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Digikey</t>
  </si>
  <si>
    <t xml:space="preserve">LT3750AEMS#PBF 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</si>
  <si>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</si>
  <si>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</si>
  <si>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</si>
  <si>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</si>
  <si>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</si>
  <si>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</si>
  <si>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</si>
  <si>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</si>
  <si>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</si>
  <si>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</si>
  <si>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</si>
  <si>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</si>
  <si>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</si>
  <si>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</si>
  <si>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</si>
  <si>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</si>
  <si>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</si>
  <si>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</si>
  <si>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</si>
  <si>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</si>
  <si>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</si>
  <si>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</si>
  <si>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</si>
  <si>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13/10/24</t>
  </si>
  <si>
    <t>Wheel encoder, Quotation for 309 á excluding tax</t>
  </si>
  <si>
    <t>IMU</t>
  </si>
  <si>
    <t>WSEN-ISDS 6 Axis IMU</t>
  </si>
  <si>
    <t>Würth Electronic</t>
  </si>
  <si>
    <t>Würth Elektronik</t>
  </si>
  <si>
    <t>IMU, Sponsored by W/E, Gyroscope, Acceleration, I2C, SPI</t>
  </si>
  <si>
    <t>Obsticle Detection Sensors</t>
  </si>
  <si>
    <t>Raspberry Pi Kameramodul 3</t>
  </si>
  <si>
    <t>41020240 - Raspberry Pi</t>
  </si>
  <si>
    <t>OPT8241NBN</t>
  </si>
  <si>
    <t xml:space="preserve"> 595-OPT8241NBN </t>
  </si>
  <si>
    <t>Texas Instruments</t>
  </si>
  <si>
    <t xml:space="preserve">OPT8241NBN </t>
  </si>
  <si>
    <t>Distance sensor</t>
  </si>
  <si>
    <t>Break Beam sensor</t>
  </si>
  <si>
    <t>IR Break Beam Sensor - 5mm LEDs</t>
  </si>
  <si>
    <t>Adafruit</t>
  </si>
  <si>
    <t>Break beam to detect if a ball is close (within a few mm) to the dribbler.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</si>
  <si>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</si>
  <si>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</si>
  <si>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</si>
  <si>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</si>
  <si>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</si>
  <si>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</si>
  <si>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</si>
  <si>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</si>
  <si>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Electrokit</t>
  </si>
  <si>
    <t>Passive components</t>
  </si>
  <si>
    <t>Voltage regulator (buck converters) -&gt; 3,3V</t>
  </si>
  <si>
    <t>Already sent free of charge</t>
  </si>
  <si>
    <t>Voltage regulator (buck converters) -&gt; 5,0V</t>
  </si>
  <si>
    <t>Voltage regulator (buck converters) -&gt; 12V</t>
  </si>
  <si>
    <t>Voltage regulator (buck converters) -&gt; 15V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</si>
  <si>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</si>
  <si>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</si>
  <si>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</si>
  <si>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</si>
  <si>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</si>
  <si>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</si>
  <si>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</si>
  <si>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</si>
  <si>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</si>
  <si>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</si>
  <si>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</si>
  <si>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</si>
  <si>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</si>
  <si>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</si>
  <si>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</si>
  <si>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</si>
  <si>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</si>
  <si>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 xml:space="preserve"> choice</t>
    </r>
  </si>
  <si>
    <r>
      <rPr>
        <sz val="10"/>
        <rFont val="Arial"/>
        <family val="2"/>
        <charset val="1"/>
      </rPr>
      <t>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choice</t>
    </r>
  </si>
  <si>
    <t>Might need</t>
  </si>
  <si>
    <t>3D printing costs</t>
  </si>
  <si>
    <t>Resistor and other passive components, sponsored by Würth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</si>
</sst>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33"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4" fontId="0" fillId="0" borderId="0" xfId="0" applyNumberFormat="1" applyAlignment="1" applyProtection="1"/>
    <xf numFmtId="0" fontId="2" fillId="0" borderId="1" xfId="0" applyFont="1" applyBorder="1" applyAlignment="1" applyProtection="1"/>
    <xf numFmtId="4" fontId="2" fillId="0" borderId="1" xfId="0" applyNumberFormat="1" applyFont="1" applyBorder="1" applyAlignment="1" applyProtection="1"/>
    <xf numFmtId="0" fontId="0" fillId="4" borderId="1" xfId="0" applyFont="1" applyFill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left" vertical="center"/>
    </xf>
    <xf numFmtId="4" fontId="0" fillId="0" borderId="1" xfId="0" applyNumberFormat="1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left"/>
    </xf>
    <xf numFmtId="0" fontId="0" fillId="5" borderId="1" xfId="0" applyFill="1" applyBorder="1" applyAlignment="1" applyProtection="1"/>
    <xf numFmtId="0" fontId="0" fillId="0" borderId="1" xfId="0" applyFont="1" applyBorder="1" applyAlignment="1" applyProtection="1"/>
    <xf numFmtId="0" fontId="4" fillId="0" borderId="1" xfId="0" applyFont="1" applyBorder="1" applyAlignment="1" applyProtection="1"/>
    <xf numFmtId="4" fontId="0" fillId="0" borderId="1" xfId="0" applyNumberFormat="1" applyFont="1" applyBorder="1" applyAlignment="1" applyProtection="1"/>
    <xf numFmtId="0" fontId="0" fillId="0" borderId="1" xfId="0" applyFont="1" applyBorder="1" applyAlignment="1" applyProtection="1">
      <alignment wrapText="1"/>
    </xf>
    <xf numFmtId="0" fontId="0" fillId="6" borderId="1" xfId="0" applyFill="1" applyBorder="1" applyAlignment="1" applyProtection="1"/>
    <xf numFmtId="4" fontId="5" fillId="0" borderId="1" xfId="0" applyNumberFormat="1" applyFont="1" applyBorder="1" applyAlignment="1" applyProtection="1"/>
    <xf numFmtId="0" fontId="0" fillId="4" borderId="1" xfId="0" applyFill="1" applyBorder="1" applyAlignment="1" applyProtection="1"/>
    <xf numFmtId="0" fontId="6" fillId="0" borderId="1" xfId="1" applyFont="1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0" fillId="7" borderId="1" xfId="0" applyFill="1" applyBorder="1" applyAlignment="1" applyProtection="1"/>
    <xf numFmtId="0" fontId="7" fillId="0" borderId="1" xfId="1" applyFont="1" applyBorder="1" applyAlignment="1" applyProtection="1"/>
    <xf numFmtId="0" fontId="0" fillId="0" borderId="0" xfId="0" applyFont="1" applyBorder="1" applyAlignment="1" applyProtection="1"/>
    <xf numFmtId="0" fontId="8" fillId="0" borderId="0" xfId="0" applyFont="1" applyAlignment="1" applyProtection="1"/>
    <xf numFmtId="0" fontId="9" fillId="0" borderId="1" xfId="0" applyFont="1" applyBorder="1" applyAlignment="1" applyProtection="1"/>
    <xf numFmtId="4" fontId="10" fillId="0" borderId="1" xfId="0" applyNumberFormat="1" applyFont="1" applyBorder="1" applyAlignment="1" applyProtection="1"/>
    <xf numFmtId="0" fontId="1" fillId="0" borderId="1" xfId="0" applyFont="1" applyBorder="1" applyAlignment="1" applyProtection="1"/>
    <xf numFmtId="0" fontId="3" fillId="0" borderId="1" xfId="0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se/manufacturer/stmicroelectronics/" TargetMode="External"/><Relationship Id="rId18" Type="http://schemas.openxmlformats.org/officeDocument/2006/relationships/hyperlink" Target="https://www.electrokit.com/raspberry-pi-4-model-b/8gb" TargetMode="External"/><Relationship Id="rId26" Type="http://schemas.openxmlformats.org/officeDocument/2006/relationships/hyperlink" Target="http://www.gaonengbattery.com/" TargetMode="External"/><Relationship Id="rId39" Type="http://schemas.openxmlformats.org/officeDocument/2006/relationships/hyperlink" Target="https://www.mouser.se/ProductDetail/Texas-Instruments/OPT8241NBN?qs=cGEy3R83DS%2FxFMUAL%252BoBvw%3D%3D" TargetMode="External"/><Relationship Id="rId21" Type="http://schemas.openxmlformats.org/officeDocument/2006/relationships/hyperlink" Target="https://www.mouser.se/ProductDetail/Semtech/SX1280IMLTRT?qs=5aG0NVq1C4xuoq8G6ZzdxQ%3D%3D" TargetMode="External"/><Relationship Id="rId34" Type="http://schemas.openxmlformats.org/officeDocument/2006/relationships/hyperlink" Target="https://uk.farnell.com/broadcom-limited/aedb-9140-a13/encoder-3channel-500cpr-8mm/dp/1161087" TargetMode="External"/><Relationship Id="rId42" Type="http://schemas.openxmlformats.org/officeDocument/2006/relationships/hyperlink" Target="https://www.electrokit.com/kullager-4mm" TargetMode="External"/><Relationship Id="rId47" Type="http://schemas.openxmlformats.org/officeDocument/2006/relationships/hyperlink" Target="https://uk.farnell.com/ledex/195207-228/solenoid-tubular-10w-25-91x52/dp/3996096" TargetMode="External"/><Relationship Id="rId50" Type="http://schemas.openxmlformats.org/officeDocument/2006/relationships/hyperlink" Target="https://as-pl.com/en/main" TargetMode="External"/><Relationship Id="rId7" Type="http://schemas.openxmlformats.org/officeDocument/2006/relationships/hyperlink" Target="https://www.hobbywing.com/" TargetMode="External"/><Relationship Id="rId2" Type="http://schemas.openxmlformats.org/officeDocument/2006/relationships/hyperlink" Target="https://hobbyking.com/en_us/turnigy-multistar-4225-610kv-16pole-multi-rotor-outrunner.html" TargetMode="External"/><Relationship Id="rId16" Type="http://schemas.openxmlformats.org/officeDocument/2006/relationships/hyperlink" Target="https://hobbyking.com/en_us/turnigy-plush-32-30a-2-4s-brushless-speed-controller-w-bec-rev1-1-0.html" TargetMode="External"/><Relationship Id="rId29" Type="http://schemas.openxmlformats.org/officeDocument/2006/relationships/hyperlink" Target="https://www.digikey.se/sv/supplier-centers/analog-devices" TargetMode="External"/><Relationship Id="rId11" Type="http://schemas.openxmlformats.org/officeDocument/2006/relationships/hyperlink" Target="https://www.mouser.se/manufacturer/vishay/" TargetMode="External"/><Relationship Id="rId24" Type="http://schemas.openxmlformats.org/officeDocument/2006/relationships/hyperlink" Target="https://www.mouser.se/manufacturer/skyworks-solutions/" TargetMode="External"/><Relationship Id="rId32" Type="http://schemas.openxmlformats.org/officeDocument/2006/relationships/hyperlink" Target="https://www.mouser.se/ProductDetail/Same-Sky/AMT102-0512-I5000-S?qs=gTYE2QTfZfSxiIvKD%252BmReg%3D%3D" TargetMode="External"/><Relationship Id="rId37" Type="http://schemas.openxmlformats.org/officeDocument/2006/relationships/hyperlink" Target="https://www.we-online.com/en" TargetMode="External"/><Relationship Id="rId40" Type="http://schemas.openxmlformats.org/officeDocument/2006/relationships/hyperlink" Target="https://www.mouser.se/manufacturer/texas-instruments/" TargetMode="External"/><Relationship Id="rId45" Type="http://schemas.openxmlformats.org/officeDocument/2006/relationships/hyperlink" Target="https://www.we-online.com/en/components/products/MAGIC_FDSM_FIXED_OUTPUT_VOLTAGE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www.elefun.se/p/prod.aspx?v=54896" TargetMode="External"/><Relationship Id="rId10" Type="http://schemas.openxmlformats.org/officeDocument/2006/relationships/hyperlink" Target="https://www.mouser.se/ProductDetail/Vishay/SQS178ELNW-T1_GE3?qs=Imq1NPwxi76hFbSnMoRo%2Fw%3D%3D" TargetMode="External"/><Relationship Id="rId19" Type="http://schemas.openxmlformats.org/officeDocument/2006/relationships/hyperlink" Target="https://www.mouser.se/ProductDetail/511-NUCLEO-H723ZG" TargetMode="External"/><Relationship Id="rId31" Type="http://schemas.openxmlformats.org/officeDocument/2006/relationships/hyperlink" Target="https://www.ichaus.de/product/ic-px-series/" TargetMode="External"/><Relationship Id="rId44" Type="http://schemas.openxmlformats.org/officeDocument/2006/relationships/hyperlink" Target="https://www.we-online.com/en/components/products/MAGIC_FDSM_FIXED_OUTPUT_VOLTAGE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uav-en.tmotor.com/" TargetMode="External"/><Relationship Id="rId9" Type="http://schemas.openxmlformats.org/officeDocument/2006/relationships/hyperlink" Target="https://se.farnell.com/b/stmicroelectronics" TargetMode="External"/><Relationship Id="rId14" Type="http://schemas.openxmlformats.org/officeDocument/2006/relationships/hyperlink" Target="https://www.mouser.se/datasheet/2/389/b-g431b-esc1-1848063.pdf" TargetMode="External"/><Relationship Id="rId22" Type="http://schemas.openxmlformats.org/officeDocument/2006/relationships/hyperlink" Target="https://www.mouser.se/manufacturer/semtech/" TargetMode="External"/><Relationship Id="rId27" Type="http://schemas.openxmlformats.org/officeDocument/2006/relationships/hyperlink" Target="https://droneit.se/product/tattu-r-line-version-4-0-1300mah-22-2v-130c-6s1p-lipo-battery-pack-with-xt60-plug/" TargetMode="External"/><Relationship Id="rId30" Type="http://schemas.openxmlformats.org/officeDocument/2006/relationships/hyperlink" Target="https://www.symmetryelectronics.com/products/ic-haus/ic-px2604odfn8-3x3/" TargetMode="External"/><Relationship Id="rId35" Type="http://schemas.openxmlformats.org/officeDocument/2006/relationships/hyperlink" Target="https://uk.farnell.com/b/broadcom" TargetMode="External"/><Relationship Id="rId43" Type="http://schemas.openxmlformats.org/officeDocument/2006/relationships/hyperlink" Target="https://www.we-online.com/en/components/products/MAGIC_FDSM_FIXED_OUTPUT_VOLTAGE" TargetMode="External"/><Relationship Id="rId48" Type="http://schemas.openxmlformats.org/officeDocument/2006/relationships/hyperlink" Target="https://uk.farnell.com/b/ledex" TargetMode="External"/><Relationship Id="rId8" Type="http://schemas.openxmlformats.org/officeDocument/2006/relationships/hyperlink" Target="https://se.farnell.com/stmicroelectronics/stspin32f0a/motor-controller-3-ph-bldc-vfqfpn/dp/2797963" TargetMode="External"/><Relationship Id="rId51" Type="http://schemas.openxmlformats.org/officeDocument/2006/relationships/hyperlink" Target="https://www.electrokit.com/raspberry-pi-4-model-b/4gb" TargetMode="External"/><Relationship Id="rId3" Type="http://schemas.openxmlformats.org/officeDocument/2006/relationships/hyperlink" Target="https://www.rcflight.se/visaprodukt.aspx?id=2951&amp;p=t-motor-mt2814-400-kv" TargetMode="External"/><Relationship Id="rId12" Type="http://schemas.openxmlformats.org/officeDocument/2006/relationships/hyperlink" Target="https://www.mouser.se/ProductDetail/511-B-G431B-ESC1" TargetMode="External"/><Relationship Id="rId17" Type="http://schemas.openxmlformats.org/officeDocument/2006/relationships/hyperlink" Target="https://www.amazon.com/Rakstore-ESP32-DevKitC-VIE-ESP32-WROVER-IE-Development-Bluetooth/dp/B09BM2D6HJ" TargetMode="External"/><Relationship Id="rId25" Type="http://schemas.openxmlformats.org/officeDocument/2006/relationships/hyperlink" Target="https://www.elefun.se/p/prod.aspx?v=63197" TargetMode="External"/><Relationship Id="rId33" Type="http://schemas.openxmlformats.org/officeDocument/2006/relationships/hyperlink" Target="https://www.sameskydevices.com/" TargetMode="External"/><Relationship Id="rId38" Type="http://schemas.openxmlformats.org/officeDocument/2006/relationships/hyperlink" Target="https://www.electrokit.com/raspberry-pi-kameramodul-3-12mp-75" TargetMode="External"/><Relationship Id="rId46" Type="http://schemas.openxmlformats.org/officeDocument/2006/relationships/hyperlink" Target="https://www.we-online.com/en/components/products/MAGIC_FDSM_FIXED_OUTPUT_VOLTAGE" TargetMode="External"/><Relationship Id="rId20" Type="http://schemas.openxmlformats.org/officeDocument/2006/relationships/hyperlink" Target="https://www.mouser.se/manufacturer/stmicroelectronics/" TargetMode="External"/><Relationship Id="rId41" Type="http://schemas.openxmlformats.org/officeDocument/2006/relationships/hyperlink" Target="https://www.electrokit.com/en/ir-barriar-sandare/mottagare-5mm" TargetMode="External"/><Relationship Id="rId1" Type="http://schemas.openxmlformats.org/officeDocument/2006/relationships/hyperlink" Target="https://www.nanotec.com/eu/en/products/1786-df45l024048-a" TargetMode="External"/><Relationship Id="rId6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hobbyking.com/en_us/aerostar-30a-rvs-g2-32bit-2-4s-electronic-speed-controller-w-reverse-function-4a-5-6v-sbec.html" TargetMode="External"/><Relationship Id="rId23" Type="http://schemas.openxmlformats.org/officeDocument/2006/relationships/hyperlink" Target="https://www.mouser.se/ProductDetail/Skyworks-Solutions-Inc/SKY66122-11?qs=stqOd1AaK7%2F9zH4JdBCX2A%3D%3D" TargetMode="External"/><Relationship Id="rId28" Type="http://schemas.openxmlformats.org/officeDocument/2006/relationships/hyperlink" Target="https://www.digikey.se/en/products/detail/analog-devices-inc/LT3750AEMS-PBF/14683705" TargetMode="External"/><Relationship Id="rId36" Type="http://schemas.openxmlformats.org/officeDocument/2006/relationships/hyperlink" Target="https://www.we-online.com/en/components/products/WSEN-ISDS" TargetMode="External"/><Relationship Id="rId49" Type="http://schemas.openxmlformats.org/officeDocument/2006/relationships/hyperlink" Target="https://www.autodoc.se/as-pl/12111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topLeftCell="A37" zoomScaleNormal="100" workbookViewId="0">
      <selection activeCell="B22" sqref="B22"/>
    </sheetView>
  </sheetViews>
  <sheetFormatPr defaultColWidth="11.5546875" defaultRowHeight="13.2" x14ac:dyDescent="0.25"/>
  <cols>
    <col min="1" max="1" width="8.44140625" style="4" customWidth="1"/>
    <col min="2" max="2" width="72" style="4" customWidth="1"/>
    <col min="3" max="3" width="17" style="4" customWidth="1"/>
    <col min="4" max="4" width="19.6640625" style="4" customWidth="1"/>
    <col min="5" max="5" width="34.6640625" style="4" customWidth="1"/>
    <col min="6" max="6" width="22.5546875" style="4" customWidth="1"/>
    <col min="7" max="7" width="31.6640625" style="4" customWidth="1"/>
    <col min="8" max="8" width="7.5546875" style="5" customWidth="1"/>
    <col min="9" max="9" width="14.21875" style="5" customWidth="1"/>
    <col min="10" max="10" width="35.6640625" style="4" customWidth="1"/>
    <col min="11" max="11" width="81.88671875" style="4" customWidth="1"/>
  </cols>
  <sheetData>
    <row r="1" spans="1:11" ht="2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6" t="s">
        <v>10</v>
      </c>
      <c r="K2" s="6" t="s">
        <v>11</v>
      </c>
    </row>
    <row r="3" spans="1:11" ht="15.6" x14ac:dyDescent="0.25">
      <c r="A3" s="2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14" customFormat="1" ht="39.6" x14ac:dyDescent="0.25">
      <c r="A4" s="8">
        <v>1</v>
      </c>
      <c r="B4" s="9" t="s">
        <v>13</v>
      </c>
      <c r="C4" s="10">
        <v>4</v>
      </c>
      <c r="D4" s="11" t="s">
        <v>14</v>
      </c>
      <c r="E4" s="9" t="s">
        <v>15</v>
      </c>
      <c r="F4" s="9"/>
      <c r="G4" s="9"/>
      <c r="H4" s="12">
        <v>818.4</v>
      </c>
      <c r="I4" s="12">
        <f>C4*H4</f>
        <v>3273.6</v>
      </c>
      <c r="J4" s="9" t="s">
        <v>16</v>
      </c>
      <c r="K4" s="13" t="s">
        <v>17</v>
      </c>
    </row>
    <row r="5" spans="1:11" ht="66" x14ac:dyDescent="0.25">
      <c r="A5" s="15">
        <v>2</v>
      </c>
      <c r="B5" s="16" t="s">
        <v>18</v>
      </c>
      <c r="C5" s="16">
        <v>4</v>
      </c>
      <c r="D5" s="17" t="s">
        <v>19</v>
      </c>
      <c r="E5" s="16">
        <v>9392000008</v>
      </c>
      <c r="F5" s="16"/>
      <c r="G5" s="16"/>
      <c r="H5" s="18">
        <v>297</v>
      </c>
      <c r="I5" s="18">
        <f>C5*H5</f>
        <v>1188</v>
      </c>
      <c r="J5" s="16" t="s">
        <v>16</v>
      </c>
      <c r="K5" s="19" t="s">
        <v>20</v>
      </c>
    </row>
    <row r="6" spans="1:11" x14ac:dyDescent="0.25">
      <c r="A6" s="20">
        <v>3</v>
      </c>
      <c r="B6" s="16" t="s">
        <v>21</v>
      </c>
      <c r="C6" s="16">
        <v>4</v>
      </c>
      <c r="D6" s="17" t="s">
        <v>22</v>
      </c>
      <c r="E6" s="16" t="s">
        <v>23</v>
      </c>
      <c r="F6" s="17" t="s">
        <v>24</v>
      </c>
      <c r="G6" s="16"/>
      <c r="H6" s="18">
        <v>215.4</v>
      </c>
      <c r="I6" s="18">
        <f>C6*H6</f>
        <v>861.6</v>
      </c>
      <c r="J6" s="16" t="s">
        <v>16</v>
      </c>
      <c r="K6" s="16" t="s">
        <v>25</v>
      </c>
    </row>
    <row r="7" spans="1:11" x14ac:dyDescent="0.25">
      <c r="A7" s="20">
        <v>4</v>
      </c>
      <c r="B7" s="16" t="s">
        <v>26</v>
      </c>
      <c r="C7" s="16">
        <v>4</v>
      </c>
      <c r="D7" s="17" t="s">
        <v>27</v>
      </c>
      <c r="E7" s="16">
        <v>54896</v>
      </c>
      <c r="F7" s="16"/>
      <c r="G7" s="16"/>
      <c r="H7" s="21">
        <v>268.8</v>
      </c>
      <c r="I7" s="18">
        <f>C7*H7</f>
        <v>1075.2</v>
      </c>
      <c r="J7" s="16" t="s">
        <v>16</v>
      </c>
      <c r="K7" s="16" t="s">
        <v>28</v>
      </c>
    </row>
    <row r="8" spans="1:11" ht="15.6" x14ac:dyDescent="0.25">
      <c r="A8" s="2" t="s">
        <v>29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2">
        <v>1</v>
      </c>
      <c r="B9" s="16" t="s">
        <v>30</v>
      </c>
      <c r="C9" s="16">
        <v>1</v>
      </c>
      <c r="D9" s="17" t="s">
        <v>31</v>
      </c>
      <c r="E9" s="16">
        <v>65193</v>
      </c>
      <c r="F9" s="17" t="s">
        <v>32</v>
      </c>
      <c r="G9" s="16" t="s">
        <v>33</v>
      </c>
      <c r="H9" s="18">
        <v>175.2</v>
      </c>
      <c r="I9" s="18">
        <f>C9*H9</f>
        <v>175.2</v>
      </c>
      <c r="J9" s="16" t="s">
        <v>16</v>
      </c>
      <c r="K9" s="16" t="s">
        <v>34</v>
      </c>
    </row>
    <row r="10" spans="1:11" ht="15.6" x14ac:dyDescent="0.25">
      <c r="A10" s="2" t="s">
        <v>35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s="14" customFormat="1" x14ac:dyDescent="0.25">
      <c r="A11" s="8">
        <v>1</v>
      </c>
      <c r="B11" s="9" t="s">
        <v>36</v>
      </c>
      <c r="C11" s="10">
        <v>5</v>
      </c>
      <c r="D11" s="11" t="s">
        <v>37</v>
      </c>
      <c r="E11" s="9" t="s">
        <v>38</v>
      </c>
      <c r="F11" s="11" t="s">
        <v>39</v>
      </c>
      <c r="G11" s="9" t="s">
        <v>36</v>
      </c>
      <c r="H11" s="10">
        <v>56.61</v>
      </c>
      <c r="I11" s="10">
        <f>C11*H11</f>
        <v>283.05</v>
      </c>
      <c r="J11" s="9" t="s">
        <v>16</v>
      </c>
      <c r="K11" s="9" t="s">
        <v>40</v>
      </c>
    </row>
    <row r="12" spans="1:11" s="14" customFormat="1" x14ac:dyDescent="0.25">
      <c r="A12" s="8">
        <v>1</v>
      </c>
      <c r="B12" s="9" t="s">
        <v>41</v>
      </c>
      <c r="C12" s="10">
        <v>30</v>
      </c>
      <c r="D12" s="11" t="s">
        <v>42</v>
      </c>
      <c r="E12" s="9" t="s">
        <v>43</v>
      </c>
      <c r="F12" s="11" t="s">
        <v>44</v>
      </c>
      <c r="G12" s="9" t="s">
        <v>45</v>
      </c>
      <c r="H12" s="10">
        <v>7.99</v>
      </c>
      <c r="I12" s="10">
        <f>C12*H12</f>
        <v>239.70000000000002</v>
      </c>
      <c r="J12" s="9" t="s">
        <v>16</v>
      </c>
      <c r="K12" s="9" t="s">
        <v>46</v>
      </c>
    </row>
    <row r="13" spans="1:11" s="14" customFormat="1" x14ac:dyDescent="0.25">
      <c r="A13" s="8">
        <v>1</v>
      </c>
      <c r="B13" s="9" t="s">
        <v>47</v>
      </c>
      <c r="C13" s="10">
        <v>5</v>
      </c>
      <c r="D13" s="11" t="s">
        <v>42</v>
      </c>
      <c r="E13" s="9" t="s">
        <v>48</v>
      </c>
      <c r="F13" s="11" t="s">
        <v>49</v>
      </c>
      <c r="G13" s="9" t="s">
        <v>47</v>
      </c>
      <c r="H13" s="10">
        <v>208.96</v>
      </c>
      <c r="I13" s="10">
        <f>C13*H13</f>
        <v>1044.8</v>
      </c>
      <c r="J13" s="9"/>
      <c r="K13" s="11" t="s">
        <v>50</v>
      </c>
    </row>
    <row r="14" spans="1:11" ht="52.8" x14ac:dyDescent="0.25">
      <c r="A14" s="15">
        <v>2</v>
      </c>
      <c r="B14" s="16" t="s">
        <v>51</v>
      </c>
      <c r="C14" s="16">
        <v>5</v>
      </c>
      <c r="D14" s="17" t="s">
        <v>52</v>
      </c>
      <c r="E14" s="16" t="s">
        <v>53</v>
      </c>
      <c r="F14" s="16"/>
      <c r="G14" s="16"/>
      <c r="H14" s="18">
        <v>147.19999999999999</v>
      </c>
      <c r="I14" s="18">
        <f>C14*H14</f>
        <v>736</v>
      </c>
      <c r="J14" s="16" t="s">
        <v>16</v>
      </c>
      <c r="K14" s="19" t="s">
        <v>54</v>
      </c>
    </row>
    <row r="15" spans="1:11" x14ac:dyDescent="0.25">
      <c r="A15" s="20">
        <v>3</v>
      </c>
      <c r="B15" s="16" t="s">
        <v>55</v>
      </c>
      <c r="C15" s="16">
        <v>4</v>
      </c>
      <c r="D15" s="17" t="s">
        <v>52</v>
      </c>
      <c r="E15" s="16" t="s">
        <v>56</v>
      </c>
      <c r="F15" s="16"/>
      <c r="G15" s="16"/>
      <c r="H15" s="18">
        <v>154.80799999999999</v>
      </c>
      <c r="I15" s="18">
        <f>H15*C15</f>
        <v>619.23199999999997</v>
      </c>
      <c r="J15" s="16" t="s">
        <v>16</v>
      </c>
      <c r="K15" s="16" t="s">
        <v>57</v>
      </c>
    </row>
    <row r="16" spans="1:11" ht="15.6" x14ac:dyDescent="0.25">
      <c r="A16" s="2" t="s">
        <v>58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2">
        <v>1</v>
      </c>
      <c r="B17" s="16" t="s">
        <v>61</v>
      </c>
      <c r="C17" s="16">
        <v>1</v>
      </c>
      <c r="D17" s="17" t="s">
        <v>62</v>
      </c>
      <c r="E17" s="16" t="s">
        <v>63</v>
      </c>
      <c r="F17" s="16" t="s">
        <v>64</v>
      </c>
      <c r="G17" s="16"/>
      <c r="H17" s="18">
        <v>979</v>
      </c>
      <c r="I17" s="18">
        <f>H17*C17</f>
        <v>979</v>
      </c>
      <c r="J17" s="16" t="s">
        <v>16</v>
      </c>
      <c r="K17" s="16" t="str">
        <f>"Can be substituted with " &amp; BOM!B20</f>
        <v>Can be substituted with Raspberry Pi 4 Model B/4GB</v>
      </c>
    </row>
    <row r="18" spans="1:11" ht="39.6" x14ac:dyDescent="0.25">
      <c r="A18" s="22">
        <v>1</v>
      </c>
      <c r="B18" s="16" t="s">
        <v>65</v>
      </c>
      <c r="C18" s="16">
        <v>1</v>
      </c>
      <c r="D18" s="17" t="s">
        <v>42</v>
      </c>
      <c r="E18" s="16" t="s">
        <v>66</v>
      </c>
      <c r="F18" s="11" t="s">
        <v>49</v>
      </c>
      <c r="G18" s="16" t="s">
        <v>65</v>
      </c>
      <c r="H18" s="18">
        <v>322.58</v>
      </c>
      <c r="I18" s="18">
        <f>C18*H18</f>
        <v>322.58</v>
      </c>
      <c r="J18" s="16" t="s">
        <v>16</v>
      </c>
      <c r="K18" s="19" t="s">
        <v>67</v>
      </c>
    </row>
    <row r="19" spans="1:11" x14ac:dyDescent="0.25">
      <c r="A19" s="15">
        <v>2</v>
      </c>
      <c r="B19" s="16" t="s">
        <v>59</v>
      </c>
      <c r="C19" s="16">
        <v>1</v>
      </c>
      <c r="D19" s="17" t="s">
        <v>60</v>
      </c>
      <c r="E19" s="16"/>
      <c r="F19" s="16"/>
      <c r="G19" s="16"/>
      <c r="H19" s="18">
        <v>203.2</v>
      </c>
      <c r="I19" s="18">
        <f>C19*H19</f>
        <v>203.2</v>
      </c>
      <c r="J19" s="16" t="s">
        <v>16</v>
      </c>
      <c r="K19" s="16" t="s">
        <v>58</v>
      </c>
    </row>
    <row r="20" spans="1:11" ht="14.4" x14ac:dyDescent="0.3">
      <c r="A20" s="15">
        <v>2</v>
      </c>
      <c r="B20" s="16" t="s">
        <v>68</v>
      </c>
      <c r="C20" s="16">
        <v>1</v>
      </c>
      <c r="D20" s="23" t="s">
        <v>62</v>
      </c>
      <c r="E20" s="16" t="s">
        <v>69</v>
      </c>
      <c r="F20" s="16" t="s">
        <v>64</v>
      </c>
      <c r="G20" s="16"/>
      <c r="H20" s="18">
        <v>729</v>
      </c>
      <c r="I20" s="18">
        <f>H20*C20</f>
        <v>729</v>
      </c>
      <c r="J20" s="16" t="s">
        <v>16</v>
      </c>
      <c r="K20" s="16" t="s">
        <v>70</v>
      </c>
    </row>
    <row r="21" spans="1:11" s="4" customFormat="1" ht="15.6" x14ac:dyDescent="0.25">
      <c r="A21" s="2" t="s">
        <v>71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s="4" customFormat="1" ht="15.6" x14ac:dyDescent="0.3">
      <c r="A22" s="24"/>
      <c r="B22" s="16" t="s">
        <v>72</v>
      </c>
      <c r="C22" s="16">
        <v>1</v>
      </c>
      <c r="D22" s="23" t="s">
        <v>42</v>
      </c>
      <c r="E22" s="16" t="s">
        <v>73</v>
      </c>
      <c r="F22" s="17" t="s">
        <v>74</v>
      </c>
      <c r="G22" s="16" t="s">
        <v>72</v>
      </c>
      <c r="H22" s="18">
        <v>75.44</v>
      </c>
      <c r="I22" s="18">
        <f>C22*H22</f>
        <v>75.44</v>
      </c>
      <c r="J22" s="16" t="s">
        <v>16</v>
      </c>
      <c r="K22" s="16" t="s">
        <v>75</v>
      </c>
    </row>
    <row r="23" spans="1:11" s="4" customFormat="1" ht="15.6" x14ac:dyDescent="0.3">
      <c r="A23" s="24"/>
      <c r="B23" s="16" t="s">
        <v>76</v>
      </c>
      <c r="C23" s="16">
        <v>1</v>
      </c>
      <c r="D23" s="23" t="s">
        <v>42</v>
      </c>
      <c r="E23" s="16" t="s">
        <v>77</v>
      </c>
      <c r="F23" s="17" t="s">
        <v>78</v>
      </c>
      <c r="G23" s="16" t="s">
        <v>79</v>
      </c>
      <c r="H23" s="18">
        <v>40.479999999999997</v>
      </c>
      <c r="I23" s="18">
        <f>C23*H23</f>
        <v>40.479999999999997</v>
      </c>
      <c r="J23" s="16" t="s">
        <v>16</v>
      </c>
      <c r="K23" s="16" t="s">
        <v>80</v>
      </c>
    </row>
    <row r="24" spans="1:11" ht="15.6" x14ac:dyDescent="0.25">
      <c r="A24" s="2" t="s">
        <v>81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2">
        <v>1</v>
      </c>
      <c r="B25" s="16" t="s">
        <v>82</v>
      </c>
      <c r="C25" s="16">
        <v>1</v>
      </c>
      <c r="D25" s="17" t="s">
        <v>31</v>
      </c>
      <c r="E25" s="16">
        <v>63197</v>
      </c>
      <c r="F25" s="17" t="s">
        <v>83</v>
      </c>
      <c r="G25" s="16" t="s">
        <v>84</v>
      </c>
      <c r="H25" s="18">
        <v>351.2</v>
      </c>
      <c r="I25" s="18">
        <f>C25*H25</f>
        <v>351.2</v>
      </c>
      <c r="J25" s="16" t="s">
        <v>16</v>
      </c>
      <c r="K25" s="16" t="s">
        <v>81</v>
      </c>
    </row>
    <row r="26" spans="1:11" x14ac:dyDescent="0.25">
      <c r="A26" s="15">
        <v>2</v>
      </c>
      <c r="B26" s="16" t="s">
        <v>85</v>
      </c>
      <c r="C26" s="16">
        <v>1</v>
      </c>
      <c r="D26" s="17" t="s">
        <v>86</v>
      </c>
      <c r="E26" s="16">
        <v>433122</v>
      </c>
      <c r="F26" s="16"/>
      <c r="G26" s="16"/>
      <c r="H26" s="18">
        <v>359.2</v>
      </c>
      <c r="I26" s="18">
        <f>C26*H26</f>
        <v>359.2</v>
      </c>
      <c r="J26" s="16" t="s">
        <v>16</v>
      </c>
      <c r="K26" s="16" t="s">
        <v>81</v>
      </c>
    </row>
    <row r="27" spans="1:11" ht="15.6" x14ac:dyDescent="0.25">
      <c r="A27" s="2" t="s">
        <v>87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84.8" x14ac:dyDescent="0.25">
      <c r="A28" s="22">
        <v>1</v>
      </c>
      <c r="B28" s="19" t="s">
        <v>88</v>
      </c>
      <c r="C28" s="16">
        <v>1</v>
      </c>
      <c r="D28" s="17" t="s">
        <v>89</v>
      </c>
      <c r="E28" s="16" t="s">
        <v>90</v>
      </c>
      <c r="F28" s="17" t="s">
        <v>91</v>
      </c>
      <c r="G28" s="16" t="s">
        <v>92</v>
      </c>
      <c r="H28" s="18">
        <v>146.92500000000001</v>
      </c>
      <c r="I28" s="18">
        <f t="shared" ref="I28:I33" si="0">C28*H28</f>
        <v>146.92500000000001</v>
      </c>
      <c r="J28" s="16" t="s">
        <v>16</v>
      </c>
      <c r="K28" s="19" t="s">
        <v>93</v>
      </c>
    </row>
    <row r="29" spans="1:11" x14ac:dyDescent="0.25">
      <c r="A29" s="25"/>
      <c r="B29" s="16" t="s">
        <v>94</v>
      </c>
      <c r="C29" s="16"/>
      <c r="D29" s="16"/>
      <c r="E29" s="16"/>
      <c r="F29" s="16"/>
      <c r="G29" s="16"/>
      <c r="H29" s="18"/>
      <c r="I29" s="18">
        <f t="shared" si="0"/>
        <v>0</v>
      </c>
      <c r="J29" s="16"/>
      <c r="K29" s="16" t="s">
        <v>95</v>
      </c>
    </row>
    <row r="30" spans="1:11" x14ac:dyDescent="0.25">
      <c r="A30" s="25"/>
      <c r="B30" s="16" t="s">
        <v>96</v>
      </c>
      <c r="C30" s="16"/>
      <c r="D30" s="16"/>
      <c r="E30" s="16"/>
      <c r="F30" s="16"/>
      <c r="G30" s="16"/>
      <c r="H30" s="18"/>
      <c r="I30" s="18">
        <f t="shared" si="0"/>
        <v>0</v>
      </c>
      <c r="J30" s="16"/>
      <c r="K30" s="16" t="s">
        <v>95</v>
      </c>
    </row>
    <row r="31" spans="1:11" x14ac:dyDescent="0.25">
      <c r="A31" s="25"/>
      <c r="B31" s="16" t="s">
        <v>97</v>
      </c>
      <c r="C31" s="16"/>
      <c r="D31" s="16"/>
      <c r="E31" s="16"/>
      <c r="F31" s="16"/>
      <c r="G31" s="16"/>
      <c r="H31" s="18"/>
      <c r="I31" s="18">
        <f t="shared" si="0"/>
        <v>0</v>
      </c>
      <c r="J31" s="16"/>
      <c r="K31" s="16" t="s">
        <v>95</v>
      </c>
    </row>
    <row r="32" spans="1:11" x14ac:dyDescent="0.25">
      <c r="A32" s="25"/>
      <c r="B32" s="16" t="s">
        <v>98</v>
      </c>
      <c r="C32" s="16"/>
      <c r="D32" s="16"/>
      <c r="E32" s="16"/>
      <c r="F32" s="16"/>
      <c r="G32" s="16"/>
      <c r="H32" s="18"/>
      <c r="I32" s="18">
        <f t="shared" si="0"/>
        <v>0</v>
      </c>
      <c r="J32" s="16"/>
      <c r="K32" s="16"/>
    </row>
    <row r="33" spans="1:11" x14ac:dyDescent="0.25">
      <c r="A33" s="25"/>
      <c r="B33" s="16" t="s">
        <v>99</v>
      </c>
      <c r="C33" s="16"/>
      <c r="D33" s="16"/>
      <c r="E33" s="16"/>
      <c r="F33" s="16"/>
      <c r="G33" s="16"/>
      <c r="H33" s="18"/>
      <c r="I33" s="18">
        <f t="shared" si="0"/>
        <v>0</v>
      </c>
      <c r="J33" s="16"/>
      <c r="K33" s="16"/>
    </row>
    <row r="34" spans="1:11" ht="21" x14ac:dyDescent="0.25">
      <c r="A34" s="3" t="s">
        <v>100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6" t="s">
        <v>1</v>
      </c>
      <c r="B35" s="6" t="s">
        <v>2</v>
      </c>
      <c r="C35" s="6" t="s">
        <v>3</v>
      </c>
      <c r="D35" s="6" t="s">
        <v>4</v>
      </c>
      <c r="E35" s="6" t="s">
        <v>5</v>
      </c>
      <c r="F35" s="6" t="s">
        <v>6</v>
      </c>
      <c r="G35" s="6" t="s">
        <v>7</v>
      </c>
      <c r="H35" s="7" t="s">
        <v>8</v>
      </c>
      <c r="I35" s="7" t="s">
        <v>9</v>
      </c>
      <c r="J35" s="6" t="s">
        <v>10</v>
      </c>
      <c r="K35" s="6" t="s">
        <v>11</v>
      </c>
    </row>
    <row r="36" spans="1:11" ht="15.6" x14ac:dyDescent="0.25">
      <c r="A36" s="2" t="s">
        <v>101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4.4" x14ac:dyDescent="0.3">
      <c r="A37" s="22">
        <v>1</v>
      </c>
      <c r="B37" s="16" t="s">
        <v>102</v>
      </c>
      <c r="C37" s="16">
        <v>4</v>
      </c>
      <c r="D37" s="26" t="s">
        <v>103</v>
      </c>
      <c r="E37" s="23"/>
      <c r="F37" s="26" t="s">
        <v>104</v>
      </c>
      <c r="G37" s="16" t="s">
        <v>105</v>
      </c>
      <c r="H37" s="18">
        <v>224.4</v>
      </c>
      <c r="I37" s="18">
        <f>C37*H37</f>
        <v>897.6</v>
      </c>
      <c r="J37" s="16"/>
      <c r="K37" s="16" t="s">
        <v>106</v>
      </c>
    </row>
    <row r="38" spans="1:11" x14ac:dyDescent="0.25">
      <c r="A38" s="15">
        <v>2</v>
      </c>
      <c r="B38" s="16" t="s">
        <v>111</v>
      </c>
      <c r="C38" s="16">
        <v>24</v>
      </c>
      <c r="D38" s="17" t="s">
        <v>37</v>
      </c>
      <c r="E38" s="16"/>
      <c r="F38" s="17" t="s">
        <v>112</v>
      </c>
      <c r="G38" s="16" t="s">
        <v>113</v>
      </c>
      <c r="H38" s="18">
        <v>309</v>
      </c>
      <c r="I38" s="18">
        <f>C38*H38</f>
        <v>7416</v>
      </c>
      <c r="J38" s="16" t="s">
        <v>114</v>
      </c>
      <c r="K38" s="16" t="s">
        <v>115</v>
      </c>
    </row>
    <row r="39" spans="1:11" x14ac:dyDescent="0.25">
      <c r="A39" s="20">
        <v>3</v>
      </c>
      <c r="B39" s="16" t="s">
        <v>107</v>
      </c>
      <c r="C39" s="16">
        <v>4</v>
      </c>
      <c r="D39" s="17" t="s">
        <v>42</v>
      </c>
      <c r="E39" s="16" t="s">
        <v>108</v>
      </c>
      <c r="F39" s="17" t="s">
        <v>109</v>
      </c>
      <c r="G39" s="16" t="s">
        <v>110</v>
      </c>
      <c r="H39" s="18">
        <v>198.352</v>
      </c>
      <c r="I39" s="18">
        <f>C39*H39</f>
        <v>793.40800000000002</v>
      </c>
      <c r="J39" s="16" t="s">
        <v>16</v>
      </c>
      <c r="K39" s="16" t="s">
        <v>106</v>
      </c>
    </row>
    <row r="40" spans="1:11" ht="15.6" x14ac:dyDescent="0.25">
      <c r="A40" s="2" t="s">
        <v>116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2">
        <v>1</v>
      </c>
      <c r="B41" s="16" t="s">
        <v>117</v>
      </c>
      <c r="C41" s="16">
        <v>10</v>
      </c>
      <c r="D41" s="17" t="s">
        <v>118</v>
      </c>
      <c r="E41" s="16"/>
      <c r="F41" s="17" t="s">
        <v>119</v>
      </c>
      <c r="G41" s="16">
        <v>2536030320001</v>
      </c>
      <c r="H41" s="18">
        <v>0</v>
      </c>
      <c r="I41" s="18">
        <f>C41*H41</f>
        <v>0</v>
      </c>
      <c r="J41" s="16" t="s">
        <v>16</v>
      </c>
      <c r="K41" s="16" t="s">
        <v>120</v>
      </c>
    </row>
    <row r="42" spans="1:11" ht="15.6" x14ac:dyDescent="0.25">
      <c r="A42" s="2" t="s">
        <v>121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2">
        <v>1</v>
      </c>
      <c r="B43" s="16" t="s">
        <v>122</v>
      </c>
      <c r="C43" s="16">
        <v>1</v>
      </c>
      <c r="D43" s="17" t="s">
        <v>62</v>
      </c>
      <c r="E43" s="16" t="s">
        <v>123</v>
      </c>
      <c r="F43" s="16" t="s">
        <v>64</v>
      </c>
      <c r="G43" s="16"/>
      <c r="H43" s="18">
        <v>369</v>
      </c>
      <c r="I43" s="18">
        <f>H43*C43</f>
        <v>369</v>
      </c>
      <c r="J43" s="16" t="s">
        <v>16</v>
      </c>
      <c r="K43" s="27" t="str">
        <f>"Needs to be ordered with " &amp; BOM!B17 &amp; "or " &amp; BOM!B20</f>
        <v>Needs to be ordered with Raspberry Pi 4 Model B/8GB or Raspberry Pi 4 Model B/4GB</v>
      </c>
    </row>
    <row r="44" spans="1:11" x14ac:dyDescent="0.25">
      <c r="A44" s="20">
        <v>3</v>
      </c>
      <c r="B44" s="16" t="s">
        <v>124</v>
      </c>
      <c r="C44" s="16">
        <v>1</v>
      </c>
      <c r="D44" s="17" t="s">
        <v>42</v>
      </c>
      <c r="E44" s="16" t="s">
        <v>125</v>
      </c>
      <c r="F44" s="17" t="s">
        <v>126</v>
      </c>
      <c r="G44" s="16" t="s">
        <v>127</v>
      </c>
      <c r="H44" s="18">
        <v>605.13</v>
      </c>
      <c r="I44" s="18">
        <f>C44*H44</f>
        <v>605.13</v>
      </c>
      <c r="J44" s="16" t="s">
        <v>16</v>
      </c>
      <c r="K44" s="16" t="s">
        <v>128</v>
      </c>
    </row>
    <row r="45" spans="1:11" ht="15.6" x14ac:dyDescent="0.25">
      <c r="A45" s="2" t="s">
        <v>129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4.4" x14ac:dyDescent="0.3">
      <c r="A46" s="22">
        <v>1</v>
      </c>
      <c r="B46" s="16" t="s">
        <v>130</v>
      </c>
      <c r="C46" s="16">
        <v>1</v>
      </c>
      <c r="D46" s="23" t="s">
        <v>62</v>
      </c>
      <c r="E46" s="16">
        <v>41015028</v>
      </c>
      <c r="F46" s="16" t="s">
        <v>131</v>
      </c>
      <c r="G46" s="16"/>
      <c r="H46" s="18">
        <v>99</v>
      </c>
      <c r="I46" s="18">
        <f>H46*C46</f>
        <v>99</v>
      </c>
      <c r="J46" s="16" t="s">
        <v>16</v>
      </c>
      <c r="K46" s="16" t="s">
        <v>132</v>
      </c>
    </row>
    <row r="47" spans="1:11" ht="21" x14ac:dyDescent="0.25">
      <c r="A47" s="3" t="s">
        <v>133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16"/>
      <c r="B48" s="6" t="s">
        <v>2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7" t="s">
        <v>8</v>
      </c>
      <c r="I48" s="7" t="s">
        <v>9</v>
      </c>
      <c r="J48" s="6" t="s">
        <v>10</v>
      </c>
      <c r="K48" s="6" t="s">
        <v>11</v>
      </c>
    </row>
    <row r="49" spans="1:11" ht="15.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5"/>
      <c r="B50" s="16" t="s">
        <v>134</v>
      </c>
      <c r="C50" s="16"/>
      <c r="D50" s="16"/>
      <c r="E50" s="16"/>
      <c r="F50" s="16"/>
      <c r="G50" s="16"/>
      <c r="H50" s="18"/>
      <c r="I50" s="18"/>
      <c r="J50" s="16"/>
      <c r="K50" s="16"/>
    </row>
    <row r="51" spans="1:11" x14ac:dyDescent="0.25">
      <c r="A51" s="25"/>
      <c r="B51" s="16" t="s">
        <v>135</v>
      </c>
      <c r="C51" s="16"/>
      <c r="D51" s="16"/>
      <c r="E51" s="16"/>
      <c r="F51" s="16"/>
      <c r="G51" s="16"/>
      <c r="H51" s="18"/>
      <c r="I51" s="18"/>
      <c r="J51" s="16"/>
      <c r="K51" s="16" t="s">
        <v>136</v>
      </c>
    </row>
    <row r="52" spans="1:11" x14ac:dyDescent="0.25">
      <c r="A52" s="25"/>
      <c r="B52" s="16" t="s">
        <v>137</v>
      </c>
      <c r="C52" s="16"/>
      <c r="D52" s="16"/>
      <c r="E52" s="16"/>
      <c r="F52" s="16"/>
      <c r="G52" s="16"/>
      <c r="H52" s="18"/>
      <c r="I52" s="18"/>
      <c r="J52" s="16"/>
      <c r="K52" s="16" t="s">
        <v>136</v>
      </c>
    </row>
    <row r="53" spans="1:11" x14ac:dyDescent="0.25">
      <c r="A53" s="25"/>
      <c r="B53" s="16" t="s">
        <v>138</v>
      </c>
      <c r="C53" s="16"/>
      <c r="D53" s="16"/>
      <c r="E53" s="16"/>
      <c r="F53" s="16"/>
      <c r="G53" s="16"/>
      <c r="H53" s="18"/>
      <c r="I53" s="18"/>
      <c r="J53" s="16"/>
      <c r="K53" s="16" t="s">
        <v>136</v>
      </c>
    </row>
    <row r="54" spans="1:11" x14ac:dyDescent="0.25">
      <c r="A54" s="25"/>
      <c r="B54" s="16" t="s">
        <v>139</v>
      </c>
      <c r="C54" s="16"/>
      <c r="D54" s="16"/>
      <c r="E54" s="16"/>
      <c r="F54" s="16"/>
      <c r="G54" s="16"/>
      <c r="H54" s="18"/>
      <c r="I54" s="18"/>
      <c r="J54" s="16"/>
      <c r="K54" s="16" t="s">
        <v>95</v>
      </c>
    </row>
    <row r="55" spans="1:11" x14ac:dyDescent="0.25">
      <c r="A55" s="22">
        <v>1</v>
      </c>
      <c r="B55" s="16" t="s">
        <v>140</v>
      </c>
      <c r="C55" s="16">
        <v>4</v>
      </c>
      <c r="D55" s="17" t="s">
        <v>141</v>
      </c>
      <c r="E55" s="16">
        <v>41019265</v>
      </c>
      <c r="F55" s="16"/>
      <c r="G55" s="16"/>
      <c r="H55" s="18">
        <v>18</v>
      </c>
      <c r="I55" s="18">
        <f>C55*H55</f>
        <v>72</v>
      </c>
      <c r="J55" s="16"/>
      <c r="K55" s="16" t="s">
        <v>95</v>
      </c>
    </row>
    <row r="56" spans="1:11" ht="15.6" x14ac:dyDescent="0.25">
      <c r="A56" s="2" t="s">
        <v>142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4.4" x14ac:dyDescent="0.3">
      <c r="A57" s="25"/>
      <c r="B57" s="16" t="s">
        <v>143</v>
      </c>
      <c r="C57" s="16">
        <v>3</v>
      </c>
      <c r="D57" s="23" t="s">
        <v>118</v>
      </c>
      <c r="E57" s="28">
        <v>173010335</v>
      </c>
      <c r="F57" s="16" t="s">
        <v>119</v>
      </c>
      <c r="G57" s="16"/>
      <c r="H57" s="18">
        <v>0</v>
      </c>
      <c r="I57" s="18"/>
      <c r="J57" s="16" t="s">
        <v>16</v>
      </c>
      <c r="K57" s="16" t="s">
        <v>144</v>
      </c>
    </row>
    <row r="58" spans="1:11" ht="14.4" x14ac:dyDescent="0.3">
      <c r="A58" s="25"/>
      <c r="B58" s="16" t="s">
        <v>145</v>
      </c>
      <c r="C58" s="16">
        <v>3</v>
      </c>
      <c r="D58" s="23" t="s">
        <v>118</v>
      </c>
      <c r="E58" s="28">
        <v>173010542</v>
      </c>
      <c r="F58" s="16" t="s">
        <v>119</v>
      </c>
      <c r="G58" s="16"/>
      <c r="H58" s="18">
        <v>0</v>
      </c>
      <c r="I58" s="18"/>
      <c r="J58" s="16" t="s">
        <v>16</v>
      </c>
      <c r="K58" s="16" t="s">
        <v>144</v>
      </c>
    </row>
    <row r="59" spans="1:11" ht="14.4" x14ac:dyDescent="0.3">
      <c r="A59" s="25"/>
      <c r="B59" s="16" t="s">
        <v>146</v>
      </c>
      <c r="C59" s="16">
        <v>3</v>
      </c>
      <c r="D59" s="23" t="s">
        <v>118</v>
      </c>
      <c r="E59" s="16">
        <v>173011235</v>
      </c>
      <c r="F59" s="16" t="s">
        <v>119</v>
      </c>
      <c r="G59" s="16"/>
      <c r="H59" s="18">
        <v>0</v>
      </c>
      <c r="I59" s="18"/>
      <c r="J59" s="16" t="s">
        <v>16</v>
      </c>
      <c r="K59" s="16" t="s">
        <v>144</v>
      </c>
    </row>
    <row r="60" spans="1:11" ht="14.4" x14ac:dyDescent="0.3">
      <c r="A60" s="25"/>
      <c r="B60" s="16" t="s">
        <v>147</v>
      </c>
      <c r="C60" s="16">
        <v>3</v>
      </c>
      <c r="D60" s="23" t="s">
        <v>118</v>
      </c>
      <c r="E60" s="28">
        <v>173011535</v>
      </c>
      <c r="F60" s="16" t="s">
        <v>119</v>
      </c>
      <c r="G60" s="16"/>
      <c r="H60" s="18">
        <v>0</v>
      </c>
      <c r="I60" s="18"/>
      <c r="J60" s="16" t="s">
        <v>16</v>
      </c>
      <c r="K60" s="16" t="s">
        <v>144</v>
      </c>
    </row>
    <row r="61" spans="1:11" ht="21" x14ac:dyDescent="0.25">
      <c r="A61" s="3" t="s">
        <v>148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16"/>
      <c r="B62" s="6" t="s">
        <v>2</v>
      </c>
      <c r="C62" s="6" t="s">
        <v>3</v>
      </c>
      <c r="D62" s="6" t="s">
        <v>4</v>
      </c>
      <c r="E62" s="6" t="s">
        <v>5</v>
      </c>
      <c r="F62" s="6" t="s">
        <v>6</v>
      </c>
      <c r="G62" s="6" t="s">
        <v>7</v>
      </c>
      <c r="H62" s="7" t="s">
        <v>8</v>
      </c>
      <c r="I62" s="7" t="s">
        <v>9</v>
      </c>
      <c r="J62" s="6" t="s">
        <v>10</v>
      </c>
      <c r="K62" s="6" t="s">
        <v>11</v>
      </c>
    </row>
    <row r="63" spans="1:11" ht="15.6" x14ac:dyDescent="0.25">
      <c r="A63" s="2" t="s">
        <v>149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2">
        <v>1</v>
      </c>
      <c r="B64" s="16" t="s">
        <v>150</v>
      </c>
      <c r="C64" s="16">
        <v>6</v>
      </c>
      <c r="D64" s="17" t="s">
        <v>37</v>
      </c>
      <c r="E64" s="16"/>
      <c r="F64" s="17" t="s">
        <v>151</v>
      </c>
      <c r="G64" s="16" t="s">
        <v>152</v>
      </c>
      <c r="H64" s="18">
        <v>262.83</v>
      </c>
      <c r="I64" s="18">
        <f>C64*H64</f>
        <v>1576.98</v>
      </c>
      <c r="J64" s="16" t="s">
        <v>16</v>
      </c>
      <c r="K64" s="16" t="s">
        <v>153</v>
      </c>
    </row>
    <row r="65" spans="1:11" x14ac:dyDescent="0.25">
      <c r="A65" s="15"/>
      <c r="B65" s="19" t="s">
        <v>154</v>
      </c>
      <c r="C65" s="16">
        <v>1</v>
      </c>
      <c r="D65" s="17" t="s">
        <v>155</v>
      </c>
      <c r="E65" s="16">
        <v>5901259432770</v>
      </c>
      <c r="F65" s="17" t="s">
        <v>156</v>
      </c>
      <c r="G65" s="16" t="s">
        <v>157</v>
      </c>
      <c r="H65" s="18">
        <v>237</v>
      </c>
      <c r="I65" s="18">
        <f>C65*H65</f>
        <v>237</v>
      </c>
      <c r="J65" s="16" t="s">
        <v>16</v>
      </c>
      <c r="K65" s="16"/>
    </row>
    <row r="69" spans="1:11" ht="24.6" x14ac:dyDescent="0.4">
      <c r="B69" s="29" t="s">
        <v>158</v>
      </c>
      <c r="C69" s="30">
        <f>SUM(I4,I9,I13,I17,I18,I22,I23,I25,I28,I38,I43,I46,I55)</f>
        <v>14365.224999999999</v>
      </c>
      <c r="E69" s="1" t="s">
        <v>159</v>
      </c>
      <c r="F69" s="1"/>
      <c r="G69" s="31" t="s">
        <v>160</v>
      </c>
    </row>
    <row r="70" spans="1:11" ht="16.2" x14ac:dyDescent="0.3">
      <c r="B70" s="32" t="s">
        <v>161</v>
      </c>
      <c r="E70" s="16" t="s">
        <v>162</v>
      </c>
      <c r="F70" s="22"/>
      <c r="G70" s="16" t="s">
        <v>163</v>
      </c>
    </row>
    <row r="71" spans="1:11" ht="15.6" x14ac:dyDescent="0.25">
      <c r="B71" s="16" t="s">
        <v>164</v>
      </c>
      <c r="E71" s="16" t="s">
        <v>165</v>
      </c>
      <c r="F71" s="15"/>
      <c r="G71" s="16"/>
    </row>
    <row r="72" spans="1:11" ht="15.6" x14ac:dyDescent="0.25">
      <c r="B72" s="16" t="s">
        <v>149</v>
      </c>
      <c r="E72" s="16" t="s">
        <v>166</v>
      </c>
      <c r="F72" s="20"/>
      <c r="G72" s="16"/>
    </row>
    <row r="73" spans="1:11" x14ac:dyDescent="0.25">
      <c r="B73" s="16" t="s">
        <v>94</v>
      </c>
      <c r="E73" s="16" t="s">
        <v>167</v>
      </c>
      <c r="F73" s="25"/>
    </row>
    <row r="74" spans="1:11" x14ac:dyDescent="0.25">
      <c r="B74" s="16" t="s">
        <v>99</v>
      </c>
    </row>
    <row r="75" spans="1:11" x14ac:dyDescent="0.25">
      <c r="B75" s="16" t="s">
        <v>168</v>
      </c>
    </row>
    <row r="76" spans="1:11" x14ac:dyDescent="0.25">
      <c r="B76" s="16" t="s">
        <v>116</v>
      </c>
    </row>
    <row r="77" spans="1:11" x14ac:dyDescent="0.25">
      <c r="B77" s="16" t="s">
        <v>169</v>
      </c>
    </row>
    <row r="78" spans="1:11" x14ac:dyDescent="0.25">
      <c r="B78"/>
    </row>
    <row r="79" spans="1:11" x14ac:dyDescent="0.25">
      <c r="B79" s="27"/>
    </row>
    <row r="80" spans="1:11" x14ac:dyDescent="0.25">
      <c r="B80" s="27"/>
    </row>
    <row r="81" spans="2:2" x14ac:dyDescent="0.25">
      <c r="B81" s="27"/>
    </row>
  </sheetData>
  <mergeCells count="19">
    <mergeCell ref="A56:K56"/>
    <mergeCell ref="A61:K61"/>
    <mergeCell ref="A63:K63"/>
    <mergeCell ref="E69:F69"/>
    <mergeCell ref="A40:K40"/>
    <mergeCell ref="A42:K42"/>
    <mergeCell ref="A45:K45"/>
    <mergeCell ref="A47:K47"/>
    <mergeCell ref="A49:K49"/>
    <mergeCell ref="A21:K21"/>
    <mergeCell ref="A24:K24"/>
    <mergeCell ref="A27:K27"/>
    <mergeCell ref="A34:K34"/>
    <mergeCell ref="A36:K36"/>
    <mergeCell ref="A1:K1"/>
    <mergeCell ref="A3:K3"/>
    <mergeCell ref="A8:K8"/>
    <mergeCell ref="A10:K10"/>
    <mergeCell ref="A16:K16"/>
  </mergeCells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F6" r:id="rId4" xr:uid="{00000000-0004-0000-0000-000003000000}"/>
    <hyperlink ref="D7" r:id="rId5" xr:uid="{00000000-0004-0000-0000-000004000000}"/>
    <hyperlink ref="D9" r:id="rId6" xr:uid="{00000000-0004-0000-0000-000005000000}"/>
    <hyperlink ref="F9" r:id="rId7" xr:uid="{00000000-0004-0000-0000-000006000000}"/>
    <hyperlink ref="D11" r:id="rId8" xr:uid="{00000000-0004-0000-0000-000007000000}"/>
    <hyperlink ref="F11" r:id="rId9" xr:uid="{00000000-0004-0000-0000-000008000000}"/>
    <hyperlink ref="D12" r:id="rId10" xr:uid="{00000000-0004-0000-0000-000009000000}"/>
    <hyperlink ref="F12" r:id="rId11" xr:uid="{00000000-0004-0000-0000-00000A000000}"/>
    <hyperlink ref="D13" r:id="rId12" xr:uid="{00000000-0004-0000-0000-00000B000000}"/>
    <hyperlink ref="F13" r:id="rId13" xr:uid="{00000000-0004-0000-0000-00000C000000}"/>
    <hyperlink ref="K13" r:id="rId14" xr:uid="{00000000-0004-0000-0000-00000D000000}"/>
    <hyperlink ref="D14" r:id="rId15" xr:uid="{00000000-0004-0000-0000-00000E000000}"/>
    <hyperlink ref="D15" r:id="rId16" xr:uid="{00000000-0004-0000-0000-00000F000000}"/>
    <hyperlink ref="D19" r:id="rId17" xr:uid="{00000000-0004-0000-0000-000010000000}"/>
    <hyperlink ref="D17" r:id="rId18" xr:uid="{00000000-0004-0000-0000-000011000000}"/>
    <hyperlink ref="D18" r:id="rId19" xr:uid="{00000000-0004-0000-0000-000012000000}"/>
    <hyperlink ref="F18" r:id="rId20" xr:uid="{00000000-0004-0000-0000-000013000000}"/>
    <hyperlink ref="D22" r:id="rId21" xr:uid="{00000000-0004-0000-0000-000015000000}"/>
    <hyperlink ref="F22" r:id="rId22" xr:uid="{00000000-0004-0000-0000-000016000000}"/>
    <hyperlink ref="D23" r:id="rId23" xr:uid="{00000000-0004-0000-0000-000017000000}"/>
    <hyperlink ref="F23" r:id="rId24" xr:uid="{00000000-0004-0000-0000-000018000000}"/>
    <hyperlink ref="D25" r:id="rId25" xr:uid="{00000000-0004-0000-0000-000019000000}"/>
    <hyperlink ref="F25" r:id="rId26" xr:uid="{00000000-0004-0000-0000-00001A000000}"/>
    <hyperlink ref="D26" r:id="rId27" xr:uid="{00000000-0004-0000-0000-00001B000000}"/>
    <hyperlink ref="D28" r:id="rId28" xr:uid="{00000000-0004-0000-0000-00001C000000}"/>
    <hyperlink ref="F28" r:id="rId29" xr:uid="{00000000-0004-0000-0000-00001D000000}"/>
    <hyperlink ref="D37" r:id="rId30" xr:uid="{00000000-0004-0000-0000-00001E000000}"/>
    <hyperlink ref="F37" r:id="rId31" location="documents" xr:uid="{00000000-0004-0000-0000-00001F000000}"/>
    <hyperlink ref="D39" r:id="rId32" xr:uid="{00000000-0004-0000-0000-000020000000}"/>
    <hyperlink ref="F39" r:id="rId33" xr:uid="{00000000-0004-0000-0000-000021000000}"/>
    <hyperlink ref="D38" r:id="rId34" xr:uid="{00000000-0004-0000-0000-000022000000}"/>
    <hyperlink ref="F38" r:id="rId35" xr:uid="{00000000-0004-0000-0000-000023000000}"/>
    <hyperlink ref="D41" r:id="rId36" xr:uid="{00000000-0004-0000-0000-000024000000}"/>
    <hyperlink ref="F41" r:id="rId37" xr:uid="{00000000-0004-0000-0000-000025000000}"/>
    <hyperlink ref="D43" r:id="rId38" xr:uid="{00000000-0004-0000-0000-000026000000}"/>
    <hyperlink ref="D44" r:id="rId39" xr:uid="{00000000-0004-0000-0000-000027000000}"/>
    <hyperlink ref="F44" r:id="rId40" xr:uid="{00000000-0004-0000-0000-000028000000}"/>
    <hyperlink ref="D46" r:id="rId41" xr:uid="{00000000-0004-0000-0000-000029000000}"/>
    <hyperlink ref="D55" r:id="rId42" xr:uid="{00000000-0004-0000-0000-00002A000000}"/>
    <hyperlink ref="D57" r:id="rId43" xr:uid="{00000000-0004-0000-0000-00002B000000}"/>
    <hyperlink ref="D58" r:id="rId44" xr:uid="{00000000-0004-0000-0000-00002C000000}"/>
    <hyperlink ref="D59" r:id="rId45" xr:uid="{00000000-0004-0000-0000-00002D000000}"/>
    <hyperlink ref="D60" r:id="rId46" xr:uid="{00000000-0004-0000-0000-00002E000000}"/>
    <hyperlink ref="D64" r:id="rId47" xr:uid="{00000000-0004-0000-0000-00002F000000}"/>
    <hyperlink ref="F64" r:id="rId48" xr:uid="{00000000-0004-0000-0000-000030000000}"/>
    <hyperlink ref="D65" r:id="rId49" xr:uid="{00000000-0004-0000-0000-000031000000}"/>
    <hyperlink ref="F65" r:id="rId50" xr:uid="{00000000-0004-0000-0000-000032000000}"/>
    <hyperlink ref="D20" r:id="rId51" xr:uid="{00000000-0004-0000-0000-000014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legacy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Fredrik Westerbom</cp:lastModifiedBy>
  <cp:revision>67</cp:revision>
  <dcterms:created xsi:type="dcterms:W3CDTF">2024-09-19T19:56:36Z</dcterms:created>
  <dcterms:modified xsi:type="dcterms:W3CDTF">2024-10-11T09:42:34Z</dcterms:modified>
  <dc:language>sv-SE</dc:language>
</cp:coreProperties>
</file>