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12" documentId="11_A40B5F03F119087C648284DB62138A0AD4CFEFE7" xr6:coauthVersionLast="36" xr6:coauthVersionMax="36" xr10:uidLastSave="{EF450F3F-8B33-464F-822B-0369F5C09891}"/>
  <bookViews>
    <workbookView xWindow="0" yWindow="0" windowWidth="16380" windowHeight="8196" tabRatio="500" xr2:uid="{00000000-000D-0000-FFFF-FFFF00000000}"/>
  </bookViews>
  <sheets>
    <sheet name="BOM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0" i="1" l="1"/>
  <c r="C63" i="1"/>
  <c r="K37" i="1" l="1"/>
  <c r="I59" i="1"/>
  <c r="I58" i="1"/>
  <c r="I38" i="1"/>
  <c r="I37" i="1"/>
  <c r="I35" i="1"/>
  <c r="I33" i="1"/>
  <c r="I32" i="1"/>
  <c r="I31" i="1"/>
  <c r="I27" i="1"/>
  <c r="I26" i="1"/>
  <c r="I25" i="1"/>
  <c r="I24" i="1"/>
  <c r="I23" i="1"/>
  <c r="I22" i="1"/>
  <c r="I20" i="1"/>
  <c r="I19" i="1"/>
  <c r="I17" i="1"/>
  <c r="K16" i="1"/>
  <c r="I16" i="1"/>
  <c r="I15" i="1"/>
  <c r="I13" i="1"/>
  <c r="I12" i="1"/>
  <c r="I11" i="1"/>
  <c r="I9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Westerbom</author>
  </authors>
  <commentList>
    <comment ref="H16" authorId="0" shapeId="0" xr:uid="{9644850F-A885-4263-859B-12A408B91E84}">
      <text>
        <r>
          <rPr>
            <b/>
            <sz val="9"/>
            <color indexed="81"/>
            <rFont val="Tahoma"/>
            <charset val="1"/>
          </rPr>
          <t xml:space="preserve">Fredrik Westerbom:
</t>
        </r>
        <r>
          <rPr>
            <sz val="9"/>
            <color indexed="81"/>
            <rFont val="Tahoma"/>
            <family val="2"/>
          </rPr>
          <t>Incl. moms</t>
        </r>
      </text>
    </comment>
    <comment ref="H17" authorId="0" shapeId="0" xr:uid="{4C444A5F-4FBA-4135-ACF9-D91835DC1602}">
      <text>
        <r>
          <rPr>
            <b/>
            <sz val="9"/>
            <color indexed="81"/>
            <rFont val="Tahoma"/>
            <charset val="1"/>
          </rPr>
          <t>Fredrik Westerbom:</t>
        </r>
        <r>
          <rPr>
            <sz val="9"/>
            <color indexed="81"/>
            <rFont val="Tahoma"/>
            <charset val="1"/>
          </rPr>
          <t xml:space="preserve">
Incl. Moms</t>
        </r>
      </text>
    </comment>
    <comment ref="H37" authorId="0" shapeId="0" xr:uid="{6953005F-94C6-472F-BCFA-4E16CE6F3AA7}">
      <text>
        <r>
          <rPr>
            <b/>
            <sz val="9"/>
            <color indexed="81"/>
            <rFont val="Tahoma"/>
            <family val="2"/>
          </rPr>
          <t>Fredrik Westerbom:</t>
        </r>
        <r>
          <rPr>
            <sz val="9"/>
            <color indexed="81"/>
            <rFont val="Tahoma"/>
            <family val="2"/>
          </rPr>
          <t xml:space="preserve">
Incl. moms</t>
        </r>
      </text>
    </comment>
    <comment ref="H40" authorId="0" shapeId="0" xr:uid="{ACFBBAF4-03FE-4DC5-8BD3-23F36BEB7970}">
      <text>
        <r>
          <rPr>
            <b/>
            <sz val="9"/>
            <color indexed="81"/>
            <rFont val="Tahoma"/>
            <family val="2"/>
          </rPr>
          <t>Fredrik Westerbom:</t>
        </r>
        <r>
          <rPr>
            <sz val="9"/>
            <color indexed="81"/>
            <rFont val="Tahoma"/>
            <family val="2"/>
          </rPr>
          <t xml:space="preserve">
Incl. moms</t>
        </r>
      </text>
    </comment>
  </commentList>
</comments>
</file>

<file path=xl/sharedStrings.xml><?xml version="1.0" encoding="utf-8"?>
<sst xmlns="http://schemas.openxmlformats.org/spreadsheetml/2006/main" count="240" uniqueCount="153">
  <si>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</si>
  <si>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</si>
  <si>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</si>
  <si>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</si>
  <si>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</si>
  <si>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</si>
  <si>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</si>
  <si>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</si>
  <si>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</si>
  <si>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</si>
  <si>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</si>
  <si>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</si>
  <si>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</si>
  <si>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 xml:space="preserve"> DF45L024048-A –  Brushless DC motor </t>
  </si>
  <si>
    <t>Nanotec</t>
  </si>
  <si>
    <t>DF45L024048-A</t>
  </si>
  <si>
    <t>In stock: 1 week</t>
  </si>
  <si>
    <t>BLDC motors for the wheels, compact size, light weight, contains hall sensors for encoder feedback
Sensored ESC is required if these are used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</si>
  <si>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</si>
  <si>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</si>
  <si>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</si>
  <si>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</si>
  <si>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</si>
  <si>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</si>
  <si>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</si>
  <si>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</si>
  <si>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</si>
  <si>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</si>
  <si>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</si>
  <si>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</si>
  <si>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</si>
  <si>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</si>
  <si>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</si>
  <si>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</si>
  <si>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</si>
  <si>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</si>
  <si>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</si>
  <si>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Moetus R4</t>
  </si>
  <si>
    <t>Mjbots</t>
  </si>
  <si>
    <r>
      <rPr>
        <sz val="10"/>
        <rFont val="Arial"/>
        <family val="2"/>
        <charset val="1"/>
      </rPr>
      <t xml:space="preserve"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
</t>
    </r>
    <r>
      <rPr>
        <b/>
        <sz val="10"/>
        <rFont val="Arial"/>
        <family val="2"/>
        <charset val="1"/>
      </rPr>
      <t>Required if the nanotech motors are chosen</t>
    </r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</si>
  <si>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</si>
  <si>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</si>
  <si>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</si>
  <si>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</si>
  <si>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</si>
  <si>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</si>
  <si>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</si>
  <si>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</si>
  <si>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</si>
  <si>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</si>
  <si>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 xml:space="preserve">Raspberry Pi 4 Model B/8GB </t>
  </si>
  <si>
    <t>Electro:kit</t>
  </si>
  <si>
    <t>41017664 - Raspberry Pi</t>
  </si>
  <si>
    <t>Raspberry Pi</t>
  </si>
  <si>
    <t>Raspberry Pi 4 Model B/4GB</t>
  </si>
  <si>
    <t>41017110 - Raspberry Pi</t>
  </si>
  <si>
    <t>Secondary option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</si>
  <si>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</si>
  <si>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</si>
  <si>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</si>
  <si>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</si>
  <si>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</si>
  <si>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</si>
  <si>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</si>
  <si>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</si>
  <si>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</si>
  <si>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</si>
  <si>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</si>
  <si>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</si>
  <si>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</si>
  <si>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</si>
  <si>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</si>
  <si>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</si>
  <si>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</si>
  <si>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</si>
  <si>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</si>
  <si>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</si>
  <si>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</si>
  <si>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</si>
  <si>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</si>
  <si>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</si>
  <si>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</si>
  <si>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</si>
  <si>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</si>
  <si>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</si>
  <si>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</si>
  <si>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</si>
  <si>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</si>
  <si>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</si>
  <si>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Farnell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</si>
  <si>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</si>
  <si>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</si>
  <si>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</si>
  <si>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</si>
  <si>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</si>
  <si>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</si>
  <si>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Electronic</t>
  </si>
  <si>
    <t>Würth Elektronik</t>
  </si>
  <si>
    <t>IMU, Sponsored by W/E</t>
  </si>
  <si>
    <t>Obsticle Detection Sensors</t>
  </si>
  <si>
    <t>Raspberry Pi Kameramodul 3</t>
  </si>
  <si>
    <t>41020240 - Raspberry Pi</t>
  </si>
  <si>
    <t>OPT8241NBN</t>
  </si>
  <si>
    <t xml:space="preserve"> 595-OPT8241NBN </t>
  </si>
  <si>
    <t>Texas Instruments</t>
  </si>
  <si>
    <t xml:space="preserve">OPT8241NBN 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</si>
  <si>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</si>
  <si>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</si>
  <si>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</si>
  <si>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</si>
  <si>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</si>
  <si>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</si>
  <si>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</si>
  <si>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</si>
  <si>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Voltage regulator (buck converters) -&gt; 3,3V</t>
  </si>
  <si>
    <t>Already sent free of charge</t>
  </si>
  <si>
    <r>
      <rPr>
        <sz val="10"/>
        <rFont val="Arial"/>
        <family val="2"/>
        <charset val="1"/>
      </rPr>
      <t xml:space="preserve">Voltage </t>
    </r>
    <r>
      <rPr>
        <sz val="10"/>
        <rFont val="Arial"/>
        <family val="2"/>
      </rPr>
      <t>regulator</t>
    </r>
    <r>
      <rPr>
        <sz val="10"/>
        <rFont val="Arial"/>
        <family val="2"/>
        <charset val="1"/>
      </rPr>
      <t xml:space="preserve"> (buck converters) -&gt; 5,0V</t>
    </r>
  </si>
  <si>
    <r>
      <rPr>
        <sz val="10"/>
        <rFont val="Arial"/>
        <family val="2"/>
        <charset val="1"/>
      </rPr>
      <t xml:space="preserve">Voltage </t>
    </r>
    <r>
      <rPr>
        <sz val="10"/>
        <rFont val="Arial"/>
        <family val="2"/>
      </rPr>
      <t>regulator</t>
    </r>
    <r>
      <rPr>
        <sz val="10"/>
        <rFont val="Arial"/>
        <family val="2"/>
        <charset val="1"/>
      </rPr>
      <t xml:space="preserve"> (buck converters) -&gt; 12V</t>
    </r>
  </si>
  <si>
    <r>
      <rPr>
        <sz val="10"/>
        <rFont val="Arial"/>
        <family val="2"/>
        <charset val="1"/>
      </rPr>
      <t xml:space="preserve">Voltage </t>
    </r>
    <r>
      <rPr>
        <sz val="10"/>
        <rFont val="Arial"/>
        <family val="2"/>
      </rPr>
      <t>regulator</t>
    </r>
    <r>
      <rPr>
        <sz val="10"/>
        <rFont val="Arial"/>
        <family val="2"/>
        <charset val="1"/>
      </rPr>
      <t xml:space="preserve"> (buck converters) -&gt; 15V</t>
    </r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</si>
  <si>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</si>
  <si>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</si>
  <si>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</si>
  <si>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</si>
  <si>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</si>
  <si>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</si>
  <si>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</si>
  <si>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</si>
  <si>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</si>
  <si>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</si>
  <si>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</si>
  <si>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</si>
  <si>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</si>
  <si>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</si>
  <si>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</si>
  <si>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</si>
  <si>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</si>
  <si>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</si>
  <si>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</si>
  <si>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</si>
  <si>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</si>
  <si>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</si>
  <si>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</si>
  <si>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</si>
  <si>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</si>
  <si>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</si>
  <si>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</si>
  <si>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</si>
  <si>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Passive components</t>
  </si>
  <si>
    <t>Break Beam sensor</t>
  </si>
  <si>
    <t>IR Break Beam Sensor - 5mm LEDs</t>
  </si>
  <si>
    <t>Adafruit</t>
  </si>
  <si>
    <t>Distance sensor</t>
  </si>
  <si>
    <t>Break beam to detect if a ball is close (within a few mm) to the dribbler.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</si>
</sst>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55308D"/>
        <bgColor rgb="FF333333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34">
    <xf numFmtId="0" fontId="0" fillId="0" borderId="0" xfId="0"/>
    <xf numFmtId="0" fontId="2" fillId="0" borderId="1" xfId="0" applyFont="1" applyBorder="1"/>
    <xf numFmtId="0" fontId="0" fillId="4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1" xfId="0" applyFont="1" applyBorder="1"/>
    <xf numFmtId="0" fontId="5" fillId="0" borderId="1" xfId="0" applyFont="1" applyBorder="1"/>
    <xf numFmtId="0" fontId="0" fillId="0" borderId="1" xfId="0" applyFont="1" applyBorder="1" applyAlignment="1">
      <alignment wrapText="1"/>
    </xf>
    <xf numFmtId="0" fontId="0" fillId="4" borderId="1" xfId="0" applyFill="1" applyBorder="1"/>
    <xf numFmtId="0" fontId="7" fillId="4" borderId="1" xfId="0" applyFont="1" applyFill="1" applyBorder="1" applyAlignment="1">
      <alignment horizontal="right" vertical="center"/>
    </xf>
    <xf numFmtId="0" fontId="4" fillId="0" borderId="1" xfId="0" applyFont="1" applyBorder="1"/>
    <xf numFmtId="0" fontId="8" fillId="0" borderId="1" xfId="1" applyFont="1" applyBorder="1" applyAlignment="1" applyProtection="1"/>
    <xf numFmtId="0" fontId="0" fillId="5" borderId="1" xfId="0" applyFill="1" applyBorder="1"/>
    <xf numFmtId="0" fontId="9" fillId="0" borderId="1" xfId="1" applyFont="1" applyBorder="1" applyAlignment="1" applyProtection="1"/>
    <xf numFmtId="0" fontId="0" fillId="0" borderId="0" xfId="0" applyFont="1" applyBorder="1"/>
    <xf numFmtId="0" fontId="0" fillId="6" borderId="1" xfId="0" applyFill="1" applyBorder="1"/>
    <xf numFmtId="0" fontId="10" fillId="0" borderId="0" xfId="0" applyFont="1"/>
    <xf numFmtId="0" fontId="1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0" fillId="7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3" fillId="0" borderId="1" xfId="0" applyNumberFormat="1" applyFont="1" applyBorder="1"/>
    <xf numFmtId="4" fontId="2" fillId="0" borderId="1" xfId="0" applyNumberFormat="1" applyFont="1" applyBorder="1"/>
    <xf numFmtId="4" fontId="0" fillId="0" borderId="1" xfId="0" applyNumberFormat="1" applyFont="1" applyBorder="1" applyAlignment="1">
      <alignment horizontal="right" vertical="center"/>
    </xf>
    <xf numFmtId="4" fontId="0" fillId="0" borderId="1" xfId="0" applyNumberFormat="1" applyFont="1" applyBorder="1"/>
    <xf numFmtId="4" fontId="6" fillId="0" borderId="1" xfId="0" applyNumberFormat="1" applyFont="1" applyBorder="1"/>
    <xf numFmtId="4" fontId="0" fillId="0" borderId="0" xfId="0" applyNumberFormat="1"/>
    <xf numFmtId="0" fontId="8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ectrokit.com/raspberry-pi-4-model-b/4gb" TargetMode="External"/><Relationship Id="rId18" Type="http://schemas.openxmlformats.org/officeDocument/2006/relationships/hyperlink" Target="https://www.digikey.se/sv/supplier-centers/analog-devices" TargetMode="External"/><Relationship Id="rId26" Type="http://schemas.openxmlformats.org/officeDocument/2006/relationships/hyperlink" Target="https://www.we-online.com/en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mouser.se/ProductDetail/Same-Sky/AMT102-0512-I5000-S?qs=gTYE2QTfZfSxiIvKD%252BmReg%3D%3D" TargetMode="External"/><Relationship Id="rId34" Type="http://schemas.openxmlformats.org/officeDocument/2006/relationships/hyperlink" Target="https://uk.farnell.com/ledex/195207-228/solenoid-tubular-10w-25-91x52/dp/3996096" TargetMode="External"/><Relationship Id="rId7" Type="http://schemas.openxmlformats.org/officeDocument/2006/relationships/hyperlink" Target="https://www.hobbywing.com/" TargetMode="External"/><Relationship Id="rId2" Type="http://schemas.openxmlformats.org/officeDocument/2006/relationships/hyperlink" Target="https://hobbyking.com/en_us/turnigy-multistar-4225-610kv-16pole-multi-rotor-outrunner.html" TargetMode="External"/><Relationship Id="rId16" Type="http://schemas.openxmlformats.org/officeDocument/2006/relationships/hyperlink" Target="https://droneit.se/product/tattu-r-line-version-4-0-1300mah-22-2v-130c-6s1p-lipo-battery-pack-with-xt60-plug/" TargetMode="External"/><Relationship Id="rId20" Type="http://schemas.openxmlformats.org/officeDocument/2006/relationships/hyperlink" Target="https://www.ichaus.de/product/ic-px-series/" TargetMode="External"/><Relationship Id="rId29" Type="http://schemas.openxmlformats.org/officeDocument/2006/relationships/hyperlink" Target="https://www.mouser.se/manufacturer/texas-instruments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www.nanotec.com/eu/en/products/1786-df45l024048-a" TargetMode="External"/><Relationship Id="rId6" Type="http://schemas.openxmlformats.org/officeDocument/2006/relationships/hyperlink" Target="https://www.elefun.se/p/prod.aspx?v=65193" TargetMode="External"/><Relationship Id="rId11" Type="http://schemas.openxmlformats.org/officeDocument/2006/relationships/hyperlink" Target="https://www.amazon.com/Rakstore-ESP32-DevKitC-VIE-ESP32-WROVER-IE-Development-Bluetooth/dp/B09BM2D6HJ" TargetMode="External"/><Relationship Id="rId24" Type="http://schemas.openxmlformats.org/officeDocument/2006/relationships/hyperlink" Target="https://uk.farnell.com/b/broadcom" TargetMode="External"/><Relationship Id="rId32" Type="http://schemas.openxmlformats.org/officeDocument/2006/relationships/hyperlink" Target="https://www.we-online.com/en/components/products/MAGIC_FDSM_FIXED_OUTPUT_VOLTAGE" TargetMode="External"/><Relationship Id="rId37" Type="http://schemas.openxmlformats.org/officeDocument/2006/relationships/hyperlink" Target="https://as-pl.com/en/main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elefun.se/p/prod.aspx?v=54896" TargetMode="External"/><Relationship Id="rId15" Type="http://schemas.openxmlformats.org/officeDocument/2006/relationships/hyperlink" Target="http://www.gaonengbattery.com/" TargetMode="External"/><Relationship Id="rId23" Type="http://schemas.openxmlformats.org/officeDocument/2006/relationships/hyperlink" Target="https://uk.farnell.com/broadcom-limited/aedb-9140-a13/encoder-3channel-500cpr-8mm/dp/1161087" TargetMode="External"/><Relationship Id="rId28" Type="http://schemas.openxmlformats.org/officeDocument/2006/relationships/hyperlink" Target="https://www.mouser.se/ProductDetail/Texas-Instruments/OPT8241NBN?qs=cGEy3R83DS%2FxFMUAL%252BoBvw%3D%3D" TargetMode="External"/><Relationship Id="rId36" Type="http://schemas.openxmlformats.org/officeDocument/2006/relationships/hyperlink" Target="https://www.autodoc.se/as-pl/12111476" TargetMode="External"/><Relationship Id="rId10" Type="http://schemas.openxmlformats.org/officeDocument/2006/relationships/hyperlink" Target="https://hobbyking.com/en_us/turnigy-plush-32-30a-2-4s-brushless-speed-controller-w-bec-rev1-1-0.html" TargetMode="External"/><Relationship Id="rId19" Type="http://schemas.openxmlformats.org/officeDocument/2006/relationships/hyperlink" Target="https://www.symmetryelectronics.com/products/ic-haus/ic-px2604odfn8-3x3/" TargetMode="External"/><Relationship Id="rId31" Type="http://schemas.openxmlformats.org/officeDocument/2006/relationships/hyperlink" Target="https://www.we-online.com/en/components/products/MAGIC_FDSM_FIXED_OUTPUT_VOLTAGE" TargetMode="External"/><Relationship Id="rId4" Type="http://schemas.openxmlformats.org/officeDocument/2006/relationships/hyperlink" Target="https://uav-en.tmotor.com/" TargetMode="External"/><Relationship Id="rId9" Type="http://schemas.openxmlformats.org/officeDocument/2006/relationships/hyperlink" Target="https://hobbyking.com/en_us/aerostar-30a-rvs-g2-32bit-2-4s-electronic-speed-controller-w-reverse-function-4a-5-6v-sbec.html" TargetMode="External"/><Relationship Id="rId14" Type="http://schemas.openxmlformats.org/officeDocument/2006/relationships/hyperlink" Target="https://www.elefun.se/p/prod.aspx?v=63197" TargetMode="External"/><Relationship Id="rId22" Type="http://schemas.openxmlformats.org/officeDocument/2006/relationships/hyperlink" Target="https://www.sameskydevices.com/" TargetMode="External"/><Relationship Id="rId27" Type="http://schemas.openxmlformats.org/officeDocument/2006/relationships/hyperlink" Target="https://www.electrokit.com/raspberry-pi-kameramodul-3-12mp-75" TargetMode="External"/><Relationship Id="rId30" Type="http://schemas.openxmlformats.org/officeDocument/2006/relationships/hyperlink" Target="https://www.we-online.com/en/components/products/MAGIC_FDSM_FIXED_OUTPUT_VOLTAGE" TargetMode="External"/><Relationship Id="rId35" Type="http://schemas.openxmlformats.org/officeDocument/2006/relationships/hyperlink" Target="https://uk.farnell.com/b/ledex" TargetMode="External"/><Relationship Id="rId8" Type="http://schemas.openxmlformats.org/officeDocument/2006/relationships/hyperlink" Target="https://mjbots.com/products/moteus-r4-11" TargetMode="External"/><Relationship Id="rId3" Type="http://schemas.openxmlformats.org/officeDocument/2006/relationships/hyperlink" Target="https://www.rcflight.se/visaprodukt.aspx?id=2951&amp;p=t-motor-mt2814-400-kv" TargetMode="External"/><Relationship Id="rId12" Type="http://schemas.openxmlformats.org/officeDocument/2006/relationships/hyperlink" Target="https://www.electrokit.com/raspberry-pi-4-model-b/8gb" TargetMode="External"/><Relationship Id="rId17" Type="http://schemas.openxmlformats.org/officeDocument/2006/relationships/hyperlink" Target="https://www.digikey.se/en/products/detail/analog-devices-inc/LT3750AEMS-PBF/14683705" TargetMode="External"/><Relationship Id="rId25" Type="http://schemas.openxmlformats.org/officeDocument/2006/relationships/hyperlink" Target="https://www.we-online.com/en/components/products/WSEN-ISDS" TargetMode="External"/><Relationship Id="rId33" Type="http://schemas.openxmlformats.org/officeDocument/2006/relationships/hyperlink" Target="https://www.we-online.com/en/components/products/MAGIC_FDSM_FIXED_OUTPUT_VOLTAGE" TargetMode="External"/><Relationship Id="rId38" Type="http://schemas.openxmlformats.org/officeDocument/2006/relationships/hyperlink" Target="https://www.electrokit.com/en/ir-barriar-sandare/mottagare-5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C19" zoomScaleNormal="100" workbookViewId="0">
      <selection activeCell="I45" sqref="I45"/>
    </sheetView>
  </sheetViews>
  <sheetFormatPr defaultColWidth="11.5546875" defaultRowHeight="13.2" x14ac:dyDescent="0.25"/>
  <cols>
    <col min="1" max="1" width="8.109375" customWidth="1"/>
    <col min="2" max="2" width="73.33203125" customWidth="1"/>
    <col min="3" max="3" width="17.6640625" customWidth="1"/>
    <col min="4" max="4" width="18" customWidth="1"/>
    <col min="5" max="5" width="22.5546875" customWidth="1"/>
    <col min="6" max="6" width="15.6640625" customWidth="1"/>
    <col min="7" max="7" width="118" customWidth="1"/>
    <col min="8" max="8" width="8" style="32" customWidth="1"/>
    <col min="9" max="9" width="14.109375" style="32" customWidth="1"/>
    <col min="10" max="10" width="36" customWidth="1"/>
    <col min="11" max="11" width="99.21875" customWidth="1"/>
  </cols>
  <sheetData>
    <row r="1" spans="1:11" ht="2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8" t="s">
        <v>8</v>
      </c>
      <c r="I2" s="28" t="s">
        <v>9</v>
      </c>
      <c r="J2" s="1" t="s">
        <v>10</v>
      </c>
      <c r="K2" s="1" t="s">
        <v>11</v>
      </c>
    </row>
    <row r="3" spans="1:11" ht="15.6" x14ac:dyDescent="0.25">
      <c r="A3" s="25" t="s">
        <v>12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s="7" customFormat="1" ht="26.4" x14ac:dyDescent="0.25">
      <c r="A4" s="2">
        <v>1</v>
      </c>
      <c r="B4" s="3" t="s">
        <v>13</v>
      </c>
      <c r="C4" s="4">
        <v>4</v>
      </c>
      <c r="D4" s="5" t="s">
        <v>14</v>
      </c>
      <c r="E4" s="3" t="s">
        <v>15</v>
      </c>
      <c r="F4" s="3"/>
      <c r="G4" s="3"/>
      <c r="H4" s="29">
        <v>818.4</v>
      </c>
      <c r="I4" s="29">
        <f>C4*H4</f>
        <v>3273.6</v>
      </c>
      <c r="J4" s="3" t="s">
        <v>16</v>
      </c>
      <c r="K4" s="6" t="s">
        <v>17</v>
      </c>
    </row>
    <row r="5" spans="1:11" ht="66" x14ac:dyDescent="0.25">
      <c r="A5" s="23">
        <v>2</v>
      </c>
      <c r="B5" s="8" t="s">
        <v>18</v>
      </c>
      <c r="C5" s="8">
        <v>4</v>
      </c>
      <c r="D5" s="9" t="s">
        <v>19</v>
      </c>
      <c r="E5" s="8">
        <v>9392000008</v>
      </c>
      <c r="F5" s="8"/>
      <c r="G5" s="8"/>
      <c r="H5" s="30">
        <v>297</v>
      </c>
      <c r="I5" s="30">
        <f>C5*H5</f>
        <v>1188</v>
      </c>
      <c r="J5" s="8" t="s">
        <v>20</v>
      </c>
      <c r="K5" s="10" t="s">
        <v>21</v>
      </c>
    </row>
    <row r="6" spans="1:11" x14ac:dyDescent="0.25">
      <c r="A6" s="18">
        <v>3</v>
      </c>
      <c r="B6" s="8" t="s">
        <v>22</v>
      </c>
      <c r="C6" s="8">
        <v>4</v>
      </c>
      <c r="D6" s="9" t="s">
        <v>23</v>
      </c>
      <c r="E6" s="8" t="s">
        <v>24</v>
      </c>
      <c r="F6" s="9" t="s">
        <v>25</v>
      </c>
      <c r="G6" s="8"/>
      <c r="H6" s="30">
        <v>215.4</v>
      </c>
      <c r="I6" s="30">
        <f>C6*H6</f>
        <v>861.6</v>
      </c>
      <c r="J6" s="8" t="s">
        <v>20</v>
      </c>
      <c r="K6" s="8" t="s">
        <v>26</v>
      </c>
    </row>
    <row r="7" spans="1:11" x14ac:dyDescent="0.25">
      <c r="A7" s="18">
        <v>4</v>
      </c>
      <c r="B7" s="8" t="s">
        <v>27</v>
      </c>
      <c r="C7" s="8">
        <v>4</v>
      </c>
      <c r="D7" s="9" t="s">
        <v>28</v>
      </c>
      <c r="E7" s="8">
        <v>54896</v>
      </c>
      <c r="F7" s="8"/>
      <c r="G7" s="8"/>
      <c r="H7" s="31">
        <v>268.8</v>
      </c>
      <c r="I7" s="30">
        <f>C7*H7</f>
        <v>1075.2</v>
      </c>
      <c r="J7" s="8" t="s">
        <v>20</v>
      </c>
      <c r="K7" s="8" t="s">
        <v>29</v>
      </c>
    </row>
    <row r="8" spans="1:11" ht="15.6" x14ac:dyDescent="0.25">
      <c r="A8" s="25" t="s">
        <v>30</v>
      </c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s="11"/>
      <c r="B9" s="8" t="s">
        <v>31</v>
      </c>
      <c r="C9" s="8">
        <v>1</v>
      </c>
      <c r="D9" s="9" t="s">
        <v>32</v>
      </c>
      <c r="E9" s="8">
        <v>65193</v>
      </c>
      <c r="F9" s="9" t="s">
        <v>33</v>
      </c>
      <c r="G9" s="8" t="s">
        <v>34</v>
      </c>
      <c r="H9" s="30">
        <v>175.2</v>
      </c>
      <c r="I9" s="30">
        <f>C9*H9</f>
        <v>175.2</v>
      </c>
      <c r="J9" s="8" t="s">
        <v>20</v>
      </c>
      <c r="K9" s="8" t="s">
        <v>35</v>
      </c>
    </row>
    <row r="10" spans="1:11" ht="15.6" x14ac:dyDescent="0.25">
      <c r="A10" s="25" t="s">
        <v>36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ht="105.6" x14ac:dyDescent="0.25">
      <c r="A11" s="12">
        <v>1</v>
      </c>
      <c r="B11" s="8" t="s">
        <v>37</v>
      </c>
      <c r="C11" s="8">
        <v>4</v>
      </c>
      <c r="D11" s="9" t="s">
        <v>38</v>
      </c>
      <c r="E11" s="8"/>
      <c r="F11" s="8"/>
      <c r="G11" s="8"/>
      <c r="H11" s="31">
        <v>807</v>
      </c>
      <c r="I11" s="30">
        <f>C11*H11</f>
        <v>3228</v>
      </c>
      <c r="J11" s="8"/>
      <c r="K11" s="10" t="s">
        <v>39</v>
      </c>
    </row>
    <row r="12" spans="1:11" ht="52.8" x14ac:dyDescent="0.25">
      <c r="A12" s="23">
        <v>2</v>
      </c>
      <c r="B12" s="8" t="s">
        <v>40</v>
      </c>
      <c r="C12" s="8">
        <v>5</v>
      </c>
      <c r="D12" s="9" t="s">
        <v>41</v>
      </c>
      <c r="E12" s="8" t="s">
        <v>42</v>
      </c>
      <c r="F12" s="8"/>
      <c r="G12" s="8"/>
      <c r="H12" s="30">
        <v>147.19999999999999</v>
      </c>
      <c r="I12" s="30">
        <f>C12*H12</f>
        <v>736</v>
      </c>
      <c r="J12" s="8" t="s">
        <v>20</v>
      </c>
      <c r="K12" s="10" t="s">
        <v>43</v>
      </c>
    </row>
    <row r="13" spans="1:11" x14ac:dyDescent="0.25">
      <c r="A13" s="18">
        <v>3</v>
      </c>
      <c r="B13" s="8" t="s">
        <v>44</v>
      </c>
      <c r="C13" s="8">
        <v>4</v>
      </c>
      <c r="D13" s="9" t="s">
        <v>41</v>
      </c>
      <c r="E13" s="8" t="s">
        <v>45</v>
      </c>
      <c r="F13" s="8"/>
      <c r="G13" s="8"/>
      <c r="H13" s="30">
        <v>154.80799999999999</v>
      </c>
      <c r="I13" s="30">
        <f>H13*C13</f>
        <v>619.23199999999997</v>
      </c>
      <c r="J13" s="8" t="s">
        <v>20</v>
      </c>
      <c r="K13" s="8" t="s">
        <v>46</v>
      </c>
    </row>
    <row r="14" spans="1:11" ht="15.6" x14ac:dyDescent="0.25">
      <c r="A14" s="25" t="s">
        <v>47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11">
        <v>1</v>
      </c>
      <c r="B15" s="8" t="s">
        <v>48</v>
      </c>
      <c r="C15" s="8">
        <v>1</v>
      </c>
      <c r="D15" s="9" t="s">
        <v>49</v>
      </c>
      <c r="E15" s="8"/>
      <c r="F15" s="8"/>
      <c r="G15" s="8"/>
      <c r="H15" s="30">
        <v>203.2</v>
      </c>
      <c r="I15" s="30">
        <f>C15*H15</f>
        <v>203.2</v>
      </c>
      <c r="J15" s="8" t="s">
        <v>20</v>
      </c>
      <c r="K15" s="8" t="s">
        <v>47</v>
      </c>
    </row>
    <row r="16" spans="1:11" x14ac:dyDescent="0.25">
      <c r="A16" s="11">
        <v>1</v>
      </c>
      <c r="B16" s="8" t="s">
        <v>50</v>
      </c>
      <c r="C16" s="8">
        <v>1</v>
      </c>
      <c r="D16" s="13" t="s">
        <v>51</v>
      </c>
      <c r="E16" s="8" t="s">
        <v>52</v>
      </c>
      <c r="F16" s="8" t="s">
        <v>53</v>
      </c>
      <c r="G16" s="8"/>
      <c r="H16" s="30">
        <v>979</v>
      </c>
      <c r="I16" s="30">
        <f>H16*C16</f>
        <v>979</v>
      </c>
      <c r="J16" s="8" t="s">
        <v>20</v>
      </c>
      <c r="K16" s="8" t="str">
        <f>"Can be substituted with " &amp; BOM!B17</f>
        <v>Can be substituted with Raspberry Pi 4 Model B/4GB</v>
      </c>
    </row>
    <row r="17" spans="1:11" ht="14.4" x14ac:dyDescent="0.3">
      <c r="A17" s="23"/>
      <c r="B17" s="8" t="s">
        <v>54</v>
      </c>
      <c r="C17" s="8">
        <v>1</v>
      </c>
      <c r="D17" s="14" t="s">
        <v>51</v>
      </c>
      <c r="E17" s="8" t="s">
        <v>55</v>
      </c>
      <c r="F17" s="8" t="s">
        <v>53</v>
      </c>
      <c r="G17" s="8"/>
      <c r="H17" s="30">
        <v>729</v>
      </c>
      <c r="I17" s="30">
        <f>H17*C17</f>
        <v>729</v>
      </c>
      <c r="J17" s="8" t="s">
        <v>20</v>
      </c>
      <c r="K17" s="8" t="s">
        <v>56</v>
      </c>
    </row>
    <row r="18" spans="1:11" ht="15.6" x14ac:dyDescent="0.25">
      <c r="A18" s="25" t="s">
        <v>57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5">
      <c r="A19" s="11">
        <v>1</v>
      </c>
      <c r="B19" s="8" t="s">
        <v>58</v>
      </c>
      <c r="C19" s="8">
        <v>1</v>
      </c>
      <c r="D19" s="9" t="s">
        <v>32</v>
      </c>
      <c r="E19" s="8">
        <v>63197</v>
      </c>
      <c r="F19" s="9" t="s">
        <v>59</v>
      </c>
      <c r="G19" s="8" t="s">
        <v>60</v>
      </c>
      <c r="H19" s="30">
        <v>351.2</v>
      </c>
      <c r="I19" s="30">
        <f>C19*H19</f>
        <v>351.2</v>
      </c>
      <c r="J19" s="8" t="s">
        <v>20</v>
      </c>
      <c r="K19" s="8" t="s">
        <v>57</v>
      </c>
    </row>
    <row r="20" spans="1:11" x14ac:dyDescent="0.25">
      <c r="A20" s="23">
        <v>2</v>
      </c>
      <c r="B20" s="8" t="s">
        <v>61</v>
      </c>
      <c r="C20" s="8">
        <v>1</v>
      </c>
      <c r="D20" s="9" t="s">
        <v>62</v>
      </c>
      <c r="E20" s="8">
        <v>433122</v>
      </c>
      <c r="F20" s="8"/>
      <c r="G20" s="8"/>
      <c r="H20" s="30">
        <v>359.2</v>
      </c>
      <c r="I20" s="30">
        <f>C20*H20</f>
        <v>359.2</v>
      </c>
      <c r="J20" s="8" t="s">
        <v>20</v>
      </c>
      <c r="K20" s="8" t="s">
        <v>57</v>
      </c>
    </row>
    <row r="21" spans="1:11" ht="15.6" x14ac:dyDescent="0.25">
      <c r="A21" s="25" t="s">
        <v>63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84.8" x14ac:dyDescent="0.25">
      <c r="A22" s="11">
        <v>1</v>
      </c>
      <c r="B22" s="10" t="s">
        <v>64</v>
      </c>
      <c r="C22" s="8">
        <v>1</v>
      </c>
      <c r="D22" s="9" t="s">
        <v>65</v>
      </c>
      <c r="E22" s="8" t="s">
        <v>66</v>
      </c>
      <c r="F22" s="9" t="s">
        <v>67</v>
      </c>
      <c r="G22" s="8" t="s">
        <v>68</v>
      </c>
      <c r="H22" s="30">
        <v>146.92500000000001</v>
      </c>
      <c r="I22" s="30">
        <f t="shared" ref="I22:I27" si="0">C22*H22</f>
        <v>146.92500000000001</v>
      </c>
      <c r="J22" s="8" t="s">
        <v>20</v>
      </c>
      <c r="K22" s="10" t="s">
        <v>69</v>
      </c>
    </row>
    <row r="23" spans="1:11" x14ac:dyDescent="0.25">
      <c r="A23" s="15"/>
      <c r="B23" s="8" t="s">
        <v>70</v>
      </c>
      <c r="C23" s="8"/>
      <c r="D23" s="8"/>
      <c r="E23" s="8"/>
      <c r="F23" s="8"/>
      <c r="G23" s="8"/>
      <c r="H23" s="30"/>
      <c r="I23" s="30">
        <f t="shared" si="0"/>
        <v>0</v>
      </c>
      <c r="J23" s="8"/>
      <c r="K23" s="8" t="s">
        <v>71</v>
      </c>
    </row>
    <row r="24" spans="1:11" x14ac:dyDescent="0.25">
      <c r="A24" s="15"/>
      <c r="B24" s="8" t="s">
        <v>72</v>
      </c>
      <c r="C24" s="8"/>
      <c r="D24" s="8"/>
      <c r="E24" s="8"/>
      <c r="F24" s="8"/>
      <c r="G24" s="8"/>
      <c r="H24" s="30"/>
      <c r="I24" s="30">
        <f t="shared" si="0"/>
        <v>0</v>
      </c>
      <c r="J24" s="8"/>
      <c r="K24" s="8" t="s">
        <v>71</v>
      </c>
    </row>
    <row r="25" spans="1:11" x14ac:dyDescent="0.25">
      <c r="A25" s="15"/>
      <c r="B25" s="8" t="s">
        <v>73</v>
      </c>
      <c r="C25" s="8"/>
      <c r="D25" s="8"/>
      <c r="E25" s="8"/>
      <c r="F25" s="8"/>
      <c r="G25" s="8"/>
      <c r="H25" s="30"/>
      <c r="I25" s="30">
        <f t="shared" si="0"/>
        <v>0</v>
      </c>
      <c r="J25" s="8"/>
      <c r="K25" s="8" t="s">
        <v>71</v>
      </c>
    </row>
    <row r="26" spans="1:11" x14ac:dyDescent="0.25">
      <c r="A26" s="15"/>
      <c r="B26" s="8" t="s">
        <v>74</v>
      </c>
      <c r="C26" s="8"/>
      <c r="D26" s="8"/>
      <c r="E26" s="8"/>
      <c r="F26" s="8"/>
      <c r="G26" s="8"/>
      <c r="H26" s="30"/>
      <c r="I26" s="30">
        <f t="shared" si="0"/>
        <v>0</v>
      </c>
      <c r="J26" s="8"/>
      <c r="K26" s="8"/>
    </row>
    <row r="27" spans="1:11" x14ac:dyDescent="0.25">
      <c r="A27" s="15"/>
      <c r="B27" s="8" t="s">
        <v>75</v>
      </c>
      <c r="C27" s="8"/>
      <c r="D27" s="8"/>
      <c r="E27" s="8"/>
      <c r="F27" s="8"/>
      <c r="G27" s="8"/>
      <c r="H27" s="30"/>
      <c r="I27" s="30">
        <f t="shared" si="0"/>
        <v>0</v>
      </c>
      <c r="J27" s="8"/>
      <c r="K27" s="8"/>
    </row>
    <row r="28" spans="1:11" ht="21" x14ac:dyDescent="0.25">
      <c r="A28" s="24" t="s">
        <v>76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28" t="s">
        <v>8</v>
      </c>
      <c r="I29" s="28" t="s">
        <v>9</v>
      </c>
      <c r="J29" s="1" t="s">
        <v>10</v>
      </c>
      <c r="K29" s="1" t="s">
        <v>11</v>
      </c>
    </row>
    <row r="30" spans="1:11" ht="15.6" x14ac:dyDescent="0.25">
      <c r="A30" s="25" t="s">
        <v>77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4.4" x14ac:dyDescent="0.3">
      <c r="A31" s="11"/>
      <c r="B31" s="8" t="s">
        <v>78</v>
      </c>
      <c r="C31" s="8">
        <v>4</v>
      </c>
      <c r="D31" s="16" t="s">
        <v>79</v>
      </c>
      <c r="E31" s="14"/>
      <c r="F31" s="16" t="s">
        <v>80</v>
      </c>
      <c r="G31" s="8" t="s">
        <v>81</v>
      </c>
      <c r="H31" s="30">
        <v>224.4</v>
      </c>
      <c r="I31" s="30">
        <f>C31*H31</f>
        <v>897.6</v>
      </c>
      <c r="J31" s="8"/>
      <c r="K31" s="8" t="s">
        <v>82</v>
      </c>
    </row>
    <row r="32" spans="1:11" x14ac:dyDescent="0.25">
      <c r="A32" s="23"/>
      <c r="B32" s="8" t="s">
        <v>83</v>
      </c>
      <c r="C32" s="8">
        <v>4</v>
      </c>
      <c r="D32" s="9" t="s">
        <v>84</v>
      </c>
      <c r="E32" s="8" t="s">
        <v>85</v>
      </c>
      <c r="F32" s="9" t="s">
        <v>86</v>
      </c>
      <c r="G32" s="8" t="s">
        <v>87</v>
      </c>
      <c r="H32" s="30">
        <v>198.352</v>
      </c>
      <c r="I32" s="30">
        <f>C32*H32</f>
        <v>793.40800000000002</v>
      </c>
      <c r="J32" s="8" t="s">
        <v>20</v>
      </c>
      <c r="K32" s="8" t="s">
        <v>82</v>
      </c>
    </row>
    <row r="33" spans="1:11" x14ac:dyDescent="0.25">
      <c r="A33" s="18"/>
      <c r="B33" s="8" t="s">
        <v>88</v>
      </c>
      <c r="C33" s="8">
        <v>24</v>
      </c>
      <c r="D33" s="9" t="s">
        <v>89</v>
      </c>
      <c r="E33" s="8"/>
      <c r="F33" s="9" t="s">
        <v>90</v>
      </c>
      <c r="G33" s="8" t="s">
        <v>91</v>
      </c>
      <c r="H33" s="30">
        <v>309</v>
      </c>
      <c r="I33" s="30">
        <f>C33*H33</f>
        <v>7416</v>
      </c>
      <c r="J33" s="8" t="s">
        <v>92</v>
      </c>
      <c r="K33" s="8" t="s">
        <v>93</v>
      </c>
    </row>
    <row r="34" spans="1:11" ht="15.6" x14ac:dyDescent="0.25">
      <c r="A34" s="25" t="s">
        <v>94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5">
      <c r="A35" s="11"/>
      <c r="B35" s="8" t="s">
        <v>95</v>
      </c>
      <c r="C35" s="8">
        <v>10</v>
      </c>
      <c r="D35" s="9" t="s">
        <v>96</v>
      </c>
      <c r="E35" s="8"/>
      <c r="F35" s="9" t="s">
        <v>97</v>
      </c>
      <c r="G35" s="8">
        <v>2536030320001</v>
      </c>
      <c r="H35" s="30">
        <v>0</v>
      </c>
      <c r="I35" s="30">
        <f>C35*H35</f>
        <v>0</v>
      </c>
      <c r="J35" s="8" t="s">
        <v>20</v>
      </c>
      <c r="K35" s="8" t="s">
        <v>98</v>
      </c>
    </row>
    <row r="36" spans="1:11" ht="15.6" x14ac:dyDescent="0.25">
      <c r="A36" s="25" t="s">
        <v>99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5">
      <c r="A37" s="11"/>
      <c r="B37" s="8" t="s">
        <v>100</v>
      </c>
      <c r="C37" s="8">
        <v>1</v>
      </c>
      <c r="D37" s="13" t="s">
        <v>51</v>
      </c>
      <c r="E37" s="8" t="s">
        <v>101</v>
      </c>
      <c r="F37" s="8" t="s">
        <v>53</v>
      </c>
      <c r="G37" s="8"/>
      <c r="H37" s="30">
        <v>369</v>
      </c>
      <c r="I37" s="30">
        <f>H37*C37</f>
        <v>369</v>
      </c>
      <c r="J37" s="8" t="s">
        <v>20</v>
      </c>
      <c r="K37" s="17" t="str">
        <f>"Needs to be ordered with " &amp; BOM!B16 &amp; "or " &amp; BOM!B17</f>
        <v>Needs to be ordered with Raspberry Pi 4 Model B/8GB or Raspberry Pi 4 Model B/4GB</v>
      </c>
    </row>
    <row r="38" spans="1:11" x14ac:dyDescent="0.25">
      <c r="A38" s="18"/>
      <c r="B38" s="8" t="s">
        <v>102</v>
      </c>
      <c r="C38" s="8">
        <v>1</v>
      </c>
      <c r="D38" s="9" t="s">
        <v>84</v>
      </c>
      <c r="E38" s="8" t="s">
        <v>103</v>
      </c>
      <c r="F38" s="13" t="s">
        <v>104</v>
      </c>
      <c r="G38" s="8" t="s">
        <v>105</v>
      </c>
      <c r="H38" s="30">
        <v>605.13</v>
      </c>
      <c r="I38" s="30">
        <f>C38*H38</f>
        <v>605.13</v>
      </c>
      <c r="J38" s="8" t="s">
        <v>20</v>
      </c>
      <c r="K38" s="8" t="s">
        <v>151</v>
      </c>
    </row>
    <row r="39" spans="1:11" ht="15.6" x14ac:dyDescent="0.25">
      <c r="A39" s="25" t="s">
        <v>148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ht="14.4" x14ac:dyDescent="0.3">
      <c r="A40" s="11"/>
      <c r="B40" s="8" t="s">
        <v>149</v>
      </c>
      <c r="C40" s="8">
        <v>1</v>
      </c>
      <c r="D40" s="33" t="s">
        <v>51</v>
      </c>
      <c r="E40" s="8">
        <v>41015028</v>
      </c>
      <c r="F40" s="8" t="s">
        <v>150</v>
      </c>
      <c r="G40" s="8"/>
      <c r="H40" s="30">
        <v>99</v>
      </c>
      <c r="I40" s="30">
        <f>H40*C40</f>
        <v>99</v>
      </c>
      <c r="J40" s="8" t="s">
        <v>20</v>
      </c>
      <c r="K40" s="8" t="s">
        <v>152</v>
      </c>
    </row>
    <row r="41" spans="1:11" ht="21" x14ac:dyDescent="0.25">
      <c r="A41" s="24" t="s">
        <v>106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1" x14ac:dyDescent="0.25">
      <c r="A42" s="8"/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28" t="s">
        <v>8</v>
      </c>
      <c r="I42" s="28" t="s">
        <v>9</v>
      </c>
      <c r="J42" s="1" t="s">
        <v>10</v>
      </c>
      <c r="K42" s="1" t="s">
        <v>11</v>
      </c>
    </row>
    <row r="43" spans="1:11" ht="15.6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x14ac:dyDescent="0.25">
      <c r="A44" s="15"/>
      <c r="B44" s="8" t="s">
        <v>107</v>
      </c>
      <c r="C44" s="8"/>
      <c r="D44" s="8"/>
      <c r="E44" s="8"/>
      <c r="F44" s="8"/>
      <c r="G44" s="8"/>
      <c r="H44" s="30"/>
      <c r="I44" s="30"/>
      <c r="J44" s="8"/>
      <c r="K44" s="8"/>
    </row>
    <row r="45" spans="1:11" x14ac:dyDescent="0.25">
      <c r="A45" s="15"/>
      <c r="B45" s="8" t="s">
        <v>108</v>
      </c>
      <c r="C45" s="8"/>
      <c r="D45" s="8"/>
      <c r="E45" s="8"/>
      <c r="F45" s="8"/>
      <c r="G45" s="8"/>
      <c r="H45" s="30"/>
      <c r="I45" s="30"/>
      <c r="J45" s="8"/>
      <c r="K45" s="8" t="s">
        <v>109</v>
      </c>
    </row>
    <row r="46" spans="1:11" x14ac:dyDescent="0.25">
      <c r="A46" s="15"/>
      <c r="B46" s="8" t="s">
        <v>110</v>
      </c>
      <c r="C46" s="8"/>
      <c r="D46" s="8"/>
      <c r="E46" s="8"/>
      <c r="F46" s="8"/>
      <c r="G46" s="8"/>
      <c r="H46" s="30"/>
      <c r="I46" s="30"/>
      <c r="J46" s="8"/>
      <c r="K46" s="8" t="s">
        <v>109</v>
      </c>
    </row>
    <row r="47" spans="1:11" x14ac:dyDescent="0.25">
      <c r="A47" s="15"/>
      <c r="B47" s="8" t="s">
        <v>111</v>
      </c>
      <c r="C47" s="8"/>
      <c r="D47" s="8"/>
      <c r="E47" s="8"/>
      <c r="F47" s="8"/>
      <c r="G47" s="8"/>
      <c r="H47" s="30"/>
      <c r="I47" s="30"/>
      <c r="J47" s="8"/>
      <c r="K47" s="8" t="s">
        <v>109</v>
      </c>
    </row>
    <row r="48" spans="1:11" x14ac:dyDescent="0.25">
      <c r="A48" s="15"/>
      <c r="B48" s="8" t="s">
        <v>112</v>
      </c>
      <c r="C48" s="8"/>
      <c r="D48" s="8"/>
      <c r="E48" s="8"/>
      <c r="F48" s="8"/>
      <c r="G48" s="8"/>
      <c r="H48" s="30"/>
      <c r="I48" s="30"/>
      <c r="J48" s="8"/>
      <c r="K48" s="8" t="s">
        <v>71</v>
      </c>
    </row>
    <row r="49" spans="1:11" x14ac:dyDescent="0.25">
      <c r="A49" s="15"/>
      <c r="B49" s="8" t="s">
        <v>113</v>
      </c>
      <c r="C49" s="8"/>
      <c r="D49" s="8"/>
      <c r="E49" s="8"/>
      <c r="F49" s="8"/>
      <c r="G49" s="8"/>
      <c r="H49" s="30"/>
      <c r="I49" s="30"/>
      <c r="J49" s="8"/>
      <c r="K49" s="8" t="s">
        <v>71</v>
      </c>
    </row>
    <row r="50" spans="1:11" ht="15.6" x14ac:dyDescent="0.25">
      <c r="A50" s="25" t="s">
        <v>147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14.4" x14ac:dyDescent="0.3">
      <c r="A51" s="15"/>
      <c r="B51" s="8" t="s">
        <v>114</v>
      </c>
      <c r="C51" s="8">
        <v>3</v>
      </c>
      <c r="D51" s="14" t="s">
        <v>96</v>
      </c>
      <c r="E51" s="19">
        <v>173010335</v>
      </c>
      <c r="F51" s="8" t="s">
        <v>97</v>
      </c>
      <c r="G51" s="8"/>
      <c r="H51" s="30">
        <v>0</v>
      </c>
      <c r="I51" s="30"/>
      <c r="J51" s="8" t="s">
        <v>20</v>
      </c>
      <c r="K51" s="8" t="s">
        <v>115</v>
      </c>
    </row>
    <row r="52" spans="1:11" ht="14.4" x14ac:dyDescent="0.3">
      <c r="A52" s="15"/>
      <c r="B52" s="8" t="s">
        <v>116</v>
      </c>
      <c r="C52" s="8">
        <v>3</v>
      </c>
      <c r="D52" s="14" t="s">
        <v>96</v>
      </c>
      <c r="E52" s="19">
        <v>173010542</v>
      </c>
      <c r="F52" s="8" t="s">
        <v>97</v>
      </c>
      <c r="G52" s="8"/>
      <c r="H52" s="30">
        <v>0</v>
      </c>
      <c r="I52" s="30"/>
      <c r="J52" s="8" t="s">
        <v>20</v>
      </c>
      <c r="K52" s="8" t="s">
        <v>115</v>
      </c>
    </row>
    <row r="53" spans="1:11" ht="14.4" x14ac:dyDescent="0.3">
      <c r="A53" s="15"/>
      <c r="B53" s="8" t="s">
        <v>117</v>
      </c>
      <c r="C53" s="8">
        <v>3</v>
      </c>
      <c r="D53" s="14" t="s">
        <v>96</v>
      </c>
      <c r="E53" s="8">
        <v>173011235</v>
      </c>
      <c r="F53" s="8" t="s">
        <v>97</v>
      </c>
      <c r="G53" s="8"/>
      <c r="H53" s="30">
        <v>0</v>
      </c>
      <c r="I53" s="30"/>
      <c r="J53" s="8" t="s">
        <v>20</v>
      </c>
      <c r="K53" s="8" t="s">
        <v>115</v>
      </c>
    </row>
    <row r="54" spans="1:11" ht="14.4" x14ac:dyDescent="0.3">
      <c r="A54" s="15"/>
      <c r="B54" s="8" t="s">
        <v>118</v>
      </c>
      <c r="C54" s="8">
        <v>3</v>
      </c>
      <c r="D54" s="14" t="s">
        <v>96</v>
      </c>
      <c r="E54" s="19">
        <v>173011535</v>
      </c>
      <c r="F54" s="8" t="s">
        <v>97</v>
      </c>
      <c r="G54" s="8"/>
      <c r="H54" s="30">
        <v>0</v>
      </c>
      <c r="I54" s="30"/>
      <c r="J54" s="8" t="s">
        <v>20</v>
      </c>
      <c r="K54" s="8" t="s">
        <v>115</v>
      </c>
    </row>
    <row r="55" spans="1:11" ht="21" x14ac:dyDescent="0.25">
      <c r="A55" s="24" t="s">
        <v>119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 x14ac:dyDescent="0.25">
      <c r="A56" s="8"/>
      <c r="B56" s="1" t="s">
        <v>2</v>
      </c>
      <c r="C56" s="1" t="s">
        <v>3</v>
      </c>
      <c r="D56" s="1" t="s">
        <v>4</v>
      </c>
      <c r="E56" s="1" t="s">
        <v>5</v>
      </c>
      <c r="F56" s="1" t="s">
        <v>6</v>
      </c>
      <c r="G56" s="1" t="s">
        <v>7</v>
      </c>
      <c r="H56" s="28" t="s">
        <v>8</v>
      </c>
      <c r="I56" s="28" t="s">
        <v>9</v>
      </c>
      <c r="J56" s="1" t="s">
        <v>10</v>
      </c>
      <c r="K56" s="1" t="s">
        <v>11</v>
      </c>
    </row>
    <row r="57" spans="1:11" ht="15.6" x14ac:dyDescent="0.25">
      <c r="A57" s="25" t="s">
        <v>120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x14ac:dyDescent="0.25">
      <c r="A58" s="11"/>
      <c r="B58" s="8" t="s">
        <v>121</v>
      </c>
      <c r="C58" s="8">
        <v>6</v>
      </c>
      <c r="D58" s="9" t="s">
        <v>89</v>
      </c>
      <c r="E58" s="8"/>
      <c r="F58" s="9" t="s">
        <v>122</v>
      </c>
      <c r="G58" s="8" t="s">
        <v>123</v>
      </c>
      <c r="H58" s="30">
        <v>262.83</v>
      </c>
      <c r="I58" s="30">
        <f>C58*H58</f>
        <v>1576.98</v>
      </c>
      <c r="J58" s="8" t="s">
        <v>20</v>
      </c>
      <c r="K58" s="8" t="s">
        <v>124</v>
      </c>
    </row>
    <row r="59" spans="1:11" x14ac:dyDescent="0.25">
      <c r="A59" s="23"/>
      <c r="B59" s="10" t="s">
        <v>125</v>
      </c>
      <c r="C59" s="8">
        <v>1</v>
      </c>
      <c r="D59" s="9" t="s">
        <v>126</v>
      </c>
      <c r="E59" s="8">
        <v>5901259432770</v>
      </c>
      <c r="F59" s="9" t="s">
        <v>127</v>
      </c>
      <c r="G59" s="8" t="s">
        <v>128</v>
      </c>
      <c r="H59" s="30">
        <v>237</v>
      </c>
      <c r="I59" s="30">
        <f>C59*H59</f>
        <v>237</v>
      </c>
      <c r="J59" s="8" t="s">
        <v>20</v>
      </c>
      <c r="K59" s="8"/>
    </row>
    <row r="63" spans="1:11" ht="24.6" x14ac:dyDescent="0.4">
      <c r="B63" s="20" t="s">
        <v>129</v>
      </c>
      <c r="C63" s="27">
        <f>SUM(I4,I11,I19,I22,I31,I9,I37,I58)</f>
        <v>10018.505000000001</v>
      </c>
      <c r="E63" s="26" t="s">
        <v>130</v>
      </c>
      <c r="F63" s="26"/>
      <c r="G63" s="21" t="s">
        <v>131</v>
      </c>
    </row>
    <row r="64" spans="1:11" ht="16.2" x14ac:dyDescent="0.3">
      <c r="B64" s="22" t="s">
        <v>132</v>
      </c>
      <c r="E64" s="8" t="s">
        <v>133</v>
      </c>
      <c r="F64" s="11"/>
      <c r="G64" s="8" t="s">
        <v>134</v>
      </c>
    </row>
    <row r="65" spans="2:7" ht="15.6" x14ac:dyDescent="0.25">
      <c r="B65" s="8" t="s">
        <v>135</v>
      </c>
      <c r="E65" s="8" t="s">
        <v>136</v>
      </c>
      <c r="F65" s="23"/>
      <c r="G65" s="8" t="s">
        <v>137</v>
      </c>
    </row>
    <row r="66" spans="2:7" ht="15.6" x14ac:dyDescent="0.25">
      <c r="B66" s="8" t="s">
        <v>120</v>
      </c>
      <c r="E66" s="8" t="s">
        <v>138</v>
      </c>
      <c r="F66" s="18"/>
      <c r="G66" s="8" t="s">
        <v>139</v>
      </c>
    </row>
    <row r="67" spans="2:7" x14ac:dyDescent="0.25">
      <c r="B67" s="8" t="s">
        <v>70</v>
      </c>
      <c r="E67" s="8" t="s">
        <v>140</v>
      </c>
      <c r="F67" s="15"/>
    </row>
    <row r="68" spans="2:7" x14ac:dyDescent="0.25">
      <c r="B68" s="8" t="s">
        <v>75</v>
      </c>
    </row>
    <row r="69" spans="2:7" x14ac:dyDescent="0.25">
      <c r="B69" s="8" t="s">
        <v>141</v>
      </c>
    </row>
    <row r="70" spans="2:7" x14ac:dyDescent="0.25">
      <c r="B70" s="8" t="s">
        <v>142</v>
      </c>
    </row>
    <row r="71" spans="2:7" x14ac:dyDescent="0.25">
      <c r="B71" s="8" t="s">
        <v>143</v>
      </c>
    </row>
    <row r="72" spans="2:7" x14ac:dyDescent="0.25">
      <c r="B72" s="8" t="s">
        <v>144</v>
      </c>
    </row>
    <row r="73" spans="2:7" x14ac:dyDescent="0.25">
      <c r="B73" s="8" t="s">
        <v>145</v>
      </c>
    </row>
    <row r="74" spans="2:7" x14ac:dyDescent="0.25">
      <c r="B74" s="8" t="s">
        <v>146</v>
      </c>
    </row>
    <row r="75" spans="2:7" x14ac:dyDescent="0.25">
      <c r="B75" s="8" t="s">
        <v>94</v>
      </c>
    </row>
  </sheetData>
  <mergeCells count="18">
    <mergeCell ref="A36:K36"/>
    <mergeCell ref="A41:K41"/>
    <mergeCell ref="A55:K55"/>
    <mergeCell ref="A57:K57"/>
    <mergeCell ref="E63:F63"/>
    <mergeCell ref="A43:K43"/>
    <mergeCell ref="A50:K50"/>
    <mergeCell ref="A39:K39"/>
    <mergeCell ref="A18:K18"/>
    <mergeCell ref="A21:K21"/>
    <mergeCell ref="A28:K28"/>
    <mergeCell ref="A30:K30"/>
    <mergeCell ref="A34:K34"/>
    <mergeCell ref="A1:K1"/>
    <mergeCell ref="A3:K3"/>
    <mergeCell ref="A8:K8"/>
    <mergeCell ref="A10:K10"/>
    <mergeCell ref="A14:K14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F6" r:id="rId4" xr:uid="{00000000-0004-0000-0000-000003000000}"/>
    <hyperlink ref="D7" r:id="rId5" xr:uid="{00000000-0004-0000-0000-000004000000}"/>
    <hyperlink ref="D9" r:id="rId6" xr:uid="{00000000-0004-0000-0000-000005000000}"/>
    <hyperlink ref="F9" r:id="rId7" xr:uid="{00000000-0004-0000-0000-000006000000}"/>
    <hyperlink ref="D11" r:id="rId8" xr:uid="{00000000-0004-0000-0000-000007000000}"/>
    <hyperlink ref="D12" r:id="rId9" xr:uid="{00000000-0004-0000-0000-000008000000}"/>
    <hyperlink ref="D13" r:id="rId10" xr:uid="{00000000-0004-0000-0000-000009000000}"/>
    <hyperlink ref="D15" r:id="rId11" xr:uid="{00000000-0004-0000-0000-00000A000000}"/>
    <hyperlink ref="D16" r:id="rId12" xr:uid="{00000000-0004-0000-0000-00000B000000}"/>
    <hyperlink ref="D17" r:id="rId13" xr:uid="{00000000-0004-0000-0000-00000C000000}"/>
    <hyperlink ref="D19" r:id="rId14" xr:uid="{00000000-0004-0000-0000-00000D000000}"/>
    <hyperlink ref="F19" r:id="rId15" xr:uid="{00000000-0004-0000-0000-00000E000000}"/>
    <hyperlink ref="D20" r:id="rId16" xr:uid="{00000000-0004-0000-0000-00000F000000}"/>
    <hyperlink ref="D22" r:id="rId17" xr:uid="{00000000-0004-0000-0000-000010000000}"/>
    <hyperlink ref="F22" r:id="rId18" xr:uid="{00000000-0004-0000-0000-000011000000}"/>
    <hyperlink ref="D31" r:id="rId19" xr:uid="{00000000-0004-0000-0000-000012000000}"/>
    <hyperlink ref="F31" r:id="rId20" location="documents" xr:uid="{00000000-0004-0000-0000-000013000000}"/>
    <hyperlink ref="D32" r:id="rId21" xr:uid="{00000000-0004-0000-0000-000014000000}"/>
    <hyperlink ref="F32" r:id="rId22" xr:uid="{00000000-0004-0000-0000-000015000000}"/>
    <hyperlink ref="D33" r:id="rId23" xr:uid="{00000000-0004-0000-0000-000016000000}"/>
    <hyperlink ref="F33" r:id="rId24" xr:uid="{00000000-0004-0000-0000-000017000000}"/>
    <hyperlink ref="D35" r:id="rId25" xr:uid="{00000000-0004-0000-0000-000018000000}"/>
    <hyperlink ref="F35" r:id="rId26" xr:uid="{00000000-0004-0000-0000-000019000000}"/>
    <hyperlink ref="D37" r:id="rId27" xr:uid="{00000000-0004-0000-0000-00001A000000}"/>
    <hyperlink ref="D38" r:id="rId28" xr:uid="{00000000-0004-0000-0000-00001B000000}"/>
    <hyperlink ref="F38" r:id="rId29" xr:uid="{00000000-0004-0000-0000-00001C000000}"/>
    <hyperlink ref="D51" r:id="rId30" xr:uid="{00000000-0004-0000-0000-00001D000000}"/>
    <hyperlink ref="D52" r:id="rId31" xr:uid="{00000000-0004-0000-0000-00001E000000}"/>
    <hyperlink ref="D53" r:id="rId32" xr:uid="{00000000-0004-0000-0000-00001F000000}"/>
    <hyperlink ref="D54" r:id="rId33" xr:uid="{00000000-0004-0000-0000-000020000000}"/>
    <hyperlink ref="D58" r:id="rId34" xr:uid="{00000000-0004-0000-0000-000021000000}"/>
    <hyperlink ref="F58" r:id="rId35" xr:uid="{00000000-0004-0000-0000-000022000000}"/>
    <hyperlink ref="D59" r:id="rId36" xr:uid="{00000000-0004-0000-0000-000023000000}"/>
    <hyperlink ref="F59" r:id="rId37" xr:uid="{00000000-0004-0000-0000-000024000000}"/>
    <hyperlink ref="D40" r:id="rId38" xr:uid="{2D087B20-628E-4347-A76D-7D74376AF2B9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9"/>
  <headerFooter>
    <oddHeader>&amp;C&amp;A</oddHeader>
    <oddFooter>&amp;CPage &amp;P</oddFooter>
  </headerFooter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46</cp:revision>
  <dcterms:created xsi:type="dcterms:W3CDTF">2024-09-19T19:56:36Z</dcterms:created>
  <dcterms:modified xsi:type="dcterms:W3CDTF">2024-10-04T09:54:35Z</dcterms:modified>
  <dc:language>sv-SE</dc:language>
</cp:coreProperties>
</file>