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20.12. - ISOM vs DYN DATA\ISODYNCode\"/>
    </mc:Choice>
  </mc:AlternateContent>
  <xr:revisionPtr revIDLastSave="0" documentId="13_ncr:1_{13C95A6A-5911-44C1-AB84-16BC45EB1813}" xr6:coauthVersionLast="47" xr6:coauthVersionMax="47" xr10:uidLastSave="{00000000-0000-0000-0000-000000000000}"/>
  <bookViews>
    <workbookView xWindow="-108" yWindow="-108" windowWidth="23256" windowHeight="12576" xr2:uid="{26EBAB04-E390-4729-94C9-571A7ADEE2C4}"/>
  </bookViews>
  <sheets>
    <sheet name="Mid and Side" sheetId="1" r:id="rId1"/>
    <sheet name="Mid and Side Mea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8" i="1" l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17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94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71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48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I3" i="1"/>
  <c r="I2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F25" i="2" l="1"/>
  <c r="E25" i="2"/>
  <c r="F23" i="2"/>
  <c r="E23" i="2"/>
  <c r="F21" i="2"/>
  <c r="E21" i="2"/>
  <c r="F19" i="2"/>
  <c r="E19" i="2"/>
  <c r="F17" i="2"/>
  <c r="E17" i="2"/>
  <c r="F15" i="2"/>
  <c r="E15" i="2"/>
  <c r="F24" i="2"/>
  <c r="E24" i="2"/>
  <c r="F22" i="2"/>
  <c r="E22" i="2"/>
  <c r="F20" i="2"/>
  <c r="E20" i="2"/>
  <c r="F18" i="2"/>
  <c r="E18" i="2"/>
  <c r="F16" i="2"/>
  <c r="E16" i="2"/>
  <c r="F14" i="2"/>
  <c r="E14" i="2"/>
  <c r="F13" i="2"/>
  <c r="E13" i="2"/>
  <c r="F11" i="2"/>
  <c r="E11" i="2"/>
  <c r="F9" i="2"/>
  <c r="E9" i="2"/>
  <c r="F7" i="2"/>
  <c r="E7" i="2"/>
  <c r="F5" i="2"/>
  <c r="E5" i="2"/>
  <c r="F3" i="2"/>
  <c r="E3" i="2"/>
  <c r="F12" i="2"/>
  <c r="E12" i="2"/>
  <c r="F10" i="2"/>
  <c r="E10" i="2"/>
  <c r="F8" i="2"/>
  <c r="E8" i="2"/>
  <c r="F6" i="2"/>
  <c r="E6" i="2"/>
  <c r="F4" i="2"/>
  <c r="E4" i="2"/>
  <c r="F2" i="2"/>
  <c r="E2" i="2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<sst xmlns="http://schemas.openxmlformats.org/spreadsheetml/2006/main" count="915" uniqueCount="17">
  <si>
    <t>id</t>
  </si>
  <si>
    <t>sex</t>
  </si>
  <si>
    <t>muscle</t>
  </si>
  <si>
    <t>Pre</t>
  </si>
  <si>
    <t>Post</t>
  </si>
  <si>
    <t>muscle.thickness</t>
  </si>
  <si>
    <t>condition</t>
  </si>
  <si>
    <t>site</t>
  </si>
  <si>
    <t>DYN</t>
  </si>
  <si>
    <t>F</t>
  </si>
  <si>
    <t>M</t>
  </si>
  <si>
    <t>ISOM</t>
  </si>
  <si>
    <t>Mid-thigh</t>
  </si>
  <si>
    <t>Side-thigh</t>
  </si>
  <si>
    <t>time</t>
  </si>
  <si>
    <t>sd</t>
  </si>
  <si>
    <t>standardized.change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</si>
</sst>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charset val="238"/>
      <scheme val="minor"/>
    </font>
    <font>
      <b/>
      <sz val="12"/>
      <color theme="0"/>
      <name val="Calibri"/>
      <family val="2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94B3A"/>
        <bgColor rgb="FFE94B3A"/>
      </patternFill>
    </fill>
    <fill>
      <patternFill patternType="solid">
        <fgColor rgb="FF3398DB"/>
        <bgColor rgb="FF3398D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5" borderId="0" xfId="0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DDBD5-4AD1-4401-8C0F-B04BEC17EEC2}">
  <dimension ref="A1:L277"/>
  <sheetViews>
    <sheetView tabSelected="1" workbookViewId="0">
      <selection activeCell="I14" sqref="I14"/>
    </sheetView>
  </sheetViews>
  <sheetFormatPr defaultRowHeight="14.4" x14ac:dyDescent="0.3"/>
  <cols>
    <col min="6" max="7" width="8.88671875" style="15"/>
    <col min="8" max="8" width="14.21875" bestFit="1" customWidth="1"/>
    <col min="9" max="9" width="17.5546875" bestFit="1" customWidth="1"/>
  </cols>
  <sheetData>
    <row r="1" spans="1:9" x14ac:dyDescent="0.3">
      <c r="A1" s="2" t="s">
        <v>6</v>
      </c>
      <c r="B1" s="2" t="s">
        <v>0</v>
      </c>
      <c r="C1" s="2" t="s">
        <v>1</v>
      </c>
      <c r="D1" s="2" t="s">
        <v>2</v>
      </c>
      <c r="E1" s="2" t="s">
        <v>7</v>
      </c>
      <c r="F1" s="2" t="s">
        <v>3</v>
      </c>
      <c r="G1" s="2" t="s">
        <v>4</v>
      </c>
      <c r="H1" s="2" t="s">
        <v>5</v>
      </c>
      <c r="I1" s="2" t="s">
        <v>16</v>
      </c>
    </row>
    <row r="2" spans="1:9" x14ac:dyDescent="0.3">
      <c r="A2" s="3" t="s">
        <v>8</v>
      </c>
      <c r="B2" s="3">
        <v>1</v>
      </c>
      <c r="C2" s="3" t="s">
        <v>9</v>
      </c>
      <c r="D2" t="s">
        <v>12</v>
      </c>
      <c r="E2" s="3">
        <v>30</v>
      </c>
      <c r="F2" s="5">
        <v>49.45</v>
      </c>
      <c r="G2" s="5">
        <v>47.45</v>
      </c>
      <c r="H2" s="5">
        <f>G2-F2</f>
        <v>-2</v>
      </c>
      <c r="I2" s="16">
        <f>(G2-F2)/('Mid and Side Means'!$F$2)</f>
        <v>-0.22798715305609643</v>
      </c>
    </row>
    <row r="3" spans="1:9" x14ac:dyDescent="0.3">
      <c r="A3" s="3" t="s">
        <v>8</v>
      </c>
      <c r="B3" s="3">
        <v>2</v>
      </c>
      <c r="C3" s="3" t="s">
        <v>10</v>
      </c>
      <c r="D3" t="s">
        <v>12</v>
      </c>
      <c r="E3" s="3">
        <v>30</v>
      </c>
      <c r="F3" s="5">
        <v>60.35</v>
      </c>
      <c r="G3" s="5">
        <v>58.35</v>
      </c>
      <c r="H3" s="5">
        <f t="shared" ref="H3:H47" si="0">G3-F3</f>
        <v>-2</v>
      </c>
      <c r="I3" s="16">
        <f>(G3-F3)/('Mid and Side Means'!$F$2)</f>
        <v>-0.22798715305609643</v>
      </c>
    </row>
    <row r="4" spans="1:9" x14ac:dyDescent="0.3">
      <c r="A4" s="3" t="s">
        <v>8</v>
      </c>
      <c r="B4" s="3">
        <v>3</v>
      </c>
      <c r="C4" s="3" t="s">
        <v>10</v>
      </c>
      <c r="D4" t="s">
        <v>12</v>
      </c>
      <c r="E4" s="3">
        <v>30</v>
      </c>
      <c r="F4" s="5">
        <v>63.8</v>
      </c>
      <c r="G4" s="5">
        <v>66.400000000000006</v>
      </c>
      <c r="H4" s="5">
        <f t="shared" si="0"/>
        <v>2.6000000000000085</v>
      </c>
      <c r="I4" s="16">
        <f>(G4-F4)/('Mid and Side Means'!$F$2)</f>
        <v>0.29638329897292631</v>
      </c>
    </row>
    <row r="5" spans="1:9" x14ac:dyDescent="0.3">
      <c r="A5" s="3" t="s">
        <v>8</v>
      </c>
      <c r="B5" s="3">
        <v>4</v>
      </c>
      <c r="C5" s="3" t="s">
        <v>9</v>
      </c>
      <c r="D5" t="s">
        <v>12</v>
      </c>
      <c r="E5" s="3">
        <v>30</v>
      </c>
      <c r="F5" s="5">
        <v>60.1</v>
      </c>
      <c r="G5" s="5">
        <v>57.6</v>
      </c>
      <c r="H5" s="5">
        <f t="shared" si="0"/>
        <v>-2.5</v>
      </c>
      <c r="I5" s="16">
        <f>(G5-F5)/('Mid and Side Means'!$F$2)</f>
        <v>-0.28498394132012056</v>
      </c>
    </row>
    <row r="6" spans="1:9" x14ac:dyDescent="0.3">
      <c r="A6" s="3" t="s">
        <v>8</v>
      </c>
      <c r="B6" s="3">
        <v>5</v>
      </c>
      <c r="C6" s="3" t="s">
        <v>10</v>
      </c>
      <c r="D6" t="s">
        <v>12</v>
      </c>
      <c r="E6" s="3">
        <v>30</v>
      </c>
      <c r="F6" s="5">
        <v>61.3</v>
      </c>
      <c r="G6" s="5">
        <v>57</v>
      </c>
      <c r="H6" s="5">
        <f t="shared" si="0"/>
        <v>-4.2999999999999972</v>
      </c>
      <c r="I6" s="16">
        <f>(G6-F6)/('Mid and Side Means'!$F$2)</f>
        <v>-0.49017237907060701</v>
      </c>
    </row>
    <row r="7" spans="1:9" x14ac:dyDescent="0.3">
      <c r="A7" s="3" t="s">
        <v>8</v>
      </c>
      <c r="B7" s="3">
        <v>6</v>
      </c>
      <c r="C7" s="3" t="s">
        <v>10</v>
      </c>
      <c r="D7" t="s">
        <v>12</v>
      </c>
      <c r="E7" s="3">
        <v>30</v>
      </c>
      <c r="F7" s="5">
        <v>49.7</v>
      </c>
      <c r="G7" s="5">
        <v>51.5</v>
      </c>
      <c r="H7" s="5">
        <f t="shared" si="0"/>
        <v>1.7999999999999972</v>
      </c>
      <c r="I7" s="16">
        <f>(G7-F7)/('Mid and Side Means'!$F$2)</f>
        <v>0.20518843775048645</v>
      </c>
    </row>
    <row r="8" spans="1:9" x14ac:dyDescent="0.3">
      <c r="A8" s="3" t="s">
        <v>8</v>
      </c>
      <c r="B8" s="3">
        <v>7</v>
      </c>
      <c r="C8" s="3" t="s">
        <v>10</v>
      </c>
      <c r="D8" t="s">
        <v>12</v>
      </c>
      <c r="E8" s="3">
        <v>30</v>
      </c>
      <c r="F8" s="5">
        <v>49.9</v>
      </c>
      <c r="G8" s="5">
        <v>55.7</v>
      </c>
      <c r="H8" s="5">
        <f t="shared" si="0"/>
        <v>5.8000000000000043</v>
      </c>
      <c r="I8" s="16">
        <f>(G8-F8)/('Mid and Side Means'!$F$2)</f>
        <v>0.66116274386268015</v>
      </c>
    </row>
    <row r="9" spans="1:9" x14ac:dyDescent="0.3">
      <c r="A9" s="3" t="s">
        <v>8</v>
      </c>
      <c r="B9" s="3">
        <v>9</v>
      </c>
      <c r="C9" s="3" t="s">
        <v>9</v>
      </c>
      <c r="D9" t="s">
        <v>12</v>
      </c>
      <c r="E9" s="3">
        <v>30</v>
      </c>
      <c r="F9" s="5">
        <v>47.45</v>
      </c>
      <c r="G9" s="5">
        <v>43.8</v>
      </c>
      <c r="H9" s="5">
        <f t="shared" si="0"/>
        <v>-3.6500000000000057</v>
      </c>
      <c r="I9" s="16">
        <f>(G9-F9)/('Mid and Side Means'!$F$2)</f>
        <v>-0.41607655432737661</v>
      </c>
    </row>
    <row r="10" spans="1:9" x14ac:dyDescent="0.3">
      <c r="A10" s="3" t="s">
        <v>8</v>
      </c>
      <c r="B10" s="3">
        <v>10</v>
      </c>
      <c r="C10" s="3" t="s">
        <v>9</v>
      </c>
      <c r="D10" t="s">
        <v>12</v>
      </c>
      <c r="E10" s="3">
        <v>30</v>
      </c>
      <c r="F10" s="5">
        <v>42.8</v>
      </c>
      <c r="G10" s="5">
        <v>40.75</v>
      </c>
      <c r="H10" s="5">
        <f t="shared" si="0"/>
        <v>-2.0499999999999972</v>
      </c>
      <c r="I10" s="16">
        <f>(G10-F10)/('Mid and Side Means'!$F$2)</f>
        <v>-0.23368683188249853</v>
      </c>
    </row>
    <row r="11" spans="1:9" x14ac:dyDescent="0.3">
      <c r="A11" s="3" t="s">
        <v>8</v>
      </c>
      <c r="B11" s="3">
        <v>12</v>
      </c>
      <c r="C11" s="3" t="s">
        <v>9</v>
      </c>
      <c r="D11" t="s">
        <v>12</v>
      </c>
      <c r="E11" s="3">
        <v>30</v>
      </c>
      <c r="F11" s="5">
        <v>57.9</v>
      </c>
      <c r="G11" s="5">
        <v>61.2</v>
      </c>
      <c r="H11" s="5">
        <f t="shared" si="0"/>
        <v>3.3000000000000043</v>
      </c>
      <c r="I11" s="16">
        <f>(G11-F11)/('Mid and Side Means'!$F$2)</f>
        <v>0.37617880254255959</v>
      </c>
    </row>
    <row r="12" spans="1:9" x14ac:dyDescent="0.3">
      <c r="A12" s="3" t="s">
        <v>8</v>
      </c>
      <c r="B12" s="3">
        <v>13</v>
      </c>
      <c r="C12" s="3" t="s">
        <v>9</v>
      </c>
      <c r="D12" t="s">
        <v>12</v>
      </c>
      <c r="E12" s="3">
        <v>30</v>
      </c>
      <c r="F12" s="5">
        <v>43.95</v>
      </c>
      <c r="G12" s="5">
        <v>39.950000000000003</v>
      </c>
      <c r="H12" s="5">
        <f t="shared" si="0"/>
        <v>-4</v>
      </c>
      <c r="I12" s="16">
        <f>(G12-F12)/('Mid and Side Means'!$F$2)</f>
        <v>-0.45597430611219286</v>
      </c>
    </row>
    <row r="13" spans="1:9" x14ac:dyDescent="0.3">
      <c r="A13" s="3" t="s">
        <v>8</v>
      </c>
      <c r="B13" s="3">
        <v>14</v>
      </c>
      <c r="C13" s="3" t="s">
        <v>10</v>
      </c>
      <c r="D13" t="s">
        <v>12</v>
      </c>
      <c r="E13" s="3">
        <v>30</v>
      </c>
      <c r="F13" s="5">
        <v>62.2</v>
      </c>
      <c r="G13" s="5">
        <v>67.3</v>
      </c>
      <c r="H13" s="5">
        <f t="shared" si="0"/>
        <v>5.0999999999999943</v>
      </c>
      <c r="I13" s="16">
        <f>(G13-F13)/('Mid and Side Means'!$F$2)</f>
        <v>0.58136724029304521</v>
      </c>
    </row>
    <row r="14" spans="1:9" x14ac:dyDescent="0.3">
      <c r="A14" s="3" t="s">
        <v>8</v>
      </c>
      <c r="B14" s="3">
        <v>15</v>
      </c>
      <c r="C14" s="3" t="s">
        <v>10</v>
      </c>
      <c r="D14" t="s">
        <v>12</v>
      </c>
      <c r="E14" s="3">
        <v>30</v>
      </c>
      <c r="F14" s="5">
        <v>70.349999999999994</v>
      </c>
      <c r="G14" s="5">
        <v>70.900000000000006</v>
      </c>
      <c r="H14" s="5">
        <f t="shared" si="0"/>
        <v>0.55000000000001137</v>
      </c>
      <c r="I14" s="16">
        <f>(G14-F14)/('Mid and Side Means'!$F$2)</f>
        <v>6.269646709042781E-2</v>
      </c>
    </row>
    <row r="15" spans="1:9" x14ac:dyDescent="0.3">
      <c r="A15" s="3" t="s">
        <v>8</v>
      </c>
      <c r="B15" s="3">
        <v>16</v>
      </c>
      <c r="C15" s="3" t="s">
        <v>10</v>
      </c>
      <c r="D15" t="s">
        <v>12</v>
      </c>
      <c r="E15" s="3">
        <v>30</v>
      </c>
      <c r="F15" s="5">
        <v>42.15</v>
      </c>
      <c r="G15" s="5">
        <v>40.950000000000003</v>
      </c>
      <c r="H15" s="5">
        <f t="shared" si="0"/>
        <v>-1.1999999999999957</v>
      </c>
      <c r="I15" s="16">
        <f>(G15-F15)/('Mid and Side Means'!$F$2)</f>
        <v>-0.13679229183365738</v>
      </c>
    </row>
    <row r="16" spans="1:9" x14ac:dyDescent="0.3">
      <c r="A16" s="3" t="s">
        <v>8</v>
      </c>
      <c r="B16" s="3">
        <v>17</v>
      </c>
      <c r="C16" s="3" t="s">
        <v>9</v>
      </c>
      <c r="D16" t="s">
        <v>12</v>
      </c>
      <c r="E16" s="3">
        <v>30</v>
      </c>
      <c r="F16" s="5">
        <v>54.1</v>
      </c>
      <c r="G16" s="5">
        <v>59.05</v>
      </c>
      <c r="H16" s="5">
        <f t="shared" si="0"/>
        <v>4.9499999999999957</v>
      </c>
      <c r="I16" s="16">
        <f>(G16-F16)/('Mid and Side Means'!$F$2)</f>
        <v>0.56426820381383813</v>
      </c>
    </row>
    <row r="17" spans="1:9" x14ac:dyDescent="0.3">
      <c r="A17" s="3" t="s">
        <v>8</v>
      </c>
      <c r="B17" s="3">
        <v>18</v>
      </c>
      <c r="C17" s="3" t="s">
        <v>9</v>
      </c>
      <c r="D17" t="s">
        <v>12</v>
      </c>
      <c r="E17" s="3">
        <v>30</v>
      </c>
      <c r="F17" s="5">
        <v>50.85</v>
      </c>
      <c r="G17" s="5">
        <v>51.45</v>
      </c>
      <c r="H17" s="5">
        <f t="shared" si="0"/>
        <v>0.60000000000000142</v>
      </c>
      <c r="I17" s="16">
        <f>(G17-F17)/('Mid and Side Means'!$F$2)</f>
        <v>6.839614591682909E-2</v>
      </c>
    </row>
    <row r="18" spans="1:9" x14ac:dyDescent="0.3">
      <c r="A18" s="3" t="s">
        <v>8</v>
      </c>
      <c r="B18" s="3">
        <v>19</v>
      </c>
      <c r="C18" s="3" t="s">
        <v>10</v>
      </c>
      <c r="D18" t="s">
        <v>12</v>
      </c>
      <c r="E18" s="3">
        <v>30</v>
      </c>
      <c r="F18" s="5">
        <v>60.35</v>
      </c>
      <c r="G18" s="5">
        <v>55.3</v>
      </c>
      <c r="H18" s="5">
        <f t="shared" si="0"/>
        <v>-5.0500000000000043</v>
      </c>
      <c r="I18" s="16">
        <f>(G18-F18)/('Mid and Side Means'!$F$2)</f>
        <v>-0.575667561466644</v>
      </c>
    </row>
    <row r="19" spans="1:9" x14ac:dyDescent="0.3">
      <c r="A19" s="3" t="s">
        <v>8</v>
      </c>
      <c r="B19" s="3">
        <v>20</v>
      </c>
      <c r="C19" s="3" t="s">
        <v>10</v>
      </c>
      <c r="D19" t="s">
        <v>12</v>
      </c>
      <c r="E19" s="3">
        <v>30</v>
      </c>
      <c r="F19" s="5">
        <v>48.95</v>
      </c>
      <c r="G19" s="5">
        <v>48.1</v>
      </c>
      <c r="H19" s="5">
        <f t="shared" si="0"/>
        <v>-0.85000000000000142</v>
      </c>
      <c r="I19" s="16">
        <f>(G19-F19)/('Mid and Side Means'!$F$2)</f>
        <v>-9.6894540048841141E-2</v>
      </c>
    </row>
    <row r="20" spans="1:9" x14ac:dyDescent="0.3">
      <c r="A20" s="3" t="s">
        <v>8</v>
      </c>
      <c r="B20" s="3">
        <v>21</v>
      </c>
      <c r="C20" s="3" t="s">
        <v>9</v>
      </c>
      <c r="D20" t="s">
        <v>12</v>
      </c>
      <c r="E20" s="3">
        <v>30</v>
      </c>
      <c r="F20" s="5">
        <v>45.5</v>
      </c>
      <c r="G20" s="5">
        <v>48.8</v>
      </c>
      <c r="H20" s="5">
        <f t="shared" si="0"/>
        <v>3.2999999999999972</v>
      </c>
      <c r="I20" s="16">
        <f>(G20-F20)/('Mid and Side Means'!$F$2)</f>
        <v>0.37617880254255881</v>
      </c>
    </row>
    <row r="21" spans="1:9" x14ac:dyDescent="0.3">
      <c r="A21" s="3" t="s">
        <v>8</v>
      </c>
      <c r="B21" s="3">
        <v>22</v>
      </c>
      <c r="C21" s="3" t="s">
        <v>10</v>
      </c>
      <c r="D21" t="s">
        <v>12</v>
      </c>
      <c r="E21" s="3">
        <v>30</v>
      </c>
      <c r="F21" s="5">
        <v>63.85</v>
      </c>
      <c r="G21" s="3">
        <v>61.9</v>
      </c>
      <c r="H21" s="5">
        <f t="shared" si="0"/>
        <v>-1.9500000000000028</v>
      </c>
      <c r="I21" s="16">
        <f>(G21-F21)/('Mid and Side Means'!$F$2)</f>
        <v>-0.22228747422969433</v>
      </c>
    </row>
    <row r="22" spans="1:9" x14ac:dyDescent="0.3">
      <c r="A22" s="3" t="s">
        <v>8</v>
      </c>
      <c r="B22" s="3">
        <v>23</v>
      </c>
      <c r="C22" s="3" t="s">
        <v>10</v>
      </c>
      <c r="D22" t="s">
        <v>12</v>
      </c>
      <c r="E22" s="3">
        <v>30</v>
      </c>
      <c r="F22" s="5">
        <v>56</v>
      </c>
      <c r="G22" s="5">
        <v>55.7</v>
      </c>
      <c r="H22" s="5">
        <f t="shared" si="0"/>
        <v>-0.29999999999999716</v>
      </c>
      <c r="I22" s="16">
        <f>(G22-F22)/('Mid and Side Means'!$F$2)</f>
        <v>-3.4198072958414143E-2</v>
      </c>
    </row>
    <row r="23" spans="1:9" x14ac:dyDescent="0.3">
      <c r="A23" s="3" t="s">
        <v>8</v>
      </c>
      <c r="B23" s="3">
        <v>24</v>
      </c>
      <c r="C23" s="3" t="s">
        <v>10</v>
      </c>
      <c r="D23" t="s">
        <v>12</v>
      </c>
      <c r="E23" s="3">
        <v>30</v>
      </c>
      <c r="F23" s="5">
        <v>74.8</v>
      </c>
      <c r="G23" s="5">
        <v>80.099999999999994</v>
      </c>
      <c r="H23" s="5">
        <f t="shared" si="0"/>
        <v>5.2999999999999972</v>
      </c>
      <c r="I23" s="16">
        <f>(G23-F23)/('Mid and Side Means'!$F$2)</f>
        <v>0.60416595559865527</v>
      </c>
    </row>
    <row r="24" spans="1:9" x14ac:dyDescent="0.3">
      <c r="A24" s="3" t="s">
        <v>8</v>
      </c>
      <c r="B24" s="3">
        <v>25</v>
      </c>
      <c r="C24" s="3" t="s">
        <v>10</v>
      </c>
      <c r="D24" t="s">
        <v>12</v>
      </c>
      <c r="E24" s="3">
        <v>30</v>
      </c>
      <c r="F24" s="5">
        <v>53.2</v>
      </c>
      <c r="G24" s="5">
        <v>60.05</v>
      </c>
      <c r="H24" s="5">
        <f t="shared" si="0"/>
        <v>6.8499999999999943</v>
      </c>
      <c r="I24" s="16">
        <f>(G24-F24)/('Mid and Side Means'!$F$2)</f>
        <v>0.78085599921712967</v>
      </c>
    </row>
    <row r="25" spans="1:9" x14ac:dyDescent="0.3">
      <c r="A25" s="4" t="s">
        <v>11</v>
      </c>
      <c r="B25" s="4">
        <v>1</v>
      </c>
      <c r="C25" s="4" t="s">
        <v>9</v>
      </c>
      <c r="D25" t="s">
        <v>12</v>
      </c>
      <c r="E25" s="4">
        <v>30</v>
      </c>
      <c r="F25" s="6">
        <v>45.85</v>
      </c>
      <c r="G25" s="6">
        <v>48.5</v>
      </c>
      <c r="H25" s="6">
        <f t="shared" si="0"/>
        <v>2.6499999999999986</v>
      </c>
      <c r="I25" s="16">
        <f>(G25-F25)/('Mid and Side Means'!$F$3)</f>
        <v>0.26963625111811462</v>
      </c>
    </row>
    <row r="26" spans="1:9" x14ac:dyDescent="0.3">
      <c r="A26" s="4" t="s">
        <v>11</v>
      </c>
      <c r="B26" s="4">
        <v>2</v>
      </c>
      <c r="C26" s="4" t="s">
        <v>10</v>
      </c>
      <c r="D26" t="s">
        <v>12</v>
      </c>
      <c r="E26" s="4">
        <v>30</v>
      </c>
      <c r="F26" s="6">
        <v>53.5</v>
      </c>
      <c r="G26" s="6">
        <v>56.35</v>
      </c>
      <c r="H26" s="6">
        <f t="shared" si="0"/>
        <v>2.8500000000000014</v>
      </c>
      <c r="I26" s="16">
        <f>(G26-F26)/('Mid and Side Means'!$F$3)</f>
        <v>0.28998615686287826</v>
      </c>
    </row>
    <row r="27" spans="1:9" x14ac:dyDescent="0.3">
      <c r="A27" s="4" t="s">
        <v>11</v>
      </c>
      <c r="B27" s="4">
        <v>3</v>
      </c>
      <c r="C27" s="4" t="s">
        <v>10</v>
      </c>
      <c r="D27" t="s">
        <v>12</v>
      </c>
      <c r="E27" s="4">
        <v>30</v>
      </c>
      <c r="F27" s="6">
        <v>62.4</v>
      </c>
      <c r="G27" s="6">
        <v>64.099999999999994</v>
      </c>
      <c r="H27" s="6">
        <f t="shared" si="0"/>
        <v>1.6999999999999957</v>
      </c>
      <c r="I27" s="16">
        <f>(G27-F27)/('Mid and Side Means'!$F$3)</f>
        <v>0.17297419883048828</v>
      </c>
    </row>
    <row r="28" spans="1:9" x14ac:dyDescent="0.3">
      <c r="A28" s="4" t="s">
        <v>11</v>
      </c>
      <c r="B28" s="4">
        <v>4</v>
      </c>
      <c r="C28" s="4" t="s">
        <v>9</v>
      </c>
      <c r="D28" t="s">
        <v>12</v>
      </c>
      <c r="E28" s="4">
        <v>30</v>
      </c>
      <c r="F28" s="6">
        <v>56.2</v>
      </c>
      <c r="G28" s="6">
        <v>55.2</v>
      </c>
      <c r="H28" s="6">
        <f t="shared" si="0"/>
        <v>-1</v>
      </c>
      <c r="I28" s="16">
        <f>(G28-F28)/('Mid and Side Means'!$F$3)</f>
        <v>-0.10174952872381689</v>
      </c>
    </row>
    <row r="29" spans="1:9" x14ac:dyDescent="0.3">
      <c r="A29" s="4" t="s">
        <v>11</v>
      </c>
      <c r="B29" s="4">
        <v>5</v>
      </c>
      <c r="C29" s="4" t="s">
        <v>10</v>
      </c>
      <c r="D29" t="s">
        <v>12</v>
      </c>
      <c r="E29" s="4">
        <v>30</v>
      </c>
      <c r="F29" s="6">
        <v>62.55</v>
      </c>
      <c r="G29" s="6">
        <v>64.05</v>
      </c>
      <c r="H29" s="6">
        <f t="shared" si="0"/>
        <v>1.5</v>
      </c>
      <c r="I29" s="16">
        <f>(G29-F29)/('Mid and Side Means'!$F$3)</f>
        <v>0.15262429308572534</v>
      </c>
    </row>
    <row r="30" spans="1:9" x14ac:dyDescent="0.3">
      <c r="A30" s="4" t="s">
        <v>11</v>
      </c>
      <c r="B30" s="4">
        <v>6</v>
      </c>
      <c r="C30" s="4" t="s">
        <v>10</v>
      </c>
      <c r="D30" t="s">
        <v>12</v>
      </c>
      <c r="E30" s="4">
        <v>30</v>
      </c>
      <c r="F30" s="6">
        <v>51.45</v>
      </c>
      <c r="G30" s="6">
        <v>58.6</v>
      </c>
      <c r="H30" s="6">
        <f t="shared" si="0"/>
        <v>7.1499999999999986</v>
      </c>
      <c r="I30" s="16">
        <f>(G30-F30)/('Mid and Side Means'!$F$3)</f>
        <v>0.72750913037529064</v>
      </c>
    </row>
    <row r="31" spans="1:9" x14ac:dyDescent="0.3">
      <c r="A31" s="4" t="s">
        <v>11</v>
      </c>
      <c r="B31" s="4">
        <v>7</v>
      </c>
      <c r="C31" s="4" t="s">
        <v>10</v>
      </c>
      <c r="D31" t="s">
        <v>12</v>
      </c>
      <c r="E31" s="4">
        <v>30</v>
      </c>
      <c r="F31" s="6">
        <v>46.5</v>
      </c>
      <c r="G31" s="6">
        <v>52.5</v>
      </c>
      <c r="H31" s="6">
        <f t="shared" si="0"/>
        <v>6</v>
      </c>
      <c r="I31" s="16">
        <f>(G31-F31)/('Mid and Side Means'!$F$3)</f>
        <v>0.61049717234290135</v>
      </c>
    </row>
    <row r="32" spans="1:9" x14ac:dyDescent="0.3">
      <c r="A32" s="4" t="s">
        <v>11</v>
      </c>
      <c r="B32" s="4">
        <v>9</v>
      </c>
      <c r="C32" s="4" t="s">
        <v>9</v>
      </c>
      <c r="D32" t="s">
        <v>12</v>
      </c>
      <c r="E32" s="4">
        <v>30</v>
      </c>
      <c r="F32" s="6">
        <v>46.1</v>
      </c>
      <c r="G32" s="6">
        <v>46.55</v>
      </c>
      <c r="H32" s="6">
        <f t="shared" si="0"/>
        <v>0.44999999999999574</v>
      </c>
      <c r="I32" s="16">
        <f>(G32-F32)/('Mid and Side Means'!$F$3)</f>
        <v>4.5787287925717166E-2</v>
      </c>
    </row>
    <row r="33" spans="1:9" x14ac:dyDescent="0.3">
      <c r="A33" s="4" t="s">
        <v>11</v>
      </c>
      <c r="B33" s="4">
        <v>10</v>
      </c>
      <c r="C33" s="4" t="s">
        <v>9</v>
      </c>
      <c r="D33" t="s">
        <v>12</v>
      </c>
      <c r="E33" s="4">
        <v>30</v>
      </c>
      <c r="F33" s="6">
        <v>50.05</v>
      </c>
      <c r="G33" s="6">
        <v>42.95</v>
      </c>
      <c r="H33" s="6">
        <f t="shared" si="0"/>
        <v>-7.0999999999999943</v>
      </c>
      <c r="I33" s="16">
        <f>(G33-F33)/('Mid and Side Means'!$F$3)</f>
        <v>-0.72242165393909941</v>
      </c>
    </row>
    <row r="34" spans="1:9" x14ac:dyDescent="0.3">
      <c r="A34" s="4" t="s">
        <v>11</v>
      </c>
      <c r="B34" s="4">
        <v>12</v>
      </c>
      <c r="C34" s="4" t="s">
        <v>9</v>
      </c>
      <c r="D34" t="s">
        <v>12</v>
      </c>
      <c r="E34" s="4">
        <v>30</v>
      </c>
      <c r="F34" s="6">
        <v>63.4</v>
      </c>
      <c r="G34" s="6">
        <v>68.5</v>
      </c>
      <c r="H34" s="6">
        <f t="shared" si="0"/>
        <v>5.1000000000000014</v>
      </c>
      <c r="I34" s="16">
        <f>(G34-F34)/('Mid and Side Means'!$F$3)</f>
        <v>0.51892259649146633</v>
      </c>
    </row>
    <row r="35" spans="1:9" x14ac:dyDescent="0.3">
      <c r="A35" s="4" t="s">
        <v>11</v>
      </c>
      <c r="B35" s="4">
        <v>13</v>
      </c>
      <c r="C35" s="4" t="s">
        <v>9</v>
      </c>
      <c r="D35" t="s">
        <v>12</v>
      </c>
      <c r="E35" s="4">
        <v>30</v>
      </c>
      <c r="F35" s="6">
        <v>44.05</v>
      </c>
      <c r="G35" s="6">
        <v>45.95</v>
      </c>
      <c r="H35" s="6">
        <f t="shared" si="0"/>
        <v>1.9000000000000057</v>
      </c>
      <c r="I35" s="16">
        <f>(G35-F35)/('Mid and Side Means'!$F$3)</f>
        <v>0.19332410457525268</v>
      </c>
    </row>
    <row r="36" spans="1:9" x14ac:dyDescent="0.3">
      <c r="A36" s="4" t="s">
        <v>11</v>
      </c>
      <c r="B36" s="4">
        <v>14</v>
      </c>
      <c r="C36" s="4" t="s">
        <v>10</v>
      </c>
      <c r="D36" t="s">
        <v>12</v>
      </c>
      <c r="E36" s="4">
        <v>30</v>
      </c>
      <c r="F36" s="6">
        <v>64.5</v>
      </c>
      <c r="G36" s="6">
        <v>68.599999999999994</v>
      </c>
      <c r="H36" s="6">
        <f t="shared" si="0"/>
        <v>4.0999999999999943</v>
      </c>
      <c r="I36" s="16">
        <f>(G36-F36)/('Mid and Side Means'!$F$3)</f>
        <v>0.41717306776764868</v>
      </c>
    </row>
    <row r="37" spans="1:9" x14ac:dyDescent="0.3">
      <c r="A37" s="4" t="s">
        <v>11</v>
      </c>
      <c r="B37" s="4">
        <v>15</v>
      </c>
      <c r="C37" s="4" t="s">
        <v>10</v>
      </c>
      <c r="D37" t="s">
        <v>12</v>
      </c>
      <c r="E37" s="4">
        <v>30</v>
      </c>
      <c r="F37" s="6">
        <v>80.099999999999994</v>
      </c>
      <c r="G37" s="6">
        <v>72.7</v>
      </c>
      <c r="H37" s="6">
        <f t="shared" si="0"/>
        <v>-7.3999999999999915</v>
      </c>
      <c r="I37" s="16">
        <f>(G37-F37)/('Mid and Side Means'!$F$3)</f>
        <v>-0.75294651255624412</v>
      </c>
    </row>
    <row r="38" spans="1:9" x14ac:dyDescent="0.3">
      <c r="A38" s="4" t="s">
        <v>11</v>
      </c>
      <c r="B38" s="4">
        <v>16</v>
      </c>
      <c r="C38" s="4" t="s">
        <v>10</v>
      </c>
      <c r="D38" t="s">
        <v>12</v>
      </c>
      <c r="E38" s="4">
        <v>30</v>
      </c>
      <c r="F38" s="6">
        <v>43.65</v>
      </c>
      <c r="G38" s="6">
        <v>41.2</v>
      </c>
      <c r="H38" s="6">
        <f t="shared" si="0"/>
        <v>-2.4499999999999957</v>
      </c>
      <c r="I38" s="16">
        <f>(G38-F38)/('Mid and Side Means'!$F$3)</f>
        <v>-0.24928634537335095</v>
      </c>
    </row>
    <row r="39" spans="1:9" x14ac:dyDescent="0.3">
      <c r="A39" s="4" t="s">
        <v>11</v>
      </c>
      <c r="B39" s="4">
        <v>17</v>
      </c>
      <c r="C39" s="4" t="s">
        <v>9</v>
      </c>
      <c r="D39" t="s">
        <v>12</v>
      </c>
      <c r="E39" s="4">
        <v>30</v>
      </c>
      <c r="F39" s="6">
        <v>55.25</v>
      </c>
      <c r="G39" s="6">
        <v>59</v>
      </c>
      <c r="H39" s="6">
        <f t="shared" si="0"/>
        <v>3.75</v>
      </c>
      <c r="I39" s="16">
        <f>(G39-F39)/('Mid and Side Means'!$F$3)</f>
        <v>0.38156073271431334</v>
      </c>
    </row>
    <row r="40" spans="1:9" x14ac:dyDescent="0.3">
      <c r="A40" s="4" t="s">
        <v>11</v>
      </c>
      <c r="B40" s="4">
        <v>18</v>
      </c>
      <c r="C40" s="4" t="s">
        <v>9</v>
      </c>
      <c r="D40" t="s">
        <v>12</v>
      </c>
      <c r="E40" s="4">
        <v>30</v>
      </c>
      <c r="F40" s="6">
        <v>51.4</v>
      </c>
      <c r="G40" s="6">
        <v>52.3</v>
      </c>
      <c r="H40" s="6">
        <f t="shared" si="0"/>
        <v>0.89999999999999858</v>
      </c>
      <c r="I40" s="16">
        <f>(G40-F40)/('Mid and Side Means'!$F$3)</f>
        <v>9.1574575851435053E-2</v>
      </c>
    </row>
    <row r="41" spans="1:9" x14ac:dyDescent="0.3">
      <c r="A41" s="4" t="s">
        <v>11</v>
      </c>
      <c r="B41" s="4">
        <v>19</v>
      </c>
      <c r="C41" s="4" t="s">
        <v>10</v>
      </c>
      <c r="D41" t="s">
        <v>12</v>
      </c>
      <c r="E41" s="4">
        <v>30</v>
      </c>
      <c r="F41" s="6">
        <v>58.2</v>
      </c>
      <c r="G41" s="6">
        <v>56.45</v>
      </c>
      <c r="H41" s="6">
        <f t="shared" si="0"/>
        <v>-1.75</v>
      </c>
      <c r="I41" s="16">
        <f>(G41-F41)/('Mid and Side Means'!$F$3)</f>
        <v>-0.17806167526667957</v>
      </c>
    </row>
    <row r="42" spans="1:9" x14ac:dyDescent="0.3">
      <c r="A42" s="4" t="s">
        <v>11</v>
      </c>
      <c r="B42" s="4">
        <v>20</v>
      </c>
      <c r="C42" s="4" t="s">
        <v>10</v>
      </c>
      <c r="D42" t="s">
        <v>12</v>
      </c>
      <c r="E42" s="4">
        <v>30</v>
      </c>
      <c r="F42" s="6">
        <v>49.25</v>
      </c>
      <c r="G42" s="6">
        <v>53.3</v>
      </c>
      <c r="H42" s="6">
        <f t="shared" si="0"/>
        <v>4.0499999999999972</v>
      </c>
      <c r="I42" s="16">
        <f>(G42-F42)/('Mid and Side Means'!$F$3)</f>
        <v>0.41208559133145811</v>
      </c>
    </row>
    <row r="43" spans="1:9" x14ac:dyDescent="0.3">
      <c r="A43" s="4" t="s">
        <v>11</v>
      </c>
      <c r="B43" s="4">
        <v>21</v>
      </c>
      <c r="C43" s="4" t="s">
        <v>9</v>
      </c>
      <c r="D43" t="s">
        <v>12</v>
      </c>
      <c r="E43" s="4">
        <v>30</v>
      </c>
      <c r="F43" s="6">
        <v>41.65</v>
      </c>
      <c r="G43" s="6">
        <v>42.15</v>
      </c>
      <c r="H43" s="6">
        <f t="shared" si="0"/>
        <v>0.5</v>
      </c>
      <c r="I43" s="16">
        <f>(G43-F43)/('Mid and Side Means'!$F$3)</f>
        <v>5.0874764361908444E-2</v>
      </c>
    </row>
    <row r="44" spans="1:9" x14ac:dyDescent="0.3">
      <c r="A44" s="4" t="s">
        <v>11</v>
      </c>
      <c r="B44" s="4">
        <v>22</v>
      </c>
      <c r="C44" s="4" t="s">
        <v>10</v>
      </c>
      <c r="D44" t="s">
        <v>12</v>
      </c>
      <c r="E44" s="4">
        <v>30</v>
      </c>
      <c r="F44" s="6">
        <v>61.35</v>
      </c>
      <c r="G44" s="4">
        <v>64.400000000000006</v>
      </c>
      <c r="H44" s="6">
        <f t="shared" si="0"/>
        <v>3.0500000000000043</v>
      </c>
      <c r="I44" s="16">
        <f>(G44-F44)/('Mid and Side Means'!$F$3)</f>
        <v>0.31033606260764196</v>
      </c>
    </row>
    <row r="45" spans="1:9" x14ac:dyDescent="0.3">
      <c r="A45" s="4" t="s">
        <v>11</v>
      </c>
      <c r="B45" s="4">
        <v>23</v>
      </c>
      <c r="C45" s="4" t="s">
        <v>10</v>
      </c>
      <c r="D45" t="s">
        <v>12</v>
      </c>
      <c r="E45" s="4">
        <v>30</v>
      </c>
      <c r="F45" s="6">
        <v>50.45</v>
      </c>
      <c r="G45" s="6">
        <v>54.5</v>
      </c>
      <c r="H45" s="6">
        <f t="shared" si="0"/>
        <v>4.0499999999999972</v>
      </c>
      <c r="I45" s="16">
        <f>(G45-F45)/('Mid and Side Means'!$F$3)</f>
        <v>0.41208559133145811</v>
      </c>
    </row>
    <row r="46" spans="1:9" x14ac:dyDescent="0.3">
      <c r="A46" s="4" t="s">
        <v>11</v>
      </c>
      <c r="B46" s="4">
        <v>24</v>
      </c>
      <c r="C46" s="4" t="s">
        <v>10</v>
      </c>
      <c r="D46" t="s">
        <v>12</v>
      </c>
      <c r="E46" s="4">
        <v>30</v>
      </c>
      <c r="F46" s="6">
        <v>74.099999999999994</v>
      </c>
      <c r="G46" s="6">
        <v>78.8</v>
      </c>
      <c r="H46" s="6">
        <f t="shared" si="0"/>
        <v>4.7000000000000028</v>
      </c>
      <c r="I46" s="16">
        <f>(G46-F46)/('Mid and Side Means'!$F$3)</f>
        <v>0.47822278500193971</v>
      </c>
    </row>
    <row r="47" spans="1:9" x14ac:dyDescent="0.3">
      <c r="A47" s="4" t="s">
        <v>11</v>
      </c>
      <c r="B47" s="4">
        <v>25</v>
      </c>
      <c r="C47" s="4" t="s">
        <v>10</v>
      </c>
      <c r="D47" t="s">
        <v>12</v>
      </c>
      <c r="E47" s="4">
        <v>30</v>
      </c>
      <c r="F47" s="6">
        <v>61.35</v>
      </c>
      <c r="G47" s="6">
        <v>62.5</v>
      </c>
      <c r="H47" s="6">
        <f t="shared" si="0"/>
        <v>1.1499999999999986</v>
      </c>
      <c r="I47" s="16">
        <f>(G47-F47)/('Mid and Side Means'!$F$3)</f>
        <v>0.11701195803238928</v>
      </c>
    </row>
    <row r="48" spans="1:9" x14ac:dyDescent="0.3">
      <c r="A48" s="3" t="s">
        <v>8</v>
      </c>
      <c r="B48" s="3">
        <v>1</v>
      </c>
      <c r="C48" s="3" t="s">
        <v>9</v>
      </c>
      <c r="D48" t="s">
        <v>12</v>
      </c>
      <c r="E48" s="3">
        <v>50</v>
      </c>
      <c r="F48" s="5">
        <v>35.65</v>
      </c>
      <c r="G48" s="5">
        <v>33.950000000000003</v>
      </c>
      <c r="H48" s="5">
        <f>G48-F48</f>
        <v>-1.6999999999999957</v>
      </c>
      <c r="I48" s="16">
        <f>(G48-F48)/('Mid and Side Means'!$F$6)</f>
        <v>-0.19453433478911678</v>
      </c>
    </row>
    <row r="49" spans="1:9" x14ac:dyDescent="0.3">
      <c r="A49" s="3" t="s">
        <v>8</v>
      </c>
      <c r="B49" s="3">
        <v>2</v>
      </c>
      <c r="C49" s="3" t="s">
        <v>10</v>
      </c>
      <c r="D49" t="s">
        <v>12</v>
      </c>
      <c r="E49" s="3">
        <v>50</v>
      </c>
      <c r="F49" s="5">
        <v>51.15</v>
      </c>
      <c r="G49" s="5">
        <v>44.9</v>
      </c>
      <c r="H49" s="5">
        <f t="shared" ref="H49:H93" si="1">G49-F49</f>
        <v>-6.25</v>
      </c>
      <c r="I49" s="16">
        <f>(G49-F49)/('Mid and Side Means'!$F$6)</f>
        <v>-0.71519976025410759</v>
      </c>
    </row>
    <row r="50" spans="1:9" x14ac:dyDescent="0.3">
      <c r="A50" s="3" t="s">
        <v>8</v>
      </c>
      <c r="B50" s="3">
        <v>3</v>
      </c>
      <c r="C50" s="3" t="s">
        <v>10</v>
      </c>
      <c r="D50" t="s">
        <v>12</v>
      </c>
      <c r="E50" s="3">
        <v>50</v>
      </c>
      <c r="F50" s="5">
        <v>55.25</v>
      </c>
      <c r="G50" s="5">
        <v>57.2</v>
      </c>
      <c r="H50" s="5">
        <f t="shared" si="1"/>
        <v>1.9500000000000028</v>
      </c>
      <c r="I50" s="16">
        <f>(G50-F50)/('Mid and Side Means'!$F$6)</f>
        <v>0.22314232519928187</v>
      </c>
    </row>
    <row r="51" spans="1:9" x14ac:dyDescent="0.3">
      <c r="A51" s="3" t="s">
        <v>8</v>
      </c>
      <c r="B51" s="3">
        <v>4</v>
      </c>
      <c r="C51" s="3" t="s">
        <v>9</v>
      </c>
      <c r="D51" t="s">
        <v>12</v>
      </c>
      <c r="E51" s="3">
        <v>50</v>
      </c>
      <c r="F51" s="5">
        <v>51.05</v>
      </c>
      <c r="G51" s="5">
        <v>49.7</v>
      </c>
      <c r="H51" s="5">
        <f t="shared" si="1"/>
        <v>-1.3499999999999943</v>
      </c>
      <c r="I51" s="16">
        <f>(G51-F51)/('Mid and Side Means'!$F$6)</f>
        <v>-0.1544831482148866</v>
      </c>
    </row>
    <row r="52" spans="1:9" x14ac:dyDescent="0.3">
      <c r="A52" s="3" t="s">
        <v>8</v>
      </c>
      <c r="B52" s="3">
        <v>5</v>
      </c>
      <c r="C52" s="3" t="s">
        <v>10</v>
      </c>
      <c r="D52" t="s">
        <v>12</v>
      </c>
      <c r="E52" s="3">
        <v>50</v>
      </c>
      <c r="F52" s="5">
        <v>47</v>
      </c>
      <c r="G52" s="5">
        <v>44.55</v>
      </c>
      <c r="H52" s="5">
        <f t="shared" si="1"/>
        <v>-2.4500000000000028</v>
      </c>
      <c r="I52" s="16">
        <f>(G52-F52)/('Mid and Side Means'!$F$6)</f>
        <v>-0.28035830601961048</v>
      </c>
    </row>
    <row r="53" spans="1:9" x14ac:dyDescent="0.3">
      <c r="A53" s="3" t="s">
        <v>8</v>
      </c>
      <c r="B53" s="3">
        <v>6</v>
      </c>
      <c r="C53" s="3" t="s">
        <v>10</v>
      </c>
      <c r="D53" t="s">
        <v>12</v>
      </c>
      <c r="E53" s="3">
        <v>50</v>
      </c>
      <c r="F53" s="5">
        <v>42</v>
      </c>
      <c r="G53" s="5">
        <v>44.15</v>
      </c>
      <c r="H53" s="5">
        <f t="shared" si="1"/>
        <v>2.1499999999999986</v>
      </c>
      <c r="I53" s="16">
        <f>(G53-F53)/('Mid and Side Means'!$F$6)</f>
        <v>0.24602871752741284</v>
      </c>
    </row>
    <row r="54" spans="1:9" x14ac:dyDescent="0.3">
      <c r="A54" s="3" t="s">
        <v>8</v>
      </c>
      <c r="B54" s="3">
        <v>7</v>
      </c>
      <c r="C54" s="3" t="s">
        <v>10</v>
      </c>
      <c r="D54" t="s">
        <v>12</v>
      </c>
      <c r="E54" s="3">
        <v>50</v>
      </c>
      <c r="F54" s="5">
        <v>40.1</v>
      </c>
      <c r="G54" s="5">
        <v>43.5</v>
      </c>
      <c r="H54" s="5">
        <f t="shared" si="1"/>
        <v>3.3999999999999986</v>
      </c>
      <c r="I54" s="16">
        <f>(G54-F54)/('Mid and Side Means'!$F$6)</f>
        <v>0.38906866957823433</v>
      </c>
    </row>
    <row r="55" spans="1:9" x14ac:dyDescent="0.3">
      <c r="A55" s="3" t="s">
        <v>8</v>
      </c>
      <c r="B55" s="3">
        <v>9</v>
      </c>
      <c r="C55" s="3" t="s">
        <v>9</v>
      </c>
      <c r="D55" t="s">
        <v>12</v>
      </c>
      <c r="E55" s="3">
        <v>50</v>
      </c>
      <c r="F55" s="5">
        <v>34.35</v>
      </c>
      <c r="G55" s="5">
        <v>37.9</v>
      </c>
      <c r="H55" s="5">
        <f t="shared" si="1"/>
        <v>3.5499999999999972</v>
      </c>
      <c r="I55" s="16">
        <f>(G55-F55)/('Mid and Side Means'!$F$6)</f>
        <v>0.40623346382433279</v>
      </c>
    </row>
    <row r="56" spans="1:9" x14ac:dyDescent="0.3">
      <c r="A56" s="3" t="s">
        <v>8</v>
      </c>
      <c r="B56" s="3">
        <v>10</v>
      </c>
      <c r="C56" s="3" t="s">
        <v>9</v>
      </c>
      <c r="D56" t="s">
        <v>12</v>
      </c>
      <c r="E56" s="3">
        <v>50</v>
      </c>
      <c r="F56" s="5">
        <v>38.1</v>
      </c>
      <c r="G56" s="5">
        <v>31.5</v>
      </c>
      <c r="H56" s="5">
        <f t="shared" si="1"/>
        <v>-6.6000000000000014</v>
      </c>
      <c r="I56" s="16">
        <f>(G56-F56)/('Mid and Side Means'!$F$6)</f>
        <v>-0.75525094682833771</v>
      </c>
    </row>
    <row r="57" spans="1:9" x14ac:dyDescent="0.3">
      <c r="A57" s="3" t="s">
        <v>8</v>
      </c>
      <c r="B57" s="3">
        <v>12</v>
      </c>
      <c r="C57" s="3" t="s">
        <v>9</v>
      </c>
      <c r="D57" t="s">
        <v>12</v>
      </c>
      <c r="E57" s="3">
        <v>50</v>
      </c>
      <c r="F57" s="5">
        <v>48.7</v>
      </c>
      <c r="G57" s="5">
        <v>52.75</v>
      </c>
      <c r="H57" s="5">
        <f t="shared" si="1"/>
        <v>4.0499999999999972</v>
      </c>
      <c r="I57" s="16">
        <f>(G57-F57)/('Mid and Side Means'!$F$6)</f>
        <v>0.46344944464466137</v>
      </c>
    </row>
    <row r="58" spans="1:9" x14ac:dyDescent="0.3">
      <c r="A58" s="3" t="s">
        <v>8</v>
      </c>
      <c r="B58" s="3">
        <v>13</v>
      </c>
      <c r="C58" s="3" t="s">
        <v>9</v>
      </c>
      <c r="D58" t="s">
        <v>12</v>
      </c>
      <c r="E58" s="3">
        <v>50</v>
      </c>
      <c r="F58" s="5">
        <v>33.299999999999997</v>
      </c>
      <c r="G58" s="5">
        <v>32.15</v>
      </c>
      <c r="H58" s="5">
        <f t="shared" si="1"/>
        <v>-1.1499999999999986</v>
      </c>
      <c r="I58" s="16">
        <f>(G58-F58)/('Mid and Side Means'!$F$6)</f>
        <v>-0.13159675588675562</v>
      </c>
    </row>
    <row r="59" spans="1:9" x14ac:dyDescent="0.3">
      <c r="A59" s="3" t="s">
        <v>8</v>
      </c>
      <c r="B59" s="3">
        <v>14</v>
      </c>
      <c r="C59" s="3" t="s">
        <v>10</v>
      </c>
      <c r="D59" t="s">
        <v>12</v>
      </c>
      <c r="E59" s="3">
        <v>50</v>
      </c>
      <c r="F59" s="5">
        <v>49</v>
      </c>
      <c r="G59" s="5">
        <v>58.4</v>
      </c>
      <c r="H59" s="5">
        <f t="shared" si="1"/>
        <v>9.3999999999999986</v>
      </c>
      <c r="I59" s="16">
        <f>(G59-F59)/('Mid and Side Means'!$F$6)</f>
        <v>1.0756604394221776</v>
      </c>
    </row>
    <row r="60" spans="1:9" x14ac:dyDescent="0.3">
      <c r="A60" s="3" t="s">
        <v>8</v>
      </c>
      <c r="B60" s="3">
        <v>15</v>
      </c>
      <c r="C60" s="3" t="s">
        <v>10</v>
      </c>
      <c r="D60" t="s">
        <v>12</v>
      </c>
      <c r="E60" s="3">
        <v>50</v>
      </c>
      <c r="F60" s="5">
        <v>57.9</v>
      </c>
      <c r="G60" s="5">
        <v>60.3</v>
      </c>
      <c r="H60" s="5">
        <f t="shared" si="1"/>
        <v>2.3999999999999986</v>
      </c>
      <c r="I60" s="16">
        <f>(G60-F60)/('Mid and Side Means'!$F$6)</f>
        <v>0.27463670793757716</v>
      </c>
    </row>
    <row r="61" spans="1:9" x14ac:dyDescent="0.3">
      <c r="A61" s="3" t="s">
        <v>8</v>
      </c>
      <c r="B61" s="3">
        <v>16</v>
      </c>
      <c r="C61" s="3" t="s">
        <v>10</v>
      </c>
      <c r="D61" t="s">
        <v>12</v>
      </c>
      <c r="E61" s="3">
        <v>50</v>
      </c>
      <c r="F61" s="5">
        <v>34.950000000000003</v>
      </c>
      <c r="G61" s="5">
        <v>34.049999999999997</v>
      </c>
      <c r="H61" s="5">
        <f t="shared" si="1"/>
        <v>-0.90000000000000568</v>
      </c>
      <c r="I61" s="16">
        <f>(G61-F61)/('Mid and Side Means'!$F$6)</f>
        <v>-0.10298876547659214</v>
      </c>
    </row>
    <row r="62" spans="1:9" x14ac:dyDescent="0.3">
      <c r="A62" s="3" t="s">
        <v>8</v>
      </c>
      <c r="B62" s="3">
        <v>17</v>
      </c>
      <c r="C62" s="3" t="s">
        <v>9</v>
      </c>
      <c r="D62" t="s">
        <v>12</v>
      </c>
      <c r="E62" s="3">
        <v>50</v>
      </c>
      <c r="F62" s="5">
        <v>44.7</v>
      </c>
      <c r="G62" s="5">
        <v>44.7</v>
      </c>
      <c r="H62" s="5">
        <f t="shared" si="1"/>
        <v>0</v>
      </c>
      <c r="I62" s="16">
        <f>(G62-F62)/('Mid and Side Means'!$F$6)</f>
        <v>0</v>
      </c>
    </row>
    <row r="63" spans="1:9" x14ac:dyDescent="0.3">
      <c r="A63" s="3" t="s">
        <v>8</v>
      </c>
      <c r="B63" s="3">
        <v>18</v>
      </c>
      <c r="C63" s="3" t="s">
        <v>9</v>
      </c>
      <c r="D63" t="s">
        <v>12</v>
      </c>
      <c r="E63" s="3">
        <v>50</v>
      </c>
      <c r="F63" s="5">
        <v>40.799999999999997</v>
      </c>
      <c r="G63" s="5">
        <v>41</v>
      </c>
      <c r="H63" s="5">
        <f t="shared" si="1"/>
        <v>0.20000000000000284</v>
      </c>
      <c r="I63" s="16">
        <f>(G63-F63)/('Mid and Side Means'!$F$6)</f>
        <v>2.2886392328131767E-2</v>
      </c>
    </row>
    <row r="64" spans="1:9" x14ac:dyDescent="0.3">
      <c r="A64" s="3" t="s">
        <v>8</v>
      </c>
      <c r="B64" s="3">
        <v>19</v>
      </c>
      <c r="C64" s="3" t="s">
        <v>10</v>
      </c>
      <c r="D64" t="s">
        <v>12</v>
      </c>
      <c r="E64" s="3">
        <v>50</v>
      </c>
      <c r="F64" s="5">
        <v>45.65</v>
      </c>
      <c r="G64" s="5">
        <v>42.8</v>
      </c>
      <c r="H64" s="5">
        <f t="shared" si="1"/>
        <v>-2.8500000000000014</v>
      </c>
      <c r="I64" s="16">
        <f>(G64-F64)/('Mid and Side Means'!$F$6)</f>
        <v>-0.3261310906758732</v>
      </c>
    </row>
    <row r="65" spans="1:9" x14ac:dyDescent="0.3">
      <c r="A65" s="3" t="s">
        <v>8</v>
      </c>
      <c r="B65" s="3">
        <v>20</v>
      </c>
      <c r="C65" s="3" t="s">
        <v>10</v>
      </c>
      <c r="D65" t="s">
        <v>12</v>
      </c>
      <c r="E65" s="3">
        <v>50</v>
      </c>
      <c r="F65" s="5">
        <v>33.549999999999997</v>
      </c>
      <c r="G65" s="5">
        <v>33.299999999999997</v>
      </c>
      <c r="H65" s="5">
        <f t="shared" si="1"/>
        <v>-0.25</v>
      </c>
      <c r="I65" s="16">
        <f>(G65-F65)/('Mid and Side Means'!$F$6)</f>
        <v>-2.8607990410164302E-2</v>
      </c>
    </row>
    <row r="66" spans="1:9" x14ac:dyDescent="0.3">
      <c r="A66" s="3" t="s">
        <v>8</v>
      </c>
      <c r="B66" s="3">
        <v>21</v>
      </c>
      <c r="C66" s="3" t="s">
        <v>9</v>
      </c>
      <c r="D66" t="s">
        <v>12</v>
      </c>
      <c r="E66" s="3">
        <v>50</v>
      </c>
      <c r="F66" s="5">
        <v>34.9</v>
      </c>
      <c r="G66" s="5">
        <v>38</v>
      </c>
      <c r="H66" s="5">
        <f t="shared" si="1"/>
        <v>3.1000000000000014</v>
      </c>
      <c r="I66" s="16">
        <f>(G66-F66)/('Mid and Side Means'!$F$6)</f>
        <v>0.35473908108603752</v>
      </c>
    </row>
    <row r="67" spans="1:9" x14ac:dyDescent="0.3">
      <c r="A67" s="3" t="s">
        <v>8</v>
      </c>
      <c r="B67" s="3">
        <v>22</v>
      </c>
      <c r="C67" s="3" t="s">
        <v>10</v>
      </c>
      <c r="D67" t="s">
        <v>12</v>
      </c>
      <c r="E67" s="3">
        <v>50</v>
      </c>
      <c r="F67" s="5">
        <v>52.3</v>
      </c>
      <c r="G67" s="3">
        <v>52.9</v>
      </c>
      <c r="H67" s="5">
        <f t="shared" si="1"/>
        <v>0.60000000000000142</v>
      </c>
      <c r="I67" s="16">
        <f>(G67-F67)/('Mid and Side Means'!$F$6)</f>
        <v>6.8659176984394485E-2</v>
      </c>
    </row>
    <row r="68" spans="1:9" x14ac:dyDescent="0.3">
      <c r="A68" s="3" t="s">
        <v>8</v>
      </c>
      <c r="B68" s="3">
        <v>23</v>
      </c>
      <c r="C68" s="3" t="s">
        <v>10</v>
      </c>
      <c r="D68" t="s">
        <v>12</v>
      </c>
      <c r="E68" s="3">
        <v>50</v>
      </c>
      <c r="F68" s="5">
        <v>39.85</v>
      </c>
      <c r="G68" s="5">
        <v>40.049999999999997</v>
      </c>
      <c r="H68" s="5">
        <f t="shared" si="1"/>
        <v>0.19999999999999574</v>
      </c>
      <c r="I68" s="16">
        <f>(G68-F68)/('Mid and Side Means'!$F$6)</f>
        <v>2.2886392328130955E-2</v>
      </c>
    </row>
    <row r="69" spans="1:9" x14ac:dyDescent="0.3">
      <c r="A69" s="3" t="s">
        <v>8</v>
      </c>
      <c r="B69" s="3">
        <v>24</v>
      </c>
      <c r="C69" s="3" t="s">
        <v>10</v>
      </c>
      <c r="D69" t="s">
        <v>12</v>
      </c>
      <c r="E69" s="3">
        <v>50</v>
      </c>
      <c r="F69" s="5">
        <v>66.05</v>
      </c>
      <c r="G69" s="5">
        <v>71.599999999999994</v>
      </c>
      <c r="H69" s="5">
        <f t="shared" si="1"/>
        <v>5.5499999999999972</v>
      </c>
      <c r="I69" s="16">
        <f>(G69-F69)/('Mid and Side Means'!$F$6)</f>
        <v>0.63509738710564723</v>
      </c>
    </row>
    <row r="70" spans="1:9" x14ac:dyDescent="0.3">
      <c r="A70" s="3" t="s">
        <v>8</v>
      </c>
      <c r="B70" s="3">
        <v>25</v>
      </c>
      <c r="C70" s="3" t="s">
        <v>10</v>
      </c>
      <c r="D70" t="s">
        <v>12</v>
      </c>
      <c r="E70" s="3">
        <v>50</v>
      </c>
      <c r="F70" s="5">
        <v>48.4</v>
      </c>
      <c r="G70" s="5">
        <v>50.2</v>
      </c>
      <c r="H70" s="5">
        <f t="shared" si="1"/>
        <v>1.8000000000000043</v>
      </c>
      <c r="I70" s="16">
        <f>(G70-F70)/('Mid and Side Means'!$F$6)</f>
        <v>0.20597753095318347</v>
      </c>
    </row>
    <row r="71" spans="1:9" x14ac:dyDescent="0.3">
      <c r="A71" s="4" t="s">
        <v>11</v>
      </c>
      <c r="B71" s="4">
        <v>1</v>
      </c>
      <c r="C71" s="4" t="s">
        <v>9</v>
      </c>
      <c r="D71" t="s">
        <v>12</v>
      </c>
      <c r="E71" s="4">
        <v>50</v>
      </c>
      <c r="F71" s="6">
        <v>34.5</v>
      </c>
      <c r="G71" s="6">
        <v>35.9</v>
      </c>
      <c r="H71" s="6">
        <f t="shared" si="1"/>
        <v>1.3999999999999986</v>
      </c>
      <c r="I71" s="16">
        <f>(G71-F71)/('Mid and Side Means'!$F$7)</f>
        <v>0.15979080158209241</v>
      </c>
    </row>
    <row r="72" spans="1:9" x14ac:dyDescent="0.3">
      <c r="A72" s="4" t="s">
        <v>11</v>
      </c>
      <c r="B72" s="4">
        <v>2</v>
      </c>
      <c r="C72" s="4" t="s">
        <v>10</v>
      </c>
      <c r="D72" t="s">
        <v>12</v>
      </c>
      <c r="E72" s="4">
        <v>50</v>
      </c>
      <c r="F72" s="6">
        <v>41.9</v>
      </c>
      <c r="G72" s="6">
        <v>46.65</v>
      </c>
      <c r="H72" s="6">
        <f t="shared" si="1"/>
        <v>4.75</v>
      </c>
      <c r="I72" s="16">
        <f>(G72-F72)/('Mid and Side Means'!$F$7)</f>
        <v>0.5421473625106713</v>
      </c>
    </row>
    <row r="73" spans="1:9" x14ac:dyDescent="0.3">
      <c r="A73" s="4" t="s">
        <v>11</v>
      </c>
      <c r="B73" s="4">
        <v>3</v>
      </c>
      <c r="C73" s="4" t="s">
        <v>10</v>
      </c>
      <c r="D73" t="s">
        <v>12</v>
      </c>
      <c r="E73" s="4">
        <v>50</v>
      </c>
      <c r="F73" s="6">
        <v>49.1</v>
      </c>
      <c r="G73" s="6">
        <v>52.8</v>
      </c>
      <c r="H73" s="6">
        <f t="shared" si="1"/>
        <v>3.6999999999999957</v>
      </c>
      <c r="I73" s="16">
        <f>(G73-F73)/('Mid and Side Means'!$F$7)</f>
        <v>0.42230426132410132</v>
      </c>
    </row>
    <row r="74" spans="1:9" x14ac:dyDescent="0.3">
      <c r="A74" s="4" t="s">
        <v>11</v>
      </c>
      <c r="B74" s="4">
        <v>4</v>
      </c>
      <c r="C74" s="4" t="s">
        <v>9</v>
      </c>
      <c r="D74" t="s">
        <v>12</v>
      </c>
      <c r="E74" s="4">
        <v>50</v>
      </c>
      <c r="F74" s="6">
        <v>50.3</v>
      </c>
      <c r="G74" s="6">
        <v>45.2</v>
      </c>
      <c r="H74" s="6">
        <f t="shared" si="1"/>
        <v>-5.0999999999999943</v>
      </c>
      <c r="I74" s="16">
        <f>(G74-F74)/('Mid and Side Means'!$F$7)</f>
        <v>-0.58209506290619373</v>
      </c>
    </row>
    <row r="75" spans="1:9" x14ac:dyDescent="0.3">
      <c r="A75" s="4" t="s">
        <v>11</v>
      </c>
      <c r="B75" s="4">
        <v>5</v>
      </c>
      <c r="C75" s="4" t="s">
        <v>10</v>
      </c>
      <c r="D75" t="s">
        <v>12</v>
      </c>
      <c r="E75" s="4">
        <v>50</v>
      </c>
      <c r="F75" s="6">
        <v>47.9</v>
      </c>
      <c r="G75" s="6">
        <v>48.1</v>
      </c>
      <c r="H75" s="6">
        <f t="shared" si="1"/>
        <v>0.20000000000000284</v>
      </c>
      <c r="I75" s="16">
        <f>(G75-F75)/('Mid and Side Means'!$F$7)</f>
        <v>2.2827257368870695E-2</v>
      </c>
    </row>
    <row r="76" spans="1:9" x14ac:dyDescent="0.3">
      <c r="A76" s="4" t="s">
        <v>11</v>
      </c>
      <c r="B76" s="4">
        <v>6</v>
      </c>
      <c r="C76" s="4" t="s">
        <v>10</v>
      </c>
      <c r="D76" t="s">
        <v>12</v>
      </c>
      <c r="E76" s="4">
        <v>50</v>
      </c>
      <c r="F76" s="6">
        <v>38.799999999999997</v>
      </c>
      <c r="G76" s="6">
        <v>46.25</v>
      </c>
      <c r="H76" s="6">
        <f t="shared" si="1"/>
        <v>7.4500000000000028</v>
      </c>
      <c r="I76" s="16">
        <f>(G76-F76)/('Mid and Side Means'!$F$7)</f>
        <v>0.85031533699042161</v>
      </c>
    </row>
    <row r="77" spans="1:9" x14ac:dyDescent="0.3">
      <c r="A77" s="4" t="s">
        <v>11</v>
      </c>
      <c r="B77" s="4">
        <v>7</v>
      </c>
      <c r="C77" s="4" t="s">
        <v>10</v>
      </c>
      <c r="D77" t="s">
        <v>12</v>
      </c>
      <c r="E77" s="4">
        <v>50</v>
      </c>
      <c r="F77" s="6">
        <v>38.1</v>
      </c>
      <c r="G77" s="6">
        <v>40.35</v>
      </c>
      <c r="H77" s="6">
        <f t="shared" si="1"/>
        <v>2.25</v>
      </c>
      <c r="I77" s="16">
        <f>(G77-F77)/('Mid and Side Means'!$F$7)</f>
        <v>0.25680664539979164</v>
      </c>
    </row>
    <row r="78" spans="1:9" x14ac:dyDescent="0.3">
      <c r="A78" s="4" t="s">
        <v>11</v>
      </c>
      <c r="B78" s="4">
        <v>9</v>
      </c>
      <c r="C78" s="4" t="s">
        <v>9</v>
      </c>
      <c r="D78" t="s">
        <v>12</v>
      </c>
      <c r="E78" s="4">
        <v>50</v>
      </c>
      <c r="F78" s="6">
        <v>36.5</v>
      </c>
      <c r="G78" s="6">
        <v>38.65</v>
      </c>
      <c r="H78" s="6">
        <f t="shared" si="1"/>
        <v>2.1499999999999986</v>
      </c>
      <c r="I78" s="16">
        <f>(G78-F78)/('Mid and Side Means'!$F$7)</f>
        <v>0.24539301671535629</v>
      </c>
    </row>
    <row r="79" spans="1:9" x14ac:dyDescent="0.3">
      <c r="A79" s="4" t="s">
        <v>11</v>
      </c>
      <c r="B79" s="4">
        <v>10</v>
      </c>
      <c r="C79" s="4" t="s">
        <v>9</v>
      </c>
      <c r="D79" t="s">
        <v>12</v>
      </c>
      <c r="E79" s="4">
        <v>50</v>
      </c>
      <c r="F79" s="6">
        <v>38.65</v>
      </c>
      <c r="G79" s="4">
        <v>31.7</v>
      </c>
      <c r="H79" s="6">
        <f t="shared" si="1"/>
        <v>-6.9499999999999993</v>
      </c>
      <c r="I79" s="16">
        <f>(G79-F79)/('Mid and Side Means'!$F$7)</f>
        <v>-0.79324719356824525</v>
      </c>
    </row>
    <row r="80" spans="1:9" x14ac:dyDescent="0.3">
      <c r="A80" s="4" t="s">
        <v>11</v>
      </c>
      <c r="B80" s="4">
        <v>12</v>
      </c>
      <c r="C80" s="4" t="s">
        <v>9</v>
      </c>
      <c r="D80" t="s">
        <v>12</v>
      </c>
      <c r="E80" s="4">
        <v>50</v>
      </c>
      <c r="F80" s="6">
        <v>54.3</v>
      </c>
      <c r="G80" s="6">
        <v>54.45</v>
      </c>
      <c r="H80" s="6">
        <f t="shared" si="1"/>
        <v>0.15000000000000568</v>
      </c>
      <c r="I80" s="16">
        <f>(G80-F80)/('Mid and Side Means'!$F$7)</f>
        <v>1.7120443026653425E-2</v>
      </c>
    </row>
    <row r="81" spans="1:9" x14ac:dyDescent="0.3">
      <c r="A81" s="4" t="s">
        <v>11</v>
      </c>
      <c r="B81" s="4">
        <v>13</v>
      </c>
      <c r="C81" s="4" t="s">
        <v>9</v>
      </c>
      <c r="D81" t="s">
        <v>12</v>
      </c>
      <c r="E81" s="4">
        <v>50</v>
      </c>
      <c r="F81" s="6">
        <v>32.950000000000003</v>
      </c>
      <c r="G81" s="6">
        <v>35.4</v>
      </c>
      <c r="H81" s="6">
        <f t="shared" si="1"/>
        <v>2.4499999999999957</v>
      </c>
      <c r="I81" s="16">
        <f>(G81-F81)/('Mid and Side Means'!$F$7)</f>
        <v>0.27963390276866151</v>
      </c>
    </row>
    <row r="82" spans="1:9" x14ac:dyDescent="0.3">
      <c r="A82" s="4" t="s">
        <v>11</v>
      </c>
      <c r="B82" s="4">
        <v>14</v>
      </c>
      <c r="C82" s="4" t="s">
        <v>10</v>
      </c>
      <c r="D82" t="s">
        <v>12</v>
      </c>
      <c r="E82" s="4">
        <v>50</v>
      </c>
      <c r="F82" s="6">
        <v>52.3</v>
      </c>
      <c r="G82" s="6">
        <v>53.9</v>
      </c>
      <c r="H82" s="6">
        <f t="shared" si="1"/>
        <v>1.6000000000000014</v>
      </c>
      <c r="I82" s="16">
        <f>(G82-F82)/('Mid and Side Means'!$F$7)</f>
        <v>0.18261805895096311</v>
      </c>
    </row>
    <row r="83" spans="1:9" x14ac:dyDescent="0.3">
      <c r="A83" s="4" t="s">
        <v>11</v>
      </c>
      <c r="B83" s="4">
        <v>15</v>
      </c>
      <c r="C83" s="4" t="s">
        <v>10</v>
      </c>
      <c r="D83" t="s">
        <v>12</v>
      </c>
      <c r="E83" s="4">
        <v>50</v>
      </c>
      <c r="F83" s="6">
        <v>64.099999999999994</v>
      </c>
      <c r="G83" s="6">
        <v>63.5</v>
      </c>
      <c r="H83" s="6">
        <f t="shared" si="1"/>
        <v>-0.59999999999999432</v>
      </c>
      <c r="I83" s="16">
        <f>(G83-F83)/('Mid and Side Means'!$F$7)</f>
        <v>-6.8481772106610453E-2</v>
      </c>
    </row>
    <row r="84" spans="1:9" x14ac:dyDescent="0.3">
      <c r="A84" s="4" t="s">
        <v>11</v>
      </c>
      <c r="B84" s="4">
        <v>16</v>
      </c>
      <c r="C84" s="4" t="s">
        <v>10</v>
      </c>
      <c r="D84" t="s">
        <v>12</v>
      </c>
      <c r="E84" s="4">
        <v>50</v>
      </c>
      <c r="F84" s="6">
        <v>38.1</v>
      </c>
      <c r="G84" s="6">
        <v>37.049999999999997</v>
      </c>
      <c r="H84" s="6">
        <f t="shared" si="1"/>
        <v>-1.0500000000000043</v>
      </c>
      <c r="I84" s="16">
        <f>(G84-F84)/('Mid and Side Means'!$F$7)</f>
        <v>-0.11984310118656992</v>
      </c>
    </row>
    <row r="85" spans="1:9" x14ac:dyDescent="0.3">
      <c r="A85" s="4" t="s">
        <v>11</v>
      </c>
      <c r="B85" s="4">
        <v>17</v>
      </c>
      <c r="C85" s="4" t="s">
        <v>9</v>
      </c>
      <c r="D85" t="s">
        <v>12</v>
      </c>
      <c r="E85" s="4">
        <v>50</v>
      </c>
      <c r="F85" s="6">
        <v>45.5</v>
      </c>
      <c r="G85" s="6">
        <v>41.5</v>
      </c>
      <c r="H85" s="6">
        <f t="shared" si="1"/>
        <v>-4</v>
      </c>
      <c r="I85" s="16">
        <f>(G85-F85)/('Mid and Side Means'!$F$7)</f>
        <v>-0.45654514737740737</v>
      </c>
    </row>
    <row r="86" spans="1:9" x14ac:dyDescent="0.3">
      <c r="A86" s="4" t="s">
        <v>11</v>
      </c>
      <c r="B86" s="4">
        <v>18</v>
      </c>
      <c r="C86" s="4" t="s">
        <v>9</v>
      </c>
      <c r="D86" t="s">
        <v>12</v>
      </c>
      <c r="E86" s="4">
        <v>50</v>
      </c>
      <c r="F86" s="6">
        <v>37.25</v>
      </c>
      <c r="G86" s="6">
        <v>38.65</v>
      </c>
      <c r="H86" s="6">
        <f t="shared" si="1"/>
        <v>1.3999999999999986</v>
      </c>
      <c r="I86" s="16">
        <f>(G86-F86)/('Mid and Side Means'!$F$7)</f>
        <v>0.15979080158209241</v>
      </c>
    </row>
    <row r="87" spans="1:9" x14ac:dyDescent="0.3">
      <c r="A87" s="4" t="s">
        <v>11</v>
      </c>
      <c r="B87" s="4">
        <v>19</v>
      </c>
      <c r="C87" s="4" t="s">
        <v>10</v>
      </c>
      <c r="D87" t="s">
        <v>12</v>
      </c>
      <c r="E87" s="4">
        <v>50</v>
      </c>
      <c r="F87" s="6">
        <v>42.6</v>
      </c>
      <c r="G87" s="6">
        <v>43.7</v>
      </c>
      <c r="H87" s="6">
        <f t="shared" si="1"/>
        <v>1.1000000000000014</v>
      </c>
      <c r="I87" s="16">
        <f>(G87-F87)/('Mid and Side Means'!$F$7)</f>
        <v>0.12554991552878719</v>
      </c>
    </row>
    <row r="88" spans="1:9" x14ac:dyDescent="0.3">
      <c r="A88" s="4" t="s">
        <v>11</v>
      </c>
      <c r="B88" s="4">
        <v>20</v>
      </c>
      <c r="C88" s="4" t="s">
        <v>10</v>
      </c>
      <c r="D88" t="s">
        <v>12</v>
      </c>
      <c r="E88" s="4">
        <v>50</v>
      </c>
      <c r="F88" s="6">
        <v>37.950000000000003</v>
      </c>
      <c r="G88" s="6">
        <v>38.549999999999997</v>
      </c>
      <c r="H88" s="6">
        <f t="shared" si="1"/>
        <v>0.59999999999999432</v>
      </c>
      <c r="I88" s="16">
        <f>(G88-F88)/('Mid and Side Means'!$F$7)</f>
        <v>6.8481772106610453E-2</v>
      </c>
    </row>
    <row r="89" spans="1:9" x14ac:dyDescent="0.3">
      <c r="A89" s="4" t="s">
        <v>11</v>
      </c>
      <c r="B89" s="4">
        <v>21</v>
      </c>
      <c r="C89" s="4" t="s">
        <v>9</v>
      </c>
      <c r="D89" t="s">
        <v>12</v>
      </c>
      <c r="E89" s="4">
        <v>50</v>
      </c>
      <c r="F89" s="6">
        <v>33.65</v>
      </c>
      <c r="G89" s="6">
        <v>35.5</v>
      </c>
      <c r="H89" s="6">
        <f t="shared" si="1"/>
        <v>1.8500000000000014</v>
      </c>
      <c r="I89" s="16">
        <f>(G89-F89)/('Mid and Side Means'!$F$7)</f>
        <v>0.21115213066205107</v>
      </c>
    </row>
    <row r="90" spans="1:9" x14ac:dyDescent="0.3">
      <c r="A90" s="4" t="s">
        <v>11</v>
      </c>
      <c r="B90" s="4">
        <v>22</v>
      </c>
      <c r="C90" s="4" t="s">
        <v>10</v>
      </c>
      <c r="D90" t="s">
        <v>12</v>
      </c>
      <c r="E90" s="4">
        <v>50</v>
      </c>
      <c r="F90" s="6">
        <v>48.3</v>
      </c>
      <c r="G90" s="4">
        <v>50</v>
      </c>
      <c r="H90" s="6">
        <f t="shared" si="1"/>
        <v>1.7000000000000028</v>
      </c>
      <c r="I90" s="16">
        <f>(G90-F90)/('Mid and Side Means'!$F$7)</f>
        <v>0.19403168763539846</v>
      </c>
    </row>
    <row r="91" spans="1:9" x14ac:dyDescent="0.3">
      <c r="A91" s="4" t="s">
        <v>11</v>
      </c>
      <c r="B91" s="4">
        <v>23</v>
      </c>
      <c r="C91" s="4" t="s">
        <v>10</v>
      </c>
      <c r="D91" t="s">
        <v>12</v>
      </c>
      <c r="E91" s="4">
        <v>50</v>
      </c>
      <c r="F91" s="6">
        <v>39.450000000000003</v>
      </c>
      <c r="G91" s="6">
        <v>37.450000000000003</v>
      </c>
      <c r="H91" s="6">
        <f t="shared" si="1"/>
        <v>-2</v>
      </c>
      <c r="I91" s="16">
        <f>(G91-F91)/('Mid and Side Means'!$F$7)</f>
        <v>-0.22827257368870368</v>
      </c>
    </row>
    <row r="92" spans="1:9" x14ac:dyDescent="0.3">
      <c r="A92" s="4" t="s">
        <v>11</v>
      </c>
      <c r="B92" s="4">
        <v>24</v>
      </c>
      <c r="C92" s="4" t="s">
        <v>10</v>
      </c>
      <c r="D92" t="s">
        <v>12</v>
      </c>
      <c r="E92" s="4">
        <v>50</v>
      </c>
      <c r="F92" s="6">
        <v>62.05</v>
      </c>
      <c r="G92" s="6">
        <v>65.25</v>
      </c>
      <c r="H92" s="6">
        <f t="shared" si="1"/>
        <v>3.2000000000000028</v>
      </c>
      <c r="I92" s="16">
        <f>(G92-F92)/('Mid and Side Means'!$F$7)</f>
        <v>0.36523611790192623</v>
      </c>
    </row>
    <row r="93" spans="1:9" x14ac:dyDescent="0.3">
      <c r="A93" s="4" t="s">
        <v>11</v>
      </c>
      <c r="B93" s="4">
        <v>25</v>
      </c>
      <c r="C93" s="4" t="s">
        <v>10</v>
      </c>
      <c r="D93" t="s">
        <v>12</v>
      </c>
      <c r="E93" s="4">
        <v>50</v>
      </c>
      <c r="F93" s="6">
        <v>52.55</v>
      </c>
      <c r="G93" s="6">
        <v>54</v>
      </c>
      <c r="H93" s="6">
        <f t="shared" si="1"/>
        <v>1.4500000000000028</v>
      </c>
      <c r="I93" s="16">
        <f>(G93-F93)/('Mid and Side Means'!$F$7)</f>
        <v>0.1654976159243105</v>
      </c>
    </row>
    <row r="94" spans="1:9" x14ac:dyDescent="0.3">
      <c r="A94" s="3" t="s">
        <v>8</v>
      </c>
      <c r="B94" s="3">
        <v>1</v>
      </c>
      <c r="C94" s="3" t="s">
        <v>9</v>
      </c>
      <c r="D94" t="s">
        <v>12</v>
      </c>
      <c r="E94" s="3">
        <v>70</v>
      </c>
      <c r="F94" s="5">
        <v>17.350000000000001</v>
      </c>
      <c r="G94" s="5">
        <v>16.850000000000001</v>
      </c>
      <c r="H94" s="5">
        <f>G94-F94</f>
        <v>-0.5</v>
      </c>
      <c r="I94" s="16">
        <f>(G94-F94)/('Mid and Side Means'!$F$10)</f>
        <v>-5.7091154503768185E-2</v>
      </c>
    </row>
    <row r="95" spans="1:9" x14ac:dyDescent="0.3">
      <c r="A95" s="3" t="s">
        <v>8</v>
      </c>
      <c r="B95" s="3">
        <v>2</v>
      </c>
      <c r="C95" s="3" t="s">
        <v>10</v>
      </c>
      <c r="D95" t="s">
        <v>12</v>
      </c>
      <c r="E95" s="3">
        <v>70</v>
      </c>
      <c r="F95" s="5">
        <v>30.1</v>
      </c>
      <c r="G95" s="5">
        <v>30.95</v>
      </c>
      <c r="H95" s="5">
        <f t="shared" ref="H95:H139" si="2">G95-F95</f>
        <v>0.84999999999999787</v>
      </c>
      <c r="I95" s="16">
        <f>(G95-F95)/('Mid and Side Means'!$F$10)</f>
        <v>9.7054962656405661E-2</v>
      </c>
    </row>
    <row r="96" spans="1:9" x14ac:dyDescent="0.3">
      <c r="A96" s="3" t="s">
        <v>8</v>
      </c>
      <c r="B96" s="3">
        <v>3</v>
      </c>
      <c r="C96" s="3" t="s">
        <v>10</v>
      </c>
      <c r="D96" t="s">
        <v>12</v>
      </c>
      <c r="E96" s="3">
        <v>70</v>
      </c>
      <c r="F96" s="5">
        <v>37.75</v>
      </c>
      <c r="G96" s="5">
        <v>35.65</v>
      </c>
      <c r="H96" s="5">
        <f t="shared" si="2"/>
        <v>-2.1000000000000014</v>
      </c>
      <c r="I96" s="16">
        <f>(G96-F96)/('Mid and Side Means'!$F$10)</f>
        <v>-0.23978284891582652</v>
      </c>
    </row>
    <row r="97" spans="1:9" x14ac:dyDescent="0.3">
      <c r="A97" s="3" t="s">
        <v>8</v>
      </c>
      <c r="B97" s="3">
        <v>4</v>
      </c>
      <c r="C97" s="3" t="s">
        <v>9</v>
      </c>
      <c r="D97" t="s">
        <v>12</v>
      </c>
      <c r="E97" s="3">
        <v>70</v>
      </c>
      <c r="F97" s="5">
        <v>35.65</v>
      </c>
      <c r="G97" s="5">
        <v>33.549999999999997</v>
      </c>
      <c r="H97" s="5">
        <f t="shared" si="2"/>
        <v>-2.1000000000000014</v>
      </c>
      <c r="I97" s="16">
        <f>(G97-F97)/('Mid and Side Means'!$F$10)</f>
        <v>-0.23978284891582652</v>
      </c>
    </row>
    <row r="98" spans="1:9" x14ac:dyDescent="0.3">
      <c r="A98" s="3" t="s">
        <v>8</v>
      </c>
      <c r="B98" s="3">
        <v>5</v>
      </c>
      <c r="C98" s="3" t="s">
        <v>10</v>
      </c>
      <c r="D98" t="s">
        <v>12</v>
      </c>
      <c r="E98" s="3">
        <v>70</v>
      </c>
      <c r="F98" s="5">
        <v>35.549999999999997</v>
      </c>
      <c r="G98" s="5">
        <v>34.1</v>
      </c>
      <c r="H98" s="5">
        <f t="shared" si="2"/>
        <v>-1.4499999999999957</v>
      </c>
      <c r="I98" s="16">
        <f>(G98-F98)/('Mid and Side Means'!$F$10)</f>
        <v>-0.16556434806092724</v>
      </c>
    </row>
    <row r="99" spans="1:9" x14ac:dyDescent="0.3">
      <c r="A99" s="3" t="s">
        <v>8</v>
      </c>
      <c r="B99" s="3">
        <v>6</v>
      </c>
      <c r="C99" s="3" t="s">
        <v>10</v>
      </c>
      <c r="D99" t="s">
        <v>12</v>
      </c>
      <c r="E99" s="3">
        <v>70</v>
      </c>
      <c r="F99" s="5">
        <v>38.1</v>
      </c>
      <c r="G99" s="5">
        <v>40.1</v>
      </c>
      <c r="H99" s="5">
        <f t="shared" si="2"/>
        <v>2</v>
      </c>
      <c r="I99" s="16">
        <f>(G99-F99)/('Mid and Side Means'!$F$10)</f>
        <v>0.22836461801507274</v>
      </c>
    </row>
    <row r="100" spans="1:9" x14ac:dyDescent="0.3">
      <c r="A100" s="3" t="s">
        <v>8</v>
      </c>
      <c r="B100" s="3">
        <v>7</v>
      </c>
      <c r="C100" s="3" t="s">
        <v>10</v>
      </c>
      <c r="D100" t="s">
        <v>12</v>
      </c>
      <c r="E100" s="3">
        <v>70</v>
      </c>
      <c r="F100" s="5">
        <v>30.15</v>
      </c>
      <c r="G100" s="5">
        <v>31.6</v>
      </c>
      <c r="H100" s="5">
        <f t="shared" si="2"/>
        <v>1.4500000000000028</v>
      </c>
      <c r="I100" s="16">
        <f>(G100-F100)/('Mid and Side Means'!$F$10)</f>
        <v>0.16556434806092804</v>
      </c>
    </row>
    <row r="101" spans="1:9" x14ac:dyDescent="0.3">
      <c r="A101" s="3" t="s">
        <v>8</v>
      </c>
      <c r="B101" s="3">
        <v>9</v>
      </c>
      <c r="C101" s="3" t="s">
        <v>9</v>
      </c>
      <c r="D101" t="s">
        <v>12</v>
      </c>
      <c r="E101" s="3">
        <v>70</v>
      </c>
      <c r="F101" s="5">
        <v>28.5</v>
      </c>
      <c r="G101" s="5">
        <v>29.8</v>
      </c>
      <c r="H101" s="5">
        <f t="shared" si="2"/>
        <v>1.3000000000000007</v>
      </c>
      <c r="I101" s="16">
        <f>(G101-F101)/('Mid and Side Means'!$F$10)</f>
        <v>0.14843700170979734</v>
      </c>
    </row>
    <row r="102" spans="1:9" x14ac:dyDescent="0.3">
      <c r="A102" s="3" t="s">
        <v>8</v>
      </c>
      <c r="B102" s="3">
        <v>10</v>
      </c>
      <c r="C102" s="3" t="s">
        <v>9</v>
      </c>
      <c r="D102" t="s">
        <v>12</v>
      </c>
      <c r="E102" s="3">
        <v>70</v>
      </c>
      <c r="F102" s="5">
        <v>27.9</v>
      </c>
      <c r="G102" s="5">
        <v>23.4</v>
      </c>
      <c r="H102" s="5">
        <f t="shared" si="2"/>
        <v>-4.5</v>
      </c>
      <c r="I102" s="16">
        <f>(G102-F102)/('Mid and Side Means'!$F$10)</f>
        <v>-0.5138203905339136</v>
      </c>
    </row>
    <row r="103" spans="1:9" x14ac:dyDescent="0.3">
      <c r="A103" s="3" t="s">
        <v>8</v>
      </c>
      <c r="B103" s="3">
        <v>12</v>
      </c>
      <c r="C103" s="3" t="s">
        <v>9</v>
      </c>
      <c r="D103" t="s">
        <v>12</v>
      </c>
      <c r="E103" s="3">
        <v>70</v>
      </c>
      <c r="F103" s="5">
        <v>32.85</v>
      </c>
      <c r="G103" s="5">
        <v>33.700000000000003</v>
      </c>
      <c r="H103" s="5">
        <f t="shared" si="2"/>
        <v>0.85000000000000142</v>
      </c>
      <c r="I103" s="16">
        <f>(G103-F103)/('Mid and Side Means'!$F$10)</f>
        <v>9.7054962656406077E-2</v>
      </c>
    </row>
    <row r="104" spans="1:9" x14ac:dyDescent="0.3">
      <c r="A104" s="3" t="s">
        <v>8</v>
      </c>
      <c r="B104" s="3">
        <v>13</v>
      </c>
      <c r="C104" s="3" t="s">
        <v>9</v>
      </c>
      <c r="D104" t="s">
        <v>12</v>
      </c>
      <c r="E104" s="3">
        <v>70</v>
      </c>
      <c r="F104" s="5">
        <v>23.55</v>
      </c>
      <c r="G104" s="5">
        <v>23.55</v>
      </c>
      <c r="H104" s="5">
        <f t="shared" si="2"/>
        <v>0</v>
      </c>
      <c r="I104" s="16">
        <f>(G104-F104)/('Mid and Side Means'!$F$10)</f>
        <v>0</v>
      </c>
    </row>
    <row r="105" spans="1:9" x14ac:dyDescent="0.3">
      <c r="A105" s="3" t="s">
        <v>8</v>
      </c>
      <c r="B105" s="3">
        <v>14</v>
      </c>
      <c r="C105" s="3" t="s">
        <v>10</v>
      </c>
      <c r="D105" t="s">
        <v>12</v>
      </c>
      <c r="E105" s="3">
        <v>70</v>
      </c>
      <c r="F105" s="5">
        <v>34.9</v>
      </c>
      <c r="G105" s="5">
        <v>39.6</v>
      </c>
      <c r="H105" s="5">
        <f t="shared" si="2"/>
        <v>4.7000000000000028</v>
      </c>
      <c r="I105" s="16">
        <f>(G105-F105)/('Mid and Side Means'!$F$10)</f>
        <v>0.53665685233542126</v>
      </c>
    </row>
    <row r="106" spans="1:9" x14ac:dyDescent="0.3">
      <c r="A106" s="3" t="s">
        <v>8</v>
      </c>
      <c r="B106" s="3">
        <v>15</v>
      </c>
      <c r="C106" s="3" t="s">
        <v>10</v>
      </c>
      <c r="D106" t="s">
        <v>12</v>
      </c>
      <c r="E106" s="3">
        <v>70</v>
      </c>
      <c r="F106" s="5">
        <v>47.6</v>
      </c>
      <c r="G106" s="5">
        <v>42.85</v>
      </c>
      <c r="H106" s="5">
        <f t="shared" si="2"/>
        <v>-4.75</v>
      </c>
      <c r="I106" s="16">
        <f>(G106-F106)/('Mid and Side Means'!$F$10)</f>
        <v>-0.54236596778579771</v>
      </c>
    </row>
    <row r="107" spans="1:9" x14ac:dyDescent="0.3">
      <c r="A107" s="3" t="s">
        <v>8</v>
      </c>
      <c r="B107" s="3">
        <v>16</v>
      </c>
      <c r="C107" s="3" t="s">
        <v>10</v>
      </c>
      <c r="D107" t="s">
        <v>12</v>
      </c>
      <c r="E107" s="3">
        <v>70</v>
      </c>
      <c r="F107" s="5">
        <v>21.5</v>
      </c>
      <c r="G107" s="5">
        <v>21.9</v>
      </c>
      <c r="H107" s="5">
        <f t="shared" si="2"/>
        <v>0.39999999999999858</v>
      </c>
      <c r="I107" s="16">
        <f>(G107-F107)/('Mid and Side Means'!$F$10)</f>
        <v>4.5672923603014386E-2</v>
      </c>
    </row>
    <row r="108" spans="1:9" x14ac:dyDescent="0.3">
      <c r="A108" s="3" t="s">
        <v>8</v>
      </c>
      <c r="B108" s="3">
        <v>17</v>
      </c>
      <c r="C108" s="3" t="s">
        <v>9</v>
      </c>
      <c r="D108" t="s">
        <v>12</v>
      </c>
      <c r="E108" s="3">
        <v>70</v>
      </c>
      <c r="F108" s="5">
        <v>27.15</v>
      </c>
      <c r="G108" s="5">
        <v>27.85</v>
      </c>
      <c r="H108" s="5">
        <f t="shared" si="2"/>
        <v>0.70000000000000284</v>
      </c>
      <c r="I108" s="16">
        <f>(G108-F108)/('Mid and Side Means'!$F$10)</f>
        <v>7.9927616305275784E-2</v>
      </c>
    </row>
    <row r="109" spans="1:9" x14ac:dyDescent="0.3">
      <c r="A109" s="3" t="s">
        <v>8</v>
      </c>
      <c r="B109" s="3">
        <v>18</v>
      </c>
      <c r="C109" s="3" t="s">
        <v>9</v>
      </c>
      <c r="D109" t="s">
        <v>12</v>
      </c>
      <c r="E109" s="3">
        <v>70</v>
      </c>
      <c r="F109" s="5">
        <v>25.65</v>
      </c>
      <c r="G109" s="5">
        <v>24.85</v>
      </c>
      <c r="H109" s="5">
        <f t="shared" si="2"/>
        <v>-0.79999999999999716</v>
      </c>
      <c r="I109" s="16">
        <f>(G109-F109)/('Mid and Side Means'!$F$10)</f>
        <v>-9.1345847206028771E-2</v>
      </c>
    </row>
    <row r="110" spans="1:9" x14ac:dyDescent="0.3">
      <c r="A110" s="3" t="s">
        <v>8</v>
      </c>
      <c r="B110" s="3">
        <v>19</v>
      </c>
      <c r="C110" s="3" t="s">
        <v>10</v>
      </c>
      <c r="D110" t="s">
        <v>12</v>
      </c>
      <c r="E110" s="3">
        <v>70</v>
      </c>
      <c r="F110" s="5">
        <v>36.950000000000003</v>
      </c>
      <c r="G110" s="5">
        <v>36.9</v>
      </c>
      <c r="H110" s="5">
        <f t="shared" si="2"/>
        <v>-5.0000000000004263E-2</v>
      </c>
      <c r="I110" s="16">
        <f>(G110-F110)/('Mid and Side Means'!$F$10)</f>
        <v>-5.7091154503773047E-3</v>
      </c>
    </row>
    <row r="111" spans="1:9" x14ac:dyDescent="0.3">
      <c r="A111" s="3" t="s">
        <v>8</v>
      </c>
      <c r="B111" s="3">
        <v>20</v>
      </c>
      <c r="C111" s="3" t="s">
        <v>10</v>
      </c>
      <c r="D111" t="s">
        <v>12</v>
      </c>
      <c r="E111" s="3">
        <v>70</v>
      </c>
      <c r="F111" s="5">
        <v>20.05</v>
      </c>
      <c r="G111" s="5">
        <v>18.8</v>
      </c>
      <c r="H111" s="5">
        <f t="shared" si="2"/>
        <v>-1.25</v>
      </c>
      <c r="I111" s="16">
        <f>(G111-F111)/('Mid and Side Means'!$F$10)</f>
        <v>-0.14272788625942046</v>
      </c>
    </row>
    <row r="112" spans="1:9" x14ac:dyDescent="0.3">
      <c r="A112" s="3" t="s">
        <v>8</v>
      </c>
      <c r="B112" s="3">
        <v>21</v>
      </c>
      <c r="C112" s="3" t="s">
        <v>9</v>
      </c>
      <c r="D112" t="s">
        <v>12</v>
      </c>
      <c r="E112" s="3">
        <v>70</v>
      </c>
      <c r="F112" s="5">
        <v>20.399999999999999</v>
      </c>
      <c r="G112" s="5">
        <v>24.25</v>
      </c>
      <c r="H112" s="5">
        <f t="shared" si="2"/>
        <v>3.8500000000000014</v>
      </c>
      <c r="I112" s="16">
        <f>(G112-F112)/('Mid and Side Means'!$F$10)</f>
        <v>0.43960188967901515</v>
      </c>
    </row>
    <row r="113" spans="1:12" x14ac:dyDescent="0.3">
      <c r="A113" s="3" t="s">
        <v>8</v>
      </c>
      <c r="B113" s="3">
        <v>22</v>
      </c>
      <c r="C113" s="3" t="s">
        <v>10</v>
      </c>
      <c r="D113" t="s">
        <v>12</v>
      </c>
      <c r="E113" s="3">
        <v>70</v>
      </c>
      <c r="F113" s="5">
        <v>38.9</v>
      </c>
      <c r="G113" s="3">
        <v>38.950000000000003</v>
      </c>
      <c r="H113" s="5">
        <f t="shared" si="2"/>
        <v>5.0000000000004263E-2</v>
      </c>
      <c r="I113" s="16">
        <f>(G113-F113)/('Mid and Side Means'!$F$10)</f>
        <v>5.7091154503773047E-3</v>
      </c>
    </row>
    <row r="114" spans="1:12" x14ac:dyDescent="0.3">
      <c r="A114" s="3" t="s">
        <v>8</v>
      </c>
      <c r="B114" s="3">
        <v>23</v>
      </c>
      <c r="C114" s="3" t="s">
        <v>10</v>
      </c>
      <c r="D114" t="s">
        <v>12</v>
      </c>
      <c r="E114" s="3">
        <v>70</v>
      </c>
      <c r="F114" s="5">
        <v>20.05</v>
      </c>
      <c r="G114" s="5">
        <v>21.55</v>
      </c>
      <c r="H114" s="5">
        <f t="shared" si="2"/>
        <v>1.5</v>
      </c>
      <c r="I114" s="16">
        <f>(G114-F114)/('Mid and Side Means'!$F$10)</f>
        <v>0.17127346351130454</v>
      </c>
    </row>
    <row r="115" spans="1:12" x14ac:dyDescent="0.3">
      <c r="A115" s="3" t="s">
        <v>8</v>
      </c>
      <c r="B115" s="3">
        <v>24</v>
      </c>
      <c r="C115" s="3" t="s">
        <v>10</v>
      </c>
      <c r="D115" t="s">
        <v>12</v>
      </c>
      <c r="E115" s="3">
        <v>70</v>
      </c>
      <c r="F115" s="5">
        <v>50.45</v>
      </c>
      <c r="G115" s="5">
        <v>50.6</v>
      </c>
      <c r="H115" s="5">
        <f t="shared" si="2"/>
        <v>0.14999999999999858</v>
      </c>
      <c r="I115" s="16">
        <f>(G115-F115)/('Mid and Side Means'!$F$10)</f>
        <v>1.7127346351130293E-2</v>
      </c>
    </row>
    <row r="116" spans="1:12" x14ac:dyDescent="0.3">
      <c r="A116" s="3" t="s">
        <v>8</v>
      </c>
      <c r="B116" s="3">
        <v>25</v>
      </c>
      <c r="C116" s="3" t="s">
        <v>10</v>
      </c>
      <c r="D116" t="s">
        <v>12</v>
      </c>
      <c r="E116" s="3">
        <v>70</v>
      </c>
      <c r="F116" s="5">
        <v>36.9</v>
      </c>
      <c r="G116" s="5">
        <v>40.5</v>
      </c>
      <c r="H116" s="5">
        <f t="shared" si="2"/>
        <v>3.6000000000000014</v>
      </c>
      <c r="I116" s="16">
        <f>(G116-F116)/('Mid and Side Means'!$F$10)</f>
        <v>0.41105631242713109</v>
      </c>
    </row>
    <row r="117" spans="1:12" x14ac:dyDescent="0.3">
      <c r="A117" s="4" t="s">
        <v>11</v>
      </c>
      <c r="B117" s="4">
        <v>1</v>
      </c>
      <c r="C117" s="4" t="s">
        <v>9</v>
      </c>
      <c r="D117" t="s">
        <v>12</v>
      </c>
      <c r="E117" s="4">
        <v>70</v>
      </c>
      <c r="F117" s="6">
        <v>17.8</v>
      </c>
      <c r="G117" s="6">
        <v>19.5</v>
      </c>
      <c r="H117" s="6">
        <f t="shared" si="2"/>
        <v>1.6999999999999993</v>
      </c>
      <c r="I117" s="16">
        <f>(G117-F117)/('Mid and Side Means'!$F$11)</f>
        <v>0.22787683667122699</v>
      </c>
      <c r="K117" s="16"/>
      <c r="L117" s="16"/>
    </row>
    <row r="118" spans="1:12" x14ac:dyDescent="0.3">
      <c r="A118" s="4" t="s">
        <v>11</v>
      </c>
      <c r="B118" s="4">
        <v>2</v>
      </c>
      <c r="C118" s="4" t="s">
        <v>10</v>
      </c>
      <c r="D118" t="s">
        <v>12</v>
      </c>
      <c r="E118" s="4">
        <v>70</v>
      </c>
      <c r="F118" s="6">
        <v>31.95</v>
      </c>
      <c r="G118" s="6">
        <v>33.1</v>
      </c>
      <c r="H118" s="6">
        <f t="shared" si="2"/>
        <v>1.1500000000000021</v>
      </c>
      <c r="I118" s="16">
        <f>(G118-F118)/('Mid and Side Means'!$F$11)</f>
        <v>0.15415197774818332</v>
      </c>
    </row>
    <row r="119" spans="1:12" x14ac:dyDescent="0.3">
      <c r="A119" s="4" t="s">
        <v>11</v>
      </c>
      <c r="B119" s="4">
        <v>3</v>
      </c>
      <c r="C119" s="4" t="s">
        <v>10</v>
      </c>
      <c r="D119" t="s">
        <v>12</v>
      </c>
      <c r="E119" s="4">
        <v>70</v>
      </c>
      <c r="F119" s="6">
        <v>37.65</v>
      </c>
      <c r="G119" s="6">
        <v>38.9</v>
      </c>
      <c r="H119" s="6">
        <f t="shared" si="2"/>
        <v>1.25</v>
      </c>
      <c r="I119" s="16">
        <f>(G119-F119)/('Mid and Side Means'!$F$11)</f>
        <v>0.16755649755237284</v>
      </c>
    </row>
    <row r="120" spans="1:12" x14ac:dyDescent="0.3">
      <c r="A120" s="4" t="s">
        <v>11</v>
      </c>
      <c r="B120" s="4">
        <v>4</v>
      </c>
      <c r="C120" s="4" t="s">
        <v>9</v>
      </c>
      <c r="D120" t="s">
        <v>12</v>
      </c>
      <c r="E120" s="4">
        <v>70</v>
      </c>
      <c r="F120" s="6">
        <v>35.25</v>
      </c>
      <c r="G120" s="6">
        <v>31.8</v>
      </c>
      <c r="H120" s="6">
        <f t="shared" si="2"/>
        <v>-3.4499999999999993</v>
      </c>
      <c r="I120" s="16">
        <f>(G120-F120)/('Mid and Side Means'!$F$11)</f>
        <v>-0.46245593324454898</v>
      </c>
    </row>
    <row r="121" spans="1:12" x14ac:dyDescent="0.3">
      <c r="A121" s="4" t="s">
        <v>11</v>
      </c>
      <c r="B121" s="4">
        <v>5</v>
      </c>
      <c r="C121" s="4" t="s">
        <v>10</v>
      </c>
      <c r="D121" t="s">
        <v>12</v>
      </c>
      <c r="E121" s="4">
        <v>70</v>
      </c>
      <c r="F121" s="6">
        <v>34.85</v>
      </c>
      <c r="G121" s="6">
        <v>35.799999999999997</v>
      </c>
      <c r="H121" s="6">
        <f t="shared" si="2"/>
        <v>0.94999999999999574</v>
      </c>
      <c r="I121" s="16">
        <f>(G121-F121)/('Mid and Side Means'!$F$11)</f>
        <v>0.1273429381398028</v>
      </c>
    </row>
    <row r="122" spans="1:12" x14ac:dyDescent="0.3">
      <c r="A122" s="4" t="s">
        <v>11</v>
      </c>
      <c r="B122" s="4">
        <v>6</v>
      </c>
      <c r="C122" s="4" t="s">
        <v>10</v>
      </c>
      <c r="D122" t="s">
        <v>12</v>
      </c>
      <c r="E122" s="4">
        <v>70</v>
      </c>
      <c r="F122" s="6">
        <v>33.9</v>
      </c>
      <c r="G122" s="6">
        <v>40.35</v>
      </c>
      <c r="H122" s="6">
        <f t="shared" si="2"/>
        <v>6.4500000000000028</v>
      </c>
      <c r="I122" s="16">
        <f>(G122-F122)/('Mid and Side Means'!$F$11)</f>
        <v>0.86459152737024425</v>
      </c>
    </row>
    <row r="123" spans="1:12" x14ac:dyDescent="0.3">
      <c r="A123" s="4" t="s">
        <v>11</v>
      </c>
      <c r="B123" s="4">
        <v>7</v>
      </c>
      <c r="C123" s="4" t="s">
        <v>10</v>
      </c>
      <c r="D123" t="s">
        <v>12</v>
      </c>
      <c r="E123" s="4">
        <v>70</v>
      </c>
      <c r="F123" s="6">
        <v>28.75</v>
      </c>
      <c r="G123" s="6">
        <v>34.1</v>
      </c>
      <c r="H123" s="6">
        <f t="shared" si="2"/>
        <v>5.3500000000000014</v>
      </c>
      <c r="I123" s="16">
        <f>(G123-F123)/('Mid and Side Means'!$F$11)</f>
        <v>0.71714180952415596</v>
      </c>
    </row>
    <row r="124" spans="1:12" x14ac:dyDescent="0.3">
      <c r="A124" s="4" t="s">
        <v>11</v>
      </c>
      <c r="B124" s="4">
        <v>9</v>
      </c>
      <c r="C124" s="4" t="s">
        <v>9</v>
      </c>
      <c r="D124" t="s">
        <v>12</v>
      </c>
      <c r="E124" s="4">
        <v>70</v>
      </c>
      <c r="F124" s="6">
        <v>30.05</v>
      </c>
      <c r="G124" s="6">
        <v>30.85</v>
      </c>
      <c r="H124" s="6">
        <f t="shared" si="2"/>
        <v>0.80000000000000071</v>
      </c>
      <c r="I124" s="16">
        <f>(G124-F124)/('Mid and Side Means'!$F$11)</f>
        <v>0.10723615843351872</v>
      </c>
    </row>
    <row r="125" spans="1:12" x14ac:dyDescent="0.3">
      <c r="A125" s="4" t="s">
        <v>11</v>
      </c>
      <c r="B125" s="4">
        <v>10</v>
      </c>
      <c r="C125" s="4" t="s">
        <v>9</v>
      </c>
      <c r="D125" t="s">
        <v>12</v>
      </c>
      <c r="E125" s="4">
        <v>70</v>
      </c>
      <c r="F125" s="6">
        <v>29.2</v>
      </c>
      <c r="G125" s="6">
        <v>20.25</v>
      </c>
      <c r="H125" s="6">
        <f t="shared" si="2"/>
        <v>-8.9499999999999993</v>
      </c>
      <c r="I125" s="16">
        <f>(G125-F125)/('Mid and Side Means'!$F$11)</f>
        <v>-1.1997045224749896</v>
      </c>
    </row>
    <row r="126" spans="1:12" x14ac:dyDescent="0.3">
      <c r="A126" s="4" t="s">
        <v>11</v>
      </c>
      <c r="B126" s="4">
        <v>12</v>
      </c>
      <c r="C126" s="4" t="s">
        <v>9</v>
      </c>
      <c r="D126" t="s">
        <v>12</v>
      </c>
      <c r="E126" s="4">
        <v>70</v>
      </c>
      <c r="F126" s="6">
        <v>36.6</v>
      </c>
      <c r="G126" s="6">
        <v>36.9</v>
      </c>
      <c r="H126" s="6">
        <f t="shared" si="2"/>
        <v>0.29999999999999716</v>
      </c>
      <c r="I126" s="16">
        <f>(G126-F126)/('Mid and Side Means'!$F$11)</f>
        <v>4.02135594125691E-2</v>
      </c>
    </row>
    <row r="127" spans="1:12" x14ac:dyDescent="0.3">
      <c r="A127" s="4" t="s">
        <v>11</v>
      </c>
      <c r="B127" s="4">
        <v>13</v>
      </c>
      <c r="C127" s="4" t="s">
        <v>9</v>
      </c>
      <c r="D127" t="s">
        <v>12</v>
      </c>
      <c r="E127" s="4">
        <v>70</v>
      </c>
      <c r="F127" s="6">
        <v>21.85</v>
      </c>
      <c r="G127" s="6">
        <v>24.95</v>
      </c>
      <c r="H127" s="6">
        <f t="shared" si="2"/>
        <v>3.0999999999999979</v>
      </c>
      <c r="I127" s="16">
        <f>(G127-F127)/('Mid and Side Means'!$F$11)</f>
        <v>0.41554011392988438</v>
      </c>
    </row>
    <row r="128" spans="1:12" x14ac:dyDescent="0.3">
      <c r="A128" s="4" t="s">
        <v>11</v>
      </c>
      <c r="B128" s="4">
        <v>14</v>
      </c>
      <c r="C128" s="4" t="s">
        <v>10</v>
      </c>
      <c r="D128" t="s">
        <v>12</v>
      </c>
      <c r="E128" s="4">
        <v>70</v>
      </c>
      <c r="F128" s="6">
        <v>35.15</v>
      </c>
      <c r="G128" s="6">
        <v>35.75</v>
      </c>
      <c r="H128" s="6">
        <f t="shared" si="2"/>
        <v>0.60000000000000142</v>
      </c>
      <c r="I128" s="16">
        <f>(G128-F128)/('Mid and Side Means'!$F$11)</f>
        <v>8.0427118825139157E-2</v>
      </c>
    </row>
    <row r="129" spans="1:9" x14ac:dyDescent="0.3">
      <c r="A129" s="4" t="s">
        <v>11</v>
      </c>
      <c r="B129" s="4">
        <v>15</v>
      </c>
      <c r="C129" s="4" t="s">
        <v>10</v>
      </c>
      <c r="D129" t="s">
        <v>12</v>
      </c>
      <c r="E129" s="4">
        <v>70</v>
      </c>
      <c r="F129" s="6">
        <v>46.25</v>
      </c>
      <c r="G129" s="6">
        <v>46.25</v>
      </c>
      <c r="H129" s="6">
        <f t="shared" si="2"/>
        <v>0</v>
      </c>
      <c r="I129" s="16">
        <f>(G129-F129)/('Mid and Side Means'!$F$11)</f>
        <v>0</v>
      </c>
    </row>
    <row r="130" spans="1:9" x14ac:dyDescent="0.3">
      <c r="A130" s="4" t="s">
        <v>11</v>
      </c>
      <c r="B130" s="4">
        <v>16</v>
      </c>
      <c r="C130" s="4" t="s">
        <v>10</v>
      </c>
      <c r="D130" t="s">
        <v>12</v>
      </c>
      <c r="E130" s="4">
        <v>70</v>
      </c>
      <c r="F130" s="6">
        <v>26.2</v>
      </c>
      <c r="G130" s="6">
        <v>24.65</v>
      </c>
      <c r="H130" s="6">
        <f t="shared" si="2"/>
        <v>-1.5500000000000007</v>
      </c>
      <c r="I130" s="16">
        <f>(G130-F130)/('Mid and Side Means'!$F$11)</f>
        <v>-0.20777005696494244</v>
      </c>
    </row>
    <row r="131" spans="1:9" x14ac:dyDescent="0.3">
      <c r="A131" s="4" t="s">
        <v>11</v>
      </c>
      <c r="B131" s="4">
        <v>17</v>
      </c>
      <c r="C131" s="4" t="s">
        <v>9</v>
      </c>
      <c r="D131" t="s">
        <v>12</v>
      </c>
      <c r="E131" s="4">
        <v>70</v>
      </c>
      <c r="F131" s="6">
        <v>25.8</v>
      </c>
      <c r="G131" s="6">
        <v>27.65</v>
      </c>
      <c r="H131" s="6">
        <f t="shared" si="2"/>
        <v>1.8499999999999979</v>
      </c>
      <c r="I131" s="16">
        <f>(G131-F131)/('Mid and Side Means'!$F$11)</f>
        <v>0.24798361637751154</v>
      </c>
    </row>
    <row r="132" spans="1:9" x14ac:dyDescent="0.3">
      <c r="A132" s="4" t="s">
        <v>11</v>
      </c>
      <c r="B132" s="4">
        <v>18</v>
      </c>
      <c r="C132" s="4" t="s">
        <v>9</v>
      </c>
      <c r="D132" t="s">
        <v>12</v>
      </c>
      <c r="E132" s="4">
        <v>70</v>
      </c>
      <c r="F132" s="6">
        <v>23.85</v>
      </c>
      <c r="G132" s="6">
        <v>24.95</v>
      </c>
      <c r="H132" s="6">
        <f t="shared" si="2"/>
        <v>1.0999999999999979</v>
      </c>
      <c r="I132" s="16">
        <f>(G132-F132)/('Mid and Side Means'!$F$11)</f>
        <v>0.14744971784608782</v>
      </c>
    </row>
    <row r="133" spans="1:9" x14ac:dyDescent="0.3">
      <c r="A133" s="4" t="s">
        <v>11</v>
      </c>
      <c r="B133" s="4">
        <v>19</v>
      </c>
      <c r="C133" s="4" t="s">
        <v>10</v>
      </c>
      <c r="D133" t="s">
        <v>12</v>
      </c>
      <c r="E133" s="4">
        <v>70</v>
      </c>
      <c r="F133" s="6">
        <v>36.700000000000003</v>
      </c>
      <c r="G133" s="6">
        <v>37.200000000000003</v>
      </c>
      <c r="H133" s="6">
        <f t="shared" si="2"/>
        <v>0.5</v>
      </c>
      <c r="I133" s="16">
        <f>(G133-F133)/('Mid and Side Means'!$F$11)</f>
        <v>6.7022599020949133E-2</v>
      </c>
    </row>
    <row r="134" spans="1:9" x14ac:dyDescent="0.3">
      <c r="A134" s="4" t="s">
        <v>11</v>
      </c>
      <c r="B134" s="4">
        <v>20</v>
      </c>
      <c r="C134" s="4" t="s">
        <v>10</v>
      </c>
      <c r="D134" t="s">
        <v>12</v>
      </c>
      <c r="E134" s="4">
        <v>70</v>
      </c>
      <c r="F134" s="6">
        <v>22.1</v>
      </c>
      <c r="G134" s="6">
        <v>23.15</v>
      </c>
      <c r="H134" s="6">
        <f t="shared" si="2"/>
        <v>1.0499999999999972</v>
      </c>
      <c r="I134" s="16">
        <f>(G134-F134)/('Mid and Side Means'!$F$11)</f>
        <v>0.14074745794399282</v>
      </c>
    </row>
    <row r="135" spans="1:9" x14ac:dyDescent="0.3">
      <c r="A135" s="4" t="s">
        <v>11</v>
      </c>
      <c r="B135" s="4">
        <v>21</v>
      </c>
      <c r="C135" s="4" t="s">
        <v>9</v>
      </c>
      <c r="D135" t="s">
        <v>12</v>
      </c>
      <c r="E135" s="4">
        <v>70</v>
      </c>
      <c r="F135" s="6">
        <v>23.8</v>
      </c>
      <c r="G135" s="6">
        <v>25.9</v>
      </c>
      <c r="H135" s="6">
        <f t="shared" si="2"/>
        <v>2.0999999999999979</v>
      </c>
      <c r="I135" s="16">
        <f>(G135-F135)/('Mid and Side Means'!$F$11)</f>
        <v>0.28149491588798609</v>
      </c>
    </row>
    <row r="136" spans="1:9" x14ac:dyDescent="0.3">
      <c r="A136" s="4" t="s">
        <v>11</v>
      </c>
      <c r="B136" s="4">
        <v>22</v>
      </c>
      <c r="C136" s="4" t="s">
        <v>10</v>
      </c>
      <c r="D136" t="s">
        <v>12</v>
      </c>
      <c r="E136" s="4">
        <v>70</v>
      </c>
      <c r="F136" s="6">
        <v>31.1</v>
      </c>
      <c r="G136" s="4">
        <v>33.1</v>
      </c>
      <c r="H136" s="6">
        <f t="shared" si="2"/>
        <v>2</v>
      </c>
      <c r="I136" s="16">
        <f>(G136-F136)/('Mid and Side Means'!$F$11)</f>
        <v>0.26809039608379653</v>
      </c>
    </row>
    <row r="137" spans="1:9" x14ac:dyDescent="0.3">
      <c r="A137" s="4" t="s">
        <v>11</v>
      </c>
      <c r="B137" s="4">
        <v>23</v>
      </c>
      <c r="C137" s="4" t="s">
        <v>10</v>
      </c>
      <c r="D137" t="s">
        <v>12</v>
      </c>
      <c r="E137" s="4">
        <v>70</v>
      </c>
      <c r="F137" s="6">
        <v>21.1</v>
      </c>
      <c r="G137" s="6">
        <v>23.9</v>
      </c>
      <c r="H137" s="6">
        <f t="shared" si="2"/>
        <v>2.7999999999999972</v>
      </c>
      <c r="I137" s="16">
        <f>(G137-F137)/('Mid and Side Means'!$F$11)</f>
        <v>0.37532655451731478</v>
      </c>
    </row>
    <row r="138" spans="1:9" x14ac:dyDescent="0.3">
      <c r="A138" s="4" t="s">
        <v>11</v>
      </c>
      <c r="B138" s="4">
        <v>24</v>
      </c>
      <c r="C138" s="4" t="s">
        <v>10</v>
      </c>
      <c r="D138" t="s">
        <v>12</v>
      </c>
      <c r="E138" s="4">
        <v>70</v>
      </c>
      <c r="F138" s="6">
        <v>39.1</v>
      </c>
      <c r="G138" s="6">
        <v>42.75</v>
      </c>
      <c r="H138" s="6">
        <f t="shared" si="2"/>
        <v>3.6499999999999986</v>
      </c>
      <c r="I138" s="16">
        <f>(G138-F138)/('Mid and Side Means'!$F$11)</f>
        <v>0.48926497285292853</v>
      </c>
    </row>
    <row r="139" spans="1:9" x14ac:dyDescent="0.3">
      <c r="A139" s="4" t="s">
        <v>11</v>
      </c>
      <c r="B139" s="4">
        <v>25</v>
      </c>
      <c r="C139" s="4" t="s">
        <v>10</v>
      </c>
      <c r="D139" t="s">
        <v>12</v>
      </c>
      <c r="E139" s="4">
        <v>70</v>
      </c>
      <c r="F139" s="6">
        <v>43.7</v>
      </c>
      <c r="G139" s="6">
        <v>43.9</v>
      </c>
      <c r="H139" s="6">
        <f t="shared" si="2"/>
        <v>0.19999999999999574</v>
      </c>
      <c r="I139" s="16">
        <f>(G139-F139)/('Mid and Side Means'!$F$11)</f>
        <v>2.6809039608379083E-2</v>
      </c>
    </row>
    <row r="140" spans="1:9" x14ac:dyDescent="0.3">
      <c r="A140" s="3" t="s">
        <v>8</v>
      </c>
      <c r="B140" s="3">
        <v>1</v>
      </c>
      <c r="C140" s="3" t="s">
        <v>9</v>
      </c>
      <c r="D140" t="s">
        <v>13</v>
      </c>
      <c r="E140" s="3">
        <v>30</v>
      </c>
      <c r="F140" s="11">
        <v>38.1</v>
      </c>
      <c r="G140" s="11">
        <v>40.799999999999997</v>
      </c>
      <c r="H140" s="5">
        <f>G140-F140</f>
        <v>2.6999999999999957</v>
      </c>
    </row>
    <row r="141" spans="1:9" x14ac:dyDescent="0.3">
      <c r="A141" s="3" t="s">
        <v>8</v>
      </c>
      <c r="B141" s="3">
        <v>2</v>
      </c>
      <c r="C141" s="3" t="s">
        <v>10</v>
      </c>
      <c r="D141" t="s">
        <v>13</v>
      </c>
      <c r="E141" s="3">
        <v>30</v>
      </c>
      <c r="F141" s="11">
        <v>47.35</v>
      </c>
      <c r="G141" s="11">
        <v>50.4</v>
      </c>
      <c r="H141" s="5">
        <f t="shared" ref="H141:H185" si="3">G141-F141</f>
        <v>3.0499999999999972</v>
      </c>
    </row>
    <row r="142" spans="1:9" x14ac:dyDescent="0.3">
      <c r="A142" s="3" t="s">
        <v>8</v>
      </c>
      <c r="B142" s="3">
        <v>3</v>
      </c>
      <c r="C142" s="3" t="s">
        <v>10</v>
      </c>
      <c r="D142" t="s">
        <v>13</v>
      </c>
      <c r="E142" s="3">
        <v>30</v>
      </c>
      <c r="F142" s="11">
        <v>35.049999999999997</v>
      </c>
      <c r="G142" s="11">
        <v>36.950000000000003</v>
      </c>
      <c r="H142" s="5">
        <f t="shared" si="3"/>
        <v>1.9000000000000057</v>
      </c>
    </row>
    <row r="143" spans="1:9" x14ac:dyDescent="0.3">
      <c r="A143" s="3" t="s">
        <v>8</v>
      </c>
      <c r="B143" s="3">
        <v>4</v>
      </c>
      <c r="C143" s="3" t="s">
        <v>9</v>
      </c>
      <c r="D143" t="s">
        <v>13</v>
      </c>
      <c r="E143" s="3">
        <v>30</v>
      </c>
      <c r="F143" s="11">
        <v>49.05</v>
      </c>
      <c r="G143" s="11">
        <v>47.3</v>
      </c>
      <c r="H143" s="5">
        <f t="shared" si="3"/>
        <v>-1.75</v>
      </c>
    </row>
    <row r="144" spans="1:9" x14ac:dyDescent="0.3">
      <c r="A144" s="3" t="s">
        <v>8</v>
      </c>
      <c r="B144" s="3">
        <v>5</v>
      </c>
      <c r="C144" s="3" t="s">
        <v>10</v>
      </c>
      <c r="D144" t="s">
        <v>13</v>
      </c>
      <c r="E144" s="3">
        <v>30</v>
      </c>
      <c r="F144" s="11">
        <v>49.9</v>
      </c>
      <c r="G144" s="11">
        <v>49.6</v>
      </c>
      <c r="H144" s="5">
        <f t="shared" si="3"/>
        <v>-0.29999999999999716</v>
      </c>
    </row>
    <row r="145" spans="1:8" x14ac:dyDescent="0.3">
      <c r="A145" s="3" t="s">
        <v>8</v>
      </c>
      <c r="B145" s="3">
        <v>6</v>
      </c>
      <c r="C145" s="3" t="s">
        <v>10</v>
      </c>
      <c r="D145" t="s">
        <v>13</v>
      </c>
      <c r="E145" s="3">
        <v>30</v>
      </c>
      <c r="F145" s="11">
        <v>55.85</v>
      </c>
      <c r="G145" s="11">
        <v>57.75</v>
      </c>
      <c r="H145" s="5">
        <f t="shared" si="3"/>
        <v>1.8999999999999986</v>
      </c>
    </row>
    <row r="146" spans="1:8" x14ac:dyDescent="0.3">
      <c r="A146" s="3" t="s">
        <v>8</v>
      </c>
      <c r="B146" s="3">
        <v>7</v>
      </c>
      <c r="C146" s="3" t="s">
        <v>10</v>
      </c>
      <c r="D146" t="s">
        <v>13</v>
      </c>
      <c r="E146" s="3">
        <v>30</v>
      </c>
      <c r="F146" s="11">
        <v>43.5</v>
      </c>
      <c r="G146" s="11">
        <v>43.65</v>
      </c>
      <c r="H146" s="5">
        <f t="shared" si="3"/>
        <v>0.14999999999999858</v>
      </c>
    </row>
    <row r="147" spans="1:8" x14ac:dyDescent="0.3">
      <c r="A147" s="3" t="s">
        <v>8</v>
      </c>
      <c r="B147" s="3">
        <v>9</v>
      </c>
      <c r="C147" s="3" t="s">
        <v>9</v>
      </c>
      <c r="D147" t="s">
        <v>13</v>
      </c>
      <c r="E147" s="3">
        <v>30</v>
      </c>
      <c r="F147" s="11">
        <v>42.4</v>
      </c>
      <c r="G147" s="11">
        <v>42.6</v>
      </c>
      <c r="H147" s="5">
        <f t="shared" si="3"/>
        <v>0.20000000000000284</v>
      </c>
    </row>
    <row r="148" spans="1:8" x14ac:dyDescent="0.3">
      <c r="A148" s="3" t="s">
        <v>8</v>
      </c>
      <c r="B148" s="3">
        <v>10</v>
      </c>
      <c r="C148" s="3" t="s">
        <v>9</v>
      </c>
      <c r="D148" t="s">
        <v>13</v>
      </c>
      <c r="E148" s="3">
        <v>30</v>
      </c>
      <c r="F148" s="11">
        <v>39.299999999999997</v>
      </c>
      <c r="G148" s="11">
        <v>40.1</v>
      </c>
      <c r="H148" s="5">
        <f t="shared" si="3"/>
        <v>0.80000000000000426</v>
      </c>
    </row>
    <row r="149" spans="1:8" x14ac:dyDescent="0.3">
      <c r="A149" s="3" t="s">
        <v>8</v>
      </c>
      <c r="B149" s="3">
        <v>12</v>
      </c>
      <c r="C149" s="3" t="s">
        <v>9</v>
      </c>
      <c r="D149" t="s">
        <v>13</v>
      </c>
      <c r="E149" s="3">
        <v>30</v>
      </c>
      <c r="F149" s="11">
        <v>31.75</v>
      </c>
      <c r="G149" s="11">
        <v>35.15</v>
      </c>
      <c r="H149" s="5">
        <f t="shared" si="3"/>
        <v>3.3999999999999986</v>
      </c>
    </row>
    <row r="150" spans="1:8" x14ac:dyDescent="0.3">
      <c r="A150" s="3" t="s">
        <v>8</v>
      </c>
      <c r="B150" s="3">
        <v>13</v>
      </c>
      <c r="C150" s="3" t="s">
        <v>9</v>
      </c>
      <c r="D150" t="s">
        <v>13</v>
      </c>
      <c r="E150" s="3">
        <v>30</v>
      </c>
      <c r="F150" s="11">
        <v>34.85</v>
      </c>
      <c r="G150" s="11">
        <v>35.75</v>
      </c>
      <c r="H150" s="5">
        <f t="shared" si="3"/>
        <v>0.89999999999999858</v>
      </c>
    </row>
    <row r="151" spans="1:8" x14ac:dyDescent="0.3">
      <c r="A151" s="3" t="s">
        <v>8</v>
      </c>
      <c r="B151" s="3">
        <v>14</v>
      </c>
      <c r="C151" s="3" t="s">
        <v>10</v>
      </c>
      <c r="D151" t="s">
        <v>13</v>
      </c>
      <c r="E151" s="3">
        <v>30</v>
      </c>
      <c r="F151" s="11">
        <v>55.55</v>
      </c>
      <c r="G151" s="11">
        <v>55</v>
      </c>
      <c r="H151" s="5">
        <f t="shared" si="3"/>
        <v>-0.54999999999999716</v>
      </c>
    </row>
    <row r="152" spans="1:8" x14ac:dyDescent="0.3">
      <c r="A152" s="3" t="s">
        <v>8</v>
      </c>
      <c r="B152" s="3">
        <v>15</v>
      </c>
      <c r="C152" s="3" t="s">
        <v>10</v>
      </c>
      <c r="D152" t="s">
        <v>13</v>
      </c>
      <c r="E152" s="3">
        <v>30</v>
      </c>
      <c r="F152" s="11">
        <v>47.25</v>
      </c>
      <c r="G152" s="11">
        <v>49.9</v>
      </c>
      <c r="H152" s="5">
        <f t="shared" si="3"/>
        <v>2.6499999999999986</v>
      </c>
    </row>
    <row r="153" spans="1:8" x14ac:dyDescent="0.3">
      <c r="A153" s="3" t="s">
        <v>8</v>
      </c>
      <c r="B153" s="3">
        <v>16</v>
      </c>
      <c r="C153" s="3" t="s">
        <v>10</v>
      </c>
      <c r="D153" t="s">
        <v>13</v>
      </c>
      <c r="E153" s="3">
        <v>30</v>
      </c>
      <c r="F153" s="11">
        <v>36.85</v>
      </c>
      <c r="G153" s="11">
        <v>34.299999999999997</v>
      </c>
      <c r="H153" s="5">
        <f t="shared" si="3"/>
        <v>-2.5500000000000043</v>
      </c>
    </row>
    <row r="154" spans="1:8" x14ac:dyDescent="0.3">
      <c r="A154" s="3" t="s">
        <v>8</v>
      </c>
      <c r="B154" s="3">
        <v>17</v>
      </c>
      <c r="C154" s="3" t="s">
        <v>9</v>
      </c>
      <c r="D154" t="s">
        <v>13</v>
      </c>
      <c r="E154" s="3">
        <v>30</v>
      </c>
      <c r="F154" s="11">
        <v>38.25</v>
      </c>
      <c r="G154" s="11">
        <v>38.15</v>
      </c>
      <c r="H154" s="5">
        <f t="shared" si="3"/>
        <v>-0.10000000000000142</v>
      </c>
    </row>
    <row r="155" spans="1:8" x14ac:dyDescent="0.3">
      <c r="A155" s="3" t="s">
        <v>8</v>
      </c>
      <c r="B155" s="3">
        <v>18</v>
      </c>
      <c r="C155" s="3" t="s">
        <v>9</v>
      </c>
      <c r="D155" t="s">
        <v>13</v>
      </c>
      <c r="E155" s="3">
        <v>30</v>
      </c>
      <c r="F155" s="11">
        <v>33.5</v>
      </c>
      <c r="G155" s="11">
        <v>35.15</v>
      </c>
      <c r="H155" s="5">
        <f t="shared" si="3"/>
        <v>1.6499999999999986</v>
      </c>
    </row>
    <row r="156" spans="1:8" x14ac:dyDescent="0.3">
      <c r="A156" s="3" t="s">
        <v>8</v>
      </c>
      <c r="B156" s="3">
        <v>19</v>
      </c>
      <c r="C156" s="3" t="s">
        <v>10</v>
      </c>
      <c r="D156" t="s">
        <v>13</v>
      </c>
      <c r="E156" s="3">
        <v>30</v>
      </c>
      <c r="F156" s="11">
        <v>54.5</v>
      </c>
      <c r="G156" s="11">
        <v>54.1</v>
      </c>
      <c r="H156" s="5">
        <f t="shared" si="3"/>
        <v>-0.39999999999999858</v>
      </c>
    </row>
    <row r="157" spans="1:8" x14ac:dyDescent="0.3">
      <c r="A157" s="3" t="s">
        <v>8</v>
      </c>
      <c r="B157" s="3">
        <v>20</v>
      </c>
      <c r="C157" s="3" t="s">
        <v>10</v>
      </c>
      <c r="D157" t="s">
        <v>13</v>
      </c>
      <c r="E157" s="3">
        <v>30</v>
      </c>
      <c r="F157" s="11">
        <v>54.05</v>
      </c>
      <c r="G157" s="11">
        <v>52.75</v>
      </c>
      <c r="H157" s="5">
        <f t="shared" si="3"/>
        <v>-1.2999999999999972</v>
      </c>
    </row>
    <row r="158" spans="1:8" x14ac:dyDescent="0.3">
      <c r="A158" s="3" t="s">
        <v>8</v>
      </c>
      <c r="B158" s="3">
        <v>21</v>
      </c>
      <c r="C158" s="3" t="s">
        <v>9</v>
      </c>
      <c r="D158" t="s">
        <v>13</v>
      </c>
      <c r="E158" s="3">
        <v>30</v>
      </c>
      <c r="F158" s="11">
        <v>33.15</v>
      </c>
      <c r="G158" s="11">
        <v>38.5</v>
      </c>
      <c r="H158" s="5">
        <f t="shared" si="3"/>
        <v>5.3500000000000014</v>
      </c>
    </row>
    <row r="159" spans="1:8" x14ac:dyDescent="0.3">
      <c r="A159" s="3" t="s">
        <v>8</v>
      </c>
      <c r="B159" s="3">
        <v>22</v>
      </c>
      <c r="C159" s="3" t="s">
        <v>10</v>
      </c>
      <c r="D159" t="s">
        <v>13</v>
      </c>
      <c r="E159" s="3">
        <v>30</v>
      </c>
      <c r="F159" s="11">
        <v>39.85</v>
      </c>
      <c r="G159" s="12">
        <v>40.6</v>
      </c>
      <c r="H159" s="5">
        <f t="shared" si="3"/>
        <v>0.75</v>
      </c>
    </row>
    <row r="160" spans="1:8" x14ac:dyDescent="0.3">
      <c r="A160" s="3" t="s">
        <v>8</v>
      </c>
      <c r="B160" s="3">
        <v>23</v>
      </c>
      <c r="C160" s="3" t="s">
        <v>10</v>
      </c>
      <c r="D160" t="s">
        <v>13</v>
      </c>
      <c r="E160" s="3">
        <v>30</v>
      </c>
      <c r="F160" s="11">
        <v>55</v>
      </c>
      <c r="G160" s="11">
        <v>53.6</v>
      </c>
      <c r="H160" s="5">
        <f t="shared" si="3"/>
        <v>-1.3999999999999986</v>
      </c>
    </row>
    <row r="161" spans="1:8" x14ac:dyDescent="0.3">
      <c r="A161" s="3" t="s">
        <v>8</v>
      </c>
      <c r="B161" s="3">
        <v>24</v>
      </c>
      <c r="C161" s="3" t="s">
        <v>10</v>
      </c>
      <c r="D161" t="s">
        <v>13</v>
      </c>
      <c r="E161" s="3">
        <v>30</v>
      </c>
      <c r="F161" s="11">
        <v>53.55</v>
      </c>
      <c r="G161" s="11">
        <v>53.95</v>
      </c>
      <c r="H161" s="5">
        <f t="shared" si="3"/>
        <v>0.40000000000000568</v>
      </c>
    </row>
    <row r="162" spans="1:8" x14ac:dyDescent="0.3">
      <c r="A162" s="3" t="s">
        <v>8</v>
      </c>
      <c r="B162" s="3">
        <v>25</v>
      </c>
      <c r="C162" s="3" t="s">
        <v>10</v>
      </c>
      <c r="D162" t="s">
        <v>13</v>
      </c>
      <c r="E162" s="3">
        <v>30</v>
      </c>
      <c r="F162" s="11">
        <v>53.2</v>
      </c>
      <c r="G162" s="11">
        <v>51.25</v>
      </c>
      <c r="H162" s="5">
        <f t="shared" si="3"/>
        <v>-1.9500000000000028</v>
      </c>
    </row>
    <row r="163" spans="1:8" x14ac:dyDescent="0.3">
      <c r="A163" s="4" t="s">
        <v>11</v>
      </c>
      <c r="B163" s="4">
        <v>1</v>
      </c>
      <c r="C163" s="4" t="s">
        <v>9</v>
      </c>
      <c r="D163" t="s">
        <v>13</v>
      </c>
      <c r="E163" s="4">
        <v>30</v>
      </c>
      <c r="F163" s="13">
        <v>38.6</v>
      </c>
      <c r="G163" s="13">
        <v>40.75</v>
      </c>
      <c r="H163" s="6">
        <f t="shared" si="3"/>
        <v>2.1499999999999986</v>
      </c>
    </row>
    <row r="164" spans="1:8" x14ac:dyDescent="0.3">
      <c r="A164" s="4" t="s">
        <v>11</v>
      </c>
      <c r="B164" s="4">
        <v>2</v>
      </c>
      <c r="C164" s="4" t="s">
        <v>10</v>
      </c>
      <c r="D164" t="s">
        <v>13</v>
      </c>
      <c r="E164" s="4">
        <v>30</v>
      </c>
      <c r="F164" s="13">
        <v>51.7</v>
      </c>
      <c r="G164" s="13">
        <v>48.35</v>
      </c>
      <c r="H164" s="6">
        <f t="shared" si="3"/>
        <v>-3.3500000000000014</v>
      </c>
    </row>
    <row r="165" spans="1:8" x14ac:dyDescent="0.3">
      <c r="A165" s="4" t="s">
        <v>11</v>
      </c>
      <c r="B165" s="4">
        <v>3</v>
      </c>
      <c r="C165" s="4" t="s">
        <v>10</v>
      </c>
      <c r="D165" t="s">
        <v>13</v>
      </c>
      <c r="E165" s="4">
        <v>30</v>
      </c>
      <c r="F165" s="13">
        <v>32.549999999999997</v>
      </c>
      <c r="G165" s="13">
        <v>36.4</v>
      </c>
      <c r="H165" s="6">
        <f t="shared" si="3"/>
        <v>3.8500000000000014</v>
      </c>
    </row>
    <row r="166" spans="1:8" x14ac:dyDescent="0.3">
      <c r="A166" s="4" t="s">
        <v>11</v>
      </c>
      <c r="B166" s="4">
        <v>4</v>
      </c>
      <c r="C166" s="4" t="s">
        <v>9</v>
      </c>
      <c r="D166" t="s">
        <v>13</v>
      </c>
      <c r="E166" s="4">
        <v>30</v>
      </c>
      <c r="F166" s="13">
        <v>45.55</v>
      </c>
      <c r="G166" s="13">
        <v>46.6</v>
      </c>
      <c r="H166" s="6">
        <f t="shared" si="3"/>
        <v>1.0500000000000043</v>
      </c>
    </row>
    <row r="167" spans="1:8" x14ac:dyDescent="0.3">
      <c r="A167" s="4" t="s">
        <v>11</v>
      </c>
      <c r="B167" s="4">
        <v>5</v>
      </c>
      <c r="C167" s="4" t="s">
        <v>10</v>
      </c>
      <c r="D167" t="s">
        <v>13</v>
      </c>
      <c r="E167" s="4">
        <v>30</v>
      </c>
      <c r="F167" s="13">
        <v>49.85</v>
      </c>
      <c r="G167" s="13">
        <v>49.3</v>
      </c>
      <c r="H167" s="6">
        <f t="shared" si="3"/>
        <v>-0.55000000000000426</v>
      </c>
    </row>
    <row r="168" spans="1:8" x14ac:dyDescent="0.3">
      <c r="A168" s="4" t="s">
        <v>11</v>
      </c>
      <c r="B168" s="4">
        <v>6</v>
      </c>
      <c r="C168" s="4" t="s">
        <v>10</v>
      </c>
      <c r="D168" t="s">
        <v>13</v>
      </c>
      <c r="E168" s="4">
        <v>30</v>
      </c>
      <c r="F168" s="13">
        <v>54.65</v>
      </c>
      <c r="G168" s="13">
        <v>58.4</v>
      </c>
      <c r="H168" s="6">
        <f t="shared" si="3"/>
        <v>3.75</v>
      </c>
    </row>
    <row r="169" spans="1:8" x14ac:dyDescent="0.3">
      <c r="A169" s="4" t="s">
        <v>11</v>
      </c>
      <c r="B169" s="4">
        <v>7</v>
      </c>
      <c r="C169" s="4" t="s">
        <v>10</v>
      </c>
      <c r="D169" t="s">
        <v>13</v>
      </c>
      <c r="E169" s="4">
        <v>30</v>
      </c>
      <c r="F169" s="13">
        <v>40.75</v>
      </c>
      <c r="G169" s="13">
        <v>40.049999999999997</v>
      </c>
      <c r="H169" s="6">
        <f t="shared" si="3"/>
        <v>-0.70000000000000284</v>
      </c>
    </row>
    <row r="170" spans="1:8" x14ac:dyDescent="0.3">
      <c r="A170" s="4" t="s">
        <v>11</v>
      </c>
      <c r="B170" s="4">
        <v>9</v>
      </c>
      <c r="C170" s="4" t="s">
        <v>9</v>
      </c>
      <c r="D170" t="s">
        <v>13</v>
      </c>
      <c r="E170" s="4">
        <v>30</v>
      </c>
      <c r="F170" s="13">
        <v>37.15</v>
      </c>
      <c r="G170" s="13">
        <v>37.65</v>
      </c>
      <c r="H170" s="6">
        <f t="shared" si="3"/>
        <v>0.5</v>
      </c>
    </row>
    <row r="171" spans="1:8" x14ac:dyDescent="0.3">
      <c r="A171" s="4" t="s">
        <v>11</v>
      </c>
      <c r="B171" s="4">
        <v>10</v>
      </c>
      <c r="C171" s="4" t="s">
        <v>9</v>
      </c>
      <c r="D171" t="s">
        <v>13</v>
      </c>
      <c r="E171" s="4">
        <v>30</v>
      </c>
      <c r="F171" s="13">
        <v>40.1</v>
      </c>
      <c r="G171" s="13">
        <v>42.25</v>
      </c>
      <c r="H171" s="6">
        <f t="shared" si="3"/>
        <v>2.1499999999999986</v>
      </c>
    </row>
    <row r="172" spans="1:8" x14ac:dyDescent="0.3">
      <c r="A172" s="4" t="s">
        <v>11</v>
      </c>
      <c r="B172" s="4">
        <v>12</v>
      </c>
      <c r="C172" s="4" t="s">
        <v>9</v>
      </c>
      <c r="D172" t="s">
        <v>13</v>
      </c>
      <c r="E172" s="4">
        <v>30</v>
      </c>
      <c r="F172" s="13">
        <v>36.1</v>
      </c>
      <c r="G172" s="13">
        <v>34.200000000000003</v>
      </c>
      <c r="H172" s="6">
        <f t="shared" si="3"/>
        <v>-1.8999999999999986</v>
      </c>
    </row>
    <row r="173" spans="1:8" x14ac:dyDescent="0.3">
      <c r="A173" s="4" t="s">
        <v>11</v>
      </c>
      <c r="B173" s="4">
        <v>13</v>
      </c>
      <c r="C173" s="4" t="s">
        <v>9</v>
      </c>
      <c r="D173" t="s">
        <v>13</v>
      </c>
      <c r="E173" s="4">
        <v>30</v>
      </c>
      <c r="F173" s="13">
        <v>35.25</v>
      </c>
      <c r="G173" s="13">
        <v>35.65</v>
      </c>
      <c r="H173" s="6">
        <f t="shared" si="3"/>
        <v>0.39999999999999858</v>
      </c>
    </row>
    <row r="174" spans="1:8" x14ac:dyDescent="0.3">
      <c r="A174" s="4" t="s">
        <v>11</v>
      </c>
      <c r="B174" s="4">
        <v>14</v>
      </c>
      <c r="C174" s="4" t="s">
        <v>10</v>
      </c>
      <c r="D174" t="s">
        <v>13</v>
      </c>
      <c r="E174" s="4">
        <v>30</v>
      </c>
      <c r="F174" s="13">
        <v>58.4</v>
      </c>
      <c r="G174" s="13">
        <v>57.6</v>
      </c>
      <c r="H174" s="6">
        <f t="shared" si="3"/>
        <v>-0.79999999999999716</v>
      </c>
    </row>
    <row r="175" spans="1:8" x14ac:dyDescent="0.3">
      <c r="A175" s="4" t="s">
        <v>11</v>
      </c>
      <c r="B175" s="4">
        <v>15</v>
      </c>
      <c r="C175" s="4" t="s">
        <v>10</v>
      </c>
      <c r="D175" t="s">
        <v>13</v>
      </c>
      <c r="E175" s="4">
        <v>30</v>
      </c>
      <c r="F175" s="13">
        <v>48.65</v>
      </c>
      <c r="G175" s="13">
        <v>49</v>
      </c>
      <c r="H175" s="6">
        <f t="shared" si="3"/>
        <v>0.35000000000000142</v>
      </c>
    </row>
    <row r="176" spans="1:8" x14ac:dyDescent="0.3">
      <c r="A176" s="4" t="s">
        <v>11</v>
      </c>
      <c r="B176" s="4">
        <v>16</v>
      </c>
      <c r="C176" s="4" t="s">
        <v>10</v>
      </c>
      <c r="D176" t="s">
        <v>13</v>
      </c>
      <c r="E176" s="4">
        <v>30</v>
      </c>
      <c r="F176" s="13">
        <v>38.299999999999997</v>
      </c>
      <c r="G176" s="13">
        <v>38.6</v>
      </c>
      <c r="H176" s="6">
        <f t="shared" si="3"/>
        <v>0.30000000000000426</v>
      </c>
    </row>
    <row r="177" spans="1:8" x14ac:dyDescent="0.3">
      <c r="A177" s="4" t="s">
        <v>11</v>
      </c>
      <c r="B177" s="4">
        <v>17</v>
      </c>
      <c r="C177" s="4" t="s">
        <v>9</v>
      </c>
      <c r="D177" t="s">
        <v>13</v>
      </c>
      <c r="E177" s="4">
        <v>30</v>
      </c>
      <c r="F177" s="13">
        <v>47.1</v>
      </c>
      <c r="G177" s="13">
        <v>46.05</v>
      </c>
      <c r="H177" s="6">
        <f t="shared" si="3"/>
        <v>-1.0500000000000043</v>
      </c>
    </row>
    <row r="178" spans="1:8" x14ac:dyDescent="0.3">
      <c r="A178" s="4" t="s">
        <v>11</v>
      </c>
      <c r="B178" s="4">
        <v>18</v>
      </c>
      <c r="C178" s="4" t="s">
        <v>9</v>
      </c>
      <c r="D178" t="s">
        <v>13</v>
      </c>
      <c r="E178" s="4">
        <v>30</v>
      </c>
      <c r="F178" s="13">
        <v>33.049999999999997</v>
      </c>
      <c r="G178" s="13">
        <v>34.200000000000003</v>
      </c>
      <c r="H178" s="6">
        <f t="shared" si="3"/>
        <v>1.1500000000000057</v>
      </c>
    </row>
    <row r="179" spans="1:8" x14ac:dyDescent="0.3">
      <c r="A179" s="4" t="s">
        <v>11</v>
      </c>
      <c r="B179" s="4">
        <v>19</v>
      </c>
      <c r="C179" s="4" t="s">
        <v>10</v>
      </c>
      <c r="D179" t="s">
        <v>13</v>
      </c>
      <c r="E179" s="4">
        <v>30</v>
      </c>
      <c r="F179" s="13">
        <v>54.3</v>
      </c>
      <c r="G179" s="13">
        <v>55</v>
      </c>
      <c r="H179" s="6">
        <f t="shared" si="3"/>
        <v>0.70000000000000284</v>
      </c>
    </row>
    <row r="180" spans="1:8" x14ac:dyDescent="0.3">
      <c r="A180" s="4" t="s">
        <v>11</v>
      </c>
      <c r="B180" s="4">
        <v>20</v>
      </c>
      <c r="C180" s="4" t="s">
        <v>10</v>
      </c>
      <c r="D180" t="s">
        <v>13</v>
      </c>
      <c r="E180" s="4">
        <v>30</v>
      </c>
      <c r="F180" s="13">
        <v>54.25</v>
      </c>
      <c r="G180" s="13">
        <v>51.65</v>
      </c>
      <c r="H180" s="6">
        <f t="shared" si="3"/>
        <v>-2.6000000000000014</v>
      </c>
    </row>
    <row r="181" spans="1:8" x14ac:dyDescent="0.3">
      <c r="A181" s="4" t="s">
        <v>11</v>
      </c>
      <c r="B181" s="4">
        <v>21</v>
      </c>
      <c r="C181" s="4" t="s">
        <v>9</v>
      </c>
      <c r="D181" t="s">
        <v>13</v>
      </c>
      <c r="E181" s="4">
        <v>30</v>
      </c>
      <c r="F181" s="13">
        <v>37.25</v>
      </c>
      <c r="G181" s="13">
        <v>38.4</v>
      </c>
      <c r="H181" s="6">
        <f t="shared" si="3"/>
        <v>1.1499999999999986</v>
      </c>
    </row>
    <row r="182" spans="1:8" x14ac:dyDescent="0.3">
      <c r="A182" s="4" t="s">
        <v>11</v>
      </c>
      <c r="B182" s="4">
        <v>22</v>
      </c>
      <c r="C182" s="4" t="s">
        <v>10</v>
      </c>
      <c r="D182" t="s">
        <v>13</v>
      </c>
      <c r="E182" s="4">
        <v>30</v>
      </c>
      <c r="F182" s="13">
        <v>43.35</v>
      </c>
      <c r="G182" s="14">
        <v>44.35</v>
      </c>
      <c r="H182" s="6">
        <f t="shared" si="3"/>
        <v>1</v>
      </c>
    </row>
    <row r="183" spans="1:8" x14ac:dyDescent="0.3">
      <c r="A183" s="4" t="s">
        <v>11</v>
      </c>
      <c r="B183" s="4">
        <v>23</v>
      </c>
      <c r="C183" s="4" t="s">
        <v>10</v>
      </c>
      <c r="D183" t="s">
        <v>13</v>
      </c>
      <c r="E183" s="4">
        <v>30</v>
      </c>
      <c r="F183" s="13">
        <v>54.2</v>
      </c>
      <c r="G183" s="13">
        <v>56.35</v>
      </c>
      <c r="H183" s="6">
        <f t="shared" si="3"/>
        <v>2.1499999999999986</v>
      </c>
    </row>
    <row r="184" spans="1:8" x14ac:dyDescent="0.3">
      <c r="A184" s="4" t="s">
        <v>11</v>
      </c>
      <c r="B184" s="4">
        <v>24</v>
      </c>
      <c r="C184" s="4" t="s">
        <v>10</v>
      </c>
      <c r="D184" t="s">
        <v>13</v>
      </c>
      <c r="E184" s="4">
        <v>30</v>
      </c>
      <c r="F184" s="13">
        <v>54.6</v>
      </c>
      <c r="G184" s="13">
        <v>54.95</v>
      </c>
      <c r="H184" s="6">
        <f t="shared" si="3"/>
        <v>0.35000000000000142</v>
      </c>
    </row>
    <row r="185" spans="1:8" x14ac:dyDescent="0.3">
      <c r="A185" s="4" t="s">
        <v>11</v>
      </c>
      <c r="B185" s="4">
        <v>25</v>
      </c>
      <c r="C185" s="4" t="s">
        <v>10</v>
      </c>
      <c r="D185" t="s">
        <v>13</v>
      </c>
      <c r="E185" s="4">
        <v>30</v>
      </c>
      <c r="F185" s="13">
        <v>44.85</v>
      </c>
      <c r="G185" s="13">
        <v>47.7</v>
      </c>
      <c r="H185" s="6">
        <f t="shared" si="3"/>
        <v>2.8500000000000014</v>
      </c>
    </row>
    <row r="186" spans="1:8" x14ac:dyDescent="0.3">
      <c r="A186" s="3" t="s">
        <v>8</v>
      </c>
      <c r="B186" s="3">
        <v>1</v>
      </c>
      <c r="C186" s="3" t="s">
        <v>9</v>
      </c>
      <c r="D186" t="s">
        <v>13</v>
      </c>
      <c r="E186" s="3">
        <v>50</v>
      </c>
      <c r="F186" s="11">
        <v>38.4</v>
      </c>
      <c r="G186" s="11">
        <v>39.049999999999997</v>
      </c>
      <c r="H186" s="5">
        <f>G186-F186</f>
        <v>0.64999999999999858</v>
      </c>
    </row>
    <row r="187" spans="1:8" x14ac:dyDescent="0.3">
      <c r="A187" s="3" t="s">
        <v>8</v>
      </c>
      <c r="B187" s="3">
        <v>2</v>
      </c>
      <c r="C187" s="3" t="s">
        <v>10</v>
      </c>
      <c r="D187" t="s">
        <v>13</v>
      </c>
      <c r="E187" s="3">
        <v>50</v>
      </c>
      <c r="F187" s="11">
        <v>53.1</v>
      </c>
      <c r="G187" s="11">
        <v>54.9</v>
      </c>
      <c r="H187" s="5">
        <f t="shared" ref="H187:H231" si="4">G187-F187</f>
        <v>1.7999999999999972</v>
      </c>
    </row>
    <row r="188" spans="1:8" x14ac:dyDescent="0.3">
      <c r="A188" s="3" t="s">
        <v>8</v>
      </c>
      <c r="B188" s="3">
        <v>3</v>
      </c>
      <c r="C188" s="3" t="s">
        <v>10</v>
      </c>
      <c r="D188" t="s">
        <v>13</v>
      </c>
      <c r="E188" s="3">
        <v>50</v>
      </c>
      <c r="F188" s="11">
        <v>49.1</v>
      </c>
      <c r="G188" s="11">
        <v>47.85</v>
      </c>
      <c r="H188" s="5">
        <f t="shared" si="4"/>
        <v>-1.25</v>
      </c>
    </row>
    <row r="189" spans="1:8" x14ac:dyDescent="0.3">
      <c r="A189" s="3" t="s">
        <v>8</v>
      </c>
      <c r="B189" s="3">
        <v>4</v>
      </c>
      <c r="C189" s="3" t="s">
        <v>9</v>
      </c>
      <c r="D189" t="s">
        <v>13</v>
      </c>
      <c r="E189" s="3">
        <v>50</v>
      </c>
      <c r="F189" s="11">
        <v>55.15</v>
      </c>
      <c r="G189" s="11">
        <v>52.85</v>
      </c>
      <c r="H189" s="5">
        <f t="shared" si="4"/>
        <v>-2.2999999999999972</v>
      </c>
    </row>
    <row r="190" spans="1:8" x14ac:dyDescent="0.3">
      <c r="A190" s="3" t="s">
        <v>8</v>
      </c>
      <c r="B190" s="3">
        <v>5</v>
      </c>
      <c r="C190" s="3" t="s">
        <v>10</v>
      </c>
      <c r="D190" t="s">
        <v>13</v>
      </c>
      <c r="E190" s="3">
        <v>50</v>
      </c>
      <c r="F190" s="11">
        <v>54.05</v>
      </c>
      <c r="G190" s="11">
        <v>48.45</v>
      </c>
      <c r="H190" s="5">
        <f t="shared" si="4"/>
        <v>-5.5999999999999943</v>
      </c>
    </row>
    <row r="191" spans="1:8" x14ac:dyDescent="0.3">
      <c r="A191" s="3" t="s">
        <v>8</v>
      </c>
      <c r="B191" s="3">
        <v>6</v>
      </c>
      <c r="C191" s="3" t="s">
        <v>10</v>
      </c>
      <c r="D191" t="s">
        <v>13</v>
      </c>
      <c r="E191" s="3">
        <v>50</v>
      </c>
      <c r="F191" s="11">
        <v>53</v>
      </c>
      <c r="G191" s="11">
        <v>53.95</v>
      </c>
      <c r="H191" s="5">
        <f t="shared" si="4"/>
        <v>0.95000000000000284</v>
      </c>
    </row>
    <row r="192" spans="1:8" x14ac:dyDescent="0.3">
      <c r="A192" s="3" t="s">
        <v>8</v>
      </c>
      <c r="B192" s="3">
        <v>7</v>
      </c>
      <c r="C192" s="3" t="s">
        <v>10</v>
      </c>
      <c r="D192" t="s">
        <v>13</v>
      </c>
      <c r="E192" s="3">
        <v>50</v>
      </c>
      <c r="F192" s="11">
        <v>38.9</v>
      </c>
      <c r="G192" s="11">
        <v>38.200000000000003</v>
      </c>
      <c r="H192" s="5">
        <f t="shared" si="4"/>
        <v>-0.69999999999999574</v>
      </c>
    </row>
    <row r="193" spans="1:8" x14ac:dyDescent="0.3">
      <c r="A193" s="3" t="s">
        <v>8</v>
      </c>
      <c r="B193" s="3">
        <v>9</v>
      </c>
      <c r="C193" s="3" t="s">
        <v>9</v>
      </c>
      <c r="D193" t="s">
        <v>13</v>
      </c>
      <c r="E193" s="3">
        <v>50</v>
      </c>
      <c r="F193" s="11">
        <v>45.25</v>
      </c>
      <c r="G193" s="11">
        <v>47.6</v>
      </c>
      <c r="H193" s="5">
        <f t="shared" si="4"/>
        <v>2.3500000000000014</v>
      </c>
    </row>
    <row r="194" spans="1:8" x14ac:dyDescent="0.3">
      <c r="A194" s="3" t="s">
        <v>8</v>
      </c>
      <c r="B194" s="3">
        <v>10</v>
      </c>
      <c r="C194" s="3" t="s">
        <v>9</v>
      </c>
      <c r="D194" t="s">
        <v>13</v>
      </c>
      <c r="E194" s="3">
        <v>50</v>
      </c>
      <c r="F194" s="11">
        <v>40.6</v>
      </c>
      <c r="G194" s="11">
        <v>39.799999999999997</v>
      </c>
      <c r="H194" s="5">
        <f t="shared" si="4"/>
        <v>-0.80000000000000426</v>
      </c>
    </row>
    <row r="195" spans="1:8" x14ac:dyDescent="0.3">
      <c r="A195" s="3" t="s">
        <v>8</v>
      </c>
      <c r="B195" s="3">
        <v>12</v>
      </c>
      <c r="C195" s="3" t="s">
        <v>9</v>
      </c>
      <c r="D195" t="s">
        <v>13</v>
      </c>
      <c r="E195" s="3">
        <v>50</v>
      </c>
      <c r="F195" s="11">
        <v>37.549999999999997</v>
      </c>
      <c r="G195" s="11">
        <v>39</v>
      </c>
      <c r="H195" s="5">
        <f t="shared" si="4"/>
        <v>1.4500000000000028</v>
      </c>
    </row>
    <row r="196" spans="1:8" x14ac:dyDescent="0.3">
      <c r="A196" s="3" t="s">
        <v>8</v>
      </c>
      <c r="B196" s="3">
        <v>13</v>
      </c>
      <c r="C196" s="3" t="s">
        <v>9</v>
      </c>
      <c r="D196" t="s">
        <v>13</v>
      </c>
      <c r="E196" s="3">
        <v>50</v>
      </c>
      <c r="F196" s="11">
        <v>32.450000000000003</v>
      </c>
      <c r="G196" s="11">
        <v>33.450000000000003</v>
      </c>
      <c r="H196" s="5">
        <f t="shared" si="4"/>
        <v>1</v>
      </c>
    </row>
    <row r="197" spans="1:8" x14ac:dyDescent="0.3">
      <c r="A197" s="3" t="s">
        <v>8</v>
      </c>
      <c r="B197" s="3">
        <v>14</v>
      </c>
      <c r="C197" s="3" t="s">
        <v>10</v>
      </c>
      <c r="D197" t="s">
        <v>13</v>
      </c>
      <c r="E197" s="3">
        <v>50</v>
      </c>
      <c r="F197" s="11">
        <v>62.55</v>
      </c>
      <c r="G197" s="11">
        <v>62</v>
      </c>
      <c r="H197" s="5">
        <f t="shared" si="4"/>
        <v>-0.54999999999999716</v>
      </c>
    </row>
    <row r="198" spans="1:8" x14ac:dyDescent="0.3">
      <c r="A198" s="3" t="s">
        <v>8</v>
      </c>
      <c r="B198" s="3">
        <v>15</v>
      </c>
      <c r="C198" s="3" t="s">
        <v>10</v>
      </c>
      <c r="D198" t="s">
        <v>13</v>
      </c>
      <c r="E198" s="3">
        <v>50</v>
      </c>
      <c r="F198" s="11">
        <v>54.05</v>
      </c>
      <c r="G198" s="11">
        <v>55</v>
      </c>
      <c r="H198" s="5">
        <f t="shared" si="4"/>
        <v>0.95000000000000284</v>
      </c>
    </row>
    <row r="199" spans="1:8" x14ac:dyDescent="0.3">
      <c r="A199" s="3" t="s">
        <v>8</v>
      </c>
      <c r="B199" s="3">
        <v>16</v>
      </c>
      <c r="C199" s="3" t="s">
        <v>10</v>
      </c>
      <c r="D199" t="s">
        <v>13</v>
      </c>
      <c r="E199" s="3">
        <v>50</v>
      </c>
      <c r="F199" s="11">
        <v>36.15</v>
      </c>
      <c r="G199" s="11">
        <v>37.25</v>
      </c>
      <c r="H199" s="5">
        <f t="shared" si="4"/>
        <v>1.1000000000000014</v>
      </c>
    </row>
    <row r="200" spans="1:8" x14ac:dyDescent="0.3">
      <c r="A200" s="3" t="s">
        <v>8</v>
      </c>
      <c r="B200" s="3">
        <v>17</v>
      </c>
      <c r="C200" s="3" t="s">
        <v>9</v>
      </c>
      <c r="D200" t="s">
        <v>13</v>
      </c>
      <c r="E200" s="3">
        <v>50</v>
      </c>
      <c r="F200" s="11">
        <v>49.25</v>
      </c>
      <c r="G200" s="11">
        <v>49.4</v>
      </c>
      <c r="H200" s="5">
        <f t="shared" si="4"/>
        <v>0.14999999999999858</v>
      </c>
    </row>
    <row r="201" spans="1:8" x14ac:dyDescent="0.3">
      <c r="A201" s="3" t="s">
        <v>8</v>
      </c>
      <c r="B201" s="3">
        <v>18</v>
      </c>
      <c r="C201" s="3" t="s">
        <v>9</v>
      </c>
      <c r="D201" t="s">
        <v>13</v>
      </c>
      <c r="E201" s="3">
        <v>50</v>
      </c>
      <c r="F201" s="11">
        <v>31.05</v>
      </c>
      <c r="G201" s="11">
        <v>32.299999999999997</v>
      </c>
      <c r="H201" s="5">
        <f t="shared" si="4"/>
        <v>1.2499999999999964</v>
      </c>
    </row>
    <row r="202" spans="1:8" x14ac:dyDescent="0.3">
      <c r="A202" s="3" t="s">
        <v>8</v>
      </c>
      <c r="B202" s="3">
        <v>19</v>
      </c>
      <c r="C202" s="3" t="s">
        <v>10</v>
      </c>
      <c r="D202" t="s">
        <v>13</v>
      </c>
      <c r="E202" s="3">
        <v>50</v>
      </c>
      <c r="F202" s="11">
        <v>55.5</v>
      </c>
      <c r="G202" s="11">
        <v>54.5</v>
      </c>
      <c r="H202" s="5">
        <f t="shared" si="4"/>
        <v>-1</v>
      </c>
    </row>
    <row r="203" spans="1:8" x14ac:dyDescent="0.3">
      <c r="A203" s="3" t="s">
        <v>8</v>
      </c>
      <c r="B203" s="3">
        <v>20</v>
      </c>
      <c r="C203" s="3" t="s">
        <v>10</v>
      </c>
      <c r="D203" t="s">
        <v>13</v>
      </c>
      <c r="E203" s="3">
        <v>50</v>
      </c>
      <c r="F203" s="11">
        <v>51.95</v>
      </c>
      <c r="G203" s="11">
        <v>46.8</v>
      </c>
      <c r="H203" s="5">
        <f t="shared" si="4"/>
        <v>-5.1500000000000057</v>
      </c>
    </row>
    <row r="204" spans="1:8" x14ac:dyDescent="0.3">
      <c r="A204" s="3" t="s">
        <v>8</v>
      </c>
      <c r="B204" s="3">
        <v>21</v>
      </c>
      <c r="C204" s="3" t="s">
        <v>9</v>
      </c>
      <c r="D204" t="s">
        <v>13</v>
      </c>
      <c r="E204" s="3">
        <v>50</v>
      </c>
      <c r="F204" s="11">
        <v>37.799999999999997</v>
      </c>
      <c r="G204" s="11">
        <v>39.75</v>
      </c>
      <c r="H204" s="5">
        <f t="shared" si="4"/>
        <v>1.9500000000000028</v>
      </c>
    </row>
    <row r="205" spans="1:8" x14ac:dyDescent="0.3">
      <c r="A205" s="3" t="s">
        <v>8</v>
      </c>
      <c r="B205" s="3">
        <v>22</v>
      </c>
      <c r="C205" s="3" t="s">
        <v>10</v>
      </c>
      <c r="D205" t="s">
        <v>13</v>
      </c>
      <c r="E205" s="3">
        <v>50</v>
      </c>
      <c r="F205" s="11">
        <v>40.9</v>
      </c>
      <c r="G205" s="12">
        <v>43.9</v>
      </c>
      <c r="H205" s="5">
        <f t="shared" si="4"/>
        <v>3</v>
      </c>
    </row>
    <row r="206" spans="1:8" x14ac:dyDescent="0.3">
      <c r="A206" s="3" t="s">
        <v>8</v>
      </c>
      <c r="B206" s="3">
        <v>23</v>
      </c>
      <c r="C206" s="3" t="s">
        <v>10</v>
      </c>
      <c r="D206" t="s">
        <v>13</v>
      </c>
      <c r="E206" s="3">
        <v>50</v>
      </c>
      <c r="F206" s="11">
        <v>50.75</v>
      </c>
      <c r="G206" s="11">
        <v>53.4</v>
      </c>
      <c r="H206" s="5">
        <f t="shared" si="4"/>
        <v>2.6499999999999986</v>
      </c>
    </row>
    <row r="207" spans="1:8" x14ac:dyDescent="0.3">
      <c r="A207" s="3" t="s">
        <v>8</v>
      </c>
      <c r="B207" s="3">
        <v>24</v>
      </c>
      <c r="C207" s="3" t="s">
        <v>10</v>
      </c>
      <c r="D207" t="s">
        <v>13</v>
      </c>
      <c r="E207" s="3">
        <v>50</v>
      </c>
      <c r="F207" s="11">
        <v>65.150000000000006</v>
      </c>
      <c r="G207" s="11">
        <v>65.3</v>
      </c>
      <c r="H207" s="5">
        <f t="shared" si="4"/>
        <v>0.14999999999999147</v>
      </c>
    </row>
    <row r="208" spans="1:8" x14ac:dyDescent="0.3">
      <c r="A208" s="3" t="s">
        <v>8</v>
      </c>
      <c r="B208" s="3">
        <v>25</v>
      </c>
      <c r="C208" s="3" t="s">
        <v>10</v>
      </c>
      <c r="D208" t="s">
        <v>13</v>
      </c>
      <c r="E208" s="3">
        <v>50</v>
      </c>
      <c r="F208" s="11">
        <v>56.7</v>
      </c>
      <c r="G208" s="11">
        <v>56.05</v>
      </c>
      <c r="H208" s="5">
        <f t="shared" si="4"/>
        <v>-0.65000000000000568</v>
      </c>
    </row>
    <row r="209" spans="1:8" x14ac:dyDescent="0.3">
      <c r="A209" s="4" t="s">
        <v>11</v>
      </c>
      <c r="B209" s="4">
        <v>1</v>
      </c>
      <c r="C209" s="4" t="s">
        <v>9</v>
      </c>
      <c r="D209" t="s">
        <v>13</v>
      </c>
      <c r="E209" s="4">
        <v>50</v>
      </c>
      <c r="F209" s="13">
        <v>37.299999999999997</v>
      </c>
      <c r="G209" s="13">
        <v>38.75</v>
      </c>
      <c r="H209" s="6">
        <f t="shared" si="4"/>
        <v>1.4500000000000028</v>
      </c>
    </row>
    <row r="210" spans="1:8" x14ac:dyDescent="0.3">
      <c r="A210" s="4" t="s">
        <v>11</v>
      </c>
      <c r="B210" s="4">
        <v>2</v>
      </c>
      <c r="C210" s="4" t="s">
        <v>10</v>
      </c>
      <c r="D210" t="s">
        <v>13</v>
      </c>
      <c r="E210" s="4">
        <v>50</v>
      </c>
      <c r="F210" s="13">
        <v>53.15</v>
      </c>
      <c r="G210" s="13">
        <v>50.45</v>
      </c>
      <c r="H210" s="6">
        <f t="shared" si="4"/>
        <v>-2.6999999999999957</v>
      </c>
    </row>
    <row r="211" spans="1:8" x14ac:dyDescent="0.3">
      <c r="A211" s="4" t="s">
        <v>11</v>
      </c>
      <c r="B211" s="4">
        <v>3</v>
      </c>
      <c r="C211" s="4" t="s">
        <v>10</v>
      </c>
      <c r="D211" t="s">
        <v>13</v>
      </c>
      <c r="E211" s="4">
        <v>50</v>
      </c>
      <c r="F211" s="13">
        <v>46.35</v>
      </c>
      <c r="G211" s="13">
        <v>48.35</v>
      </c>
      <c r="H211" s="6">
        <f t="shared" si="4"/>
        <v>2</v>
      </c>
    </row>
    <row r="212" spans="1:8" x14ac:dyDescent="0.3">
      <c r="A212" s="4" t="s">
        <v>11</v>
      </c>
      <c r="B212" s="4">
        <v>4</v>
      </c>
      <c r="C212" s="4" t="s">
        <v>9</v>
      </c>
      <c r="D212" t="s">
        <v>13</v>
      </c>
      <c r="E212" s="4">
        <v>50</v>
      </c>
      <c r="F212" s="13">
        <v>49.9</v>
      </c>
      <c r="G212" s="13">
        <v>50.9</v>
      </c>
      <c r="H212" s="6">
        <f t="shared" si="4"/>
        <v>1</v>
      </c>
    </row>
    <row r="213" spans="1:8" x14ac:dyDescent="0.3">
      <c r="A213" s="4" t="s">
        <v>11</v>
      </c>
      <c r="B213" s="4">
        <v>5</v>
      </c>
      <c r="C213" s="4" t="s">
        <v>10</v>
      </c>
      <c r="D213" t="s">
        <v>13</v>
      </c>
      <c r="E213" s="4">
        <v>50</v>
      </c>
      <c r="F213" s="13">
        <v>54.1</v>
      </c>
      <c r="G213" s="13">
        <v>52.95</v>
      </c>
      <c r="H213" s="6">
        <f t="shared" si="4"/>
        <v>-1.1499999999999986</v>
      </c>
    </row>
    <row r="214" spans="1:8" x14ac:dyDescent="0.3">
      <c r="A214" s="4" t="s">
        <v>11</v>
      </c>
      <c r="B214" s="4">
        <v>6</v>
      </c>
      <c r="C214" s="4" t="s">
        <v>10</v>
      </c>
      <c r="D214" t="s">
        <v>13</v>
      </c>
      <c r="E214" s="4">
        <v>50</v>
      </c>
      <c r="F214" s="13">
        <v>47.75</v>
      </c>
      <c r="G214" s="13">
        <v>52.05</v>
      </c>
      <c r="H214" s="6">
        <f t="shared" si="4"/>
        <v>4.2999999999999972</v>
      </c>
    </row>
    <row r="215" spans="1:8" x14ac:dyDescent="0.3">
      <c r="A215" s="4" t="s">
        <v>11</v>
      </c>
      <c r="B215" s="4">
        <v>7</v>
      </c>
      <c r="C215" s="4" t="s">
        <v>10</v>
      </c>
      <c r="D215" t="s">
        <v>13</v>
      </c>
      <c r="E215" s="4">
        <v>50</v>
      </c>
      <c r="F215" s="13">
        <v>42.95</v>
      </c>
      <c r="G215" s="13">
        <v>40</v>
      </c>
      <c r="H215" s="6">
        <f t="shared" si="4"/>
        <v>-2.9500000000000028</v>
      </c>
    </row>
    <row r="216" spans="1:8" x14ac:dyDescent="0.3">
      <c r="A216" s="4" t="s">
        <v>11</v>
      </c>
      <c r="B216" s="4">
        <v>9</v>
      </c>
      <c r="C216" s="4" t="s">
        <v>9</v>
      </c>
      <c r="D216" t="s">
        <v>13</v>
      </c>
      <c r="E216" s="4">
        <v>50</v>
      </c>
      <c r="F216" s="13">
        <v>44.75</v>
      </c>
      <c r="G216" s="13">
        <v>43.9</v>
      </c>
      <c r="H216" s="6">
        <f t="shared" si="4"/>
        <v>-0.85000000000000142</v>
      </c>
    </row>
    <row r="217" spans="1:8" x14ac:dyDescent="0.3">
      <c r="A217" s="4" t="s">
        <v>11</v>
      </c>
      <c r="B217" s="4">
        <v>10</v>
      </c>
      <c r="C217" s="4" t="s">
        <v>9</v>
      </c>
      <c r="D217" t="s">
        <v>13</v>
      </c>
      <c r="E217" s="4">
        <v>50</v>
      </c>
      <c r="F217" s="13">
        <v>42.8</v>
      </c>
      <c r="G217" s="14">
        <v>42.25</v>
      </c>
      <c r="H217" s="6">
        <f t="shared" si="4"/>
        <v>-0.54999999999999716</v>
      </c>
    </row>
    <row r="218" spans="1:8" x14ac:dyDescent="0.3">
      <c r="A218" s="4" t="s">
        <v>11</v>
      </c>
      <c r="B218" s="4">
        <v>12</v>
      </c>
      <c r="C218" s="4" t="s">
        <v>9</v>
      </c>
      <c r="D218" t="s">
        <v>13</v>
      </c>
      <c r="E218" s="4">
        <v>50</v>
      </c>
      <c r="F218" s="13">
        <v>39.9</v>
      </c>
      <c r="G218" s="13">
        <v>39.799999999999997</v>
      </c>
      <c r="H218" s="6">
        <f t="shared" si="4"/>
        <v>-0.10000000000000142</v>
      </c>
    </row>
    <row r="219" spans="1:8" x14ac:dyDescent="0.3">
      <c r="A219" s="4" t="s">
        <v>11</v>
      </c>
      <c r="B219" s="4">
        <v>13</v>
      </c>
      <c r="C219" s="4" t="s">
        <v>9</v>
      </c>
      <c r="D219" t="s">
        <v>13</v>
      </c>
      <c r="E219" s="4">
        <v>50</v>
      </c>
      <c r="F219" s="13">
        <v>32.700000000000003</v>
      </c>
      <c r="G219" s="13">
        <v>34</v>
      </c>
      <c r="H219" s="6">
        <f t="shared" si="4"/>
        <v>1.2999999999999972</v>
      </c>
    </row>
    <row r="220" spans="1:8" x14ac:dyDescent="0.3">
      <c r="A220" s="4" t="s">
        <v>11</v>
      </c>
      <c r="B220" s="4">
        <v>14</v>
      </c>
      <c r="C220" s="4" t="s">
        <v>10</v>
      </c>
      <c r="D220" t="s">
        <v>13</v>
      </c>
      <c r="E220" s="4">
        <v>50</v>
      </c>
      <c r="F220" s="13">
        <v>58.8</v>
      </c>
      <c r="G220" s="13">
        <v>60.6</v>
      </c>
      <c r="H220" s="6">
        <f t="shared" si="4"/>
        <v>1.8000000000000043</v>
      </c>
    </row>
    <row r="221" spans="1:8" x14ac:dyDescent="0.3">
      <c r="A221" s="4" t="s">
        <v>11</v>
      </c>
      <c r="B221" s="4">
        <v>15</v>
      </c>
      <c r="C221" s="4" t="s">
        <v>10</v>
      </c>
      <c r="D221" t="s">
        <v>13</v>
      </c>
      <c r="E221" s="4">
        <v>50</v>
      </c>
      <c r="F221" s="13">
        <v>55.8</v>
      </c>
      <c r="G221" s="13">
        <v>58.55</v>
      </c>
      <c r="H221" s="6">
        <f t="shared" si="4"/>
        <v>2.75</v>
      </c>
    </row>
    <row r="222" spans="1:8" x14ac:dyDescent="0.3">
      <c r="A222" s="4" t="s">
        <v>11</v>
      </c>
      <c r="B222" s="4">
        <v>16</v>
      </c>
      <c r="C222" s="4" t="s">
        <v>10</v>
      </c>
      <c r="D222" t="s">
        <v>13</v>
      </c>
      <c r="E222" s="4">
        <v>50</v>
      </c>
      <c r="F222" s="13">
        <v>36.200000000000003</v>
      </c>
      <c r="G222" s="13">
        <v>38.4</v>
      </c>
      <c r="H222" s="6">
        <f t="shared" si="4"/>
        <v>2.1999999999999957</v>
      </c>
    </row>
    <row r="223" spans="1:8" x14ac:dyDescent="0.3">
      <c r="A223" s="4" t="s">
        <v>11</v>
      </c>
      <c r="B223" s="4">
        <v>17</v>
      </c>
      <c r="C223" s="4" t="s">
        <v>9</v>
      </c>
      <c r="D223" t="s">
        <v>13</v>
      </c>
      <c r="E223" s="4">
        <v>50</v>
      </c>
      <c r="F223" s="13">
        <v>54.85</v>
      </c>
      <c r="G223" s="13">
        <v>52.1</v>
      </c>
      <c r="H223" s="6">
        <f t="shared" si="4"/>
        <v>-2.75</v>
      </c>
    </row>
    <row r="224" spans="1:8" x14ac:dyDescent="0.3">
      <c r="A224" s="4" t="s">
        <v>11</v>
      </c>
      <c r="B224" s="4">
        <v>18</v>
      </c>
      <c r="C224" s="4" t="s">
        <v>9</v>
      </c>
      <c r="D224" t="s">
        <v>13</v>
      </c>
      <c r="E224" s="4">
        <v>50</v>
      </c>
      <c r="F224" s="13">
        <v>29.8</v>
      </c>
      <c r="G224" s="13">
        <v>30.85</v>
      </c>
      <c r="H224" s="6">
        <f t="shared" si="4"/>
        <v>1.0500000000000007</v>
      </c>
    </row>
    <row r="225" spans="1:8" x14ac:dyDescent="0.3">
      <c r="A225" s="4" t="s">
        <v>11</v>
      </c>
      <c r="B225" s="4">
        <v>19</v>
      </c>
      <c r="C225" s="4" t="s">
        <v>10</v>
      </c>
      <c r="D225" t="s">
        <v>13</v>
      </c>
      <c r="E225" s="4">
        <v>50</v>
      </c>
      <c r="F225" s="13">
        <v>52.35</v>
      </c>
      <c r="G225" s="13">
        <v>55.1</v>
      </c>
      <c r="H225" s="6">
        <f t="shared" si="4"/>
        <v>2.75</v>
      </c>
    </row>
    <row r="226" spans="1:8" x14ac:dyDescent="0.3">
      <c r="A226" s="4" t="s">
        <v>11</v>
      </c>
      <c r="B226" s="4">
        <v>20</v>
      </c>
      <c r="C226" s="4" t="s">
        <v>10</v>
      </c>
      <c r="D226" t="s">
        <v>13</v>
      </c>
      <c r="E226" s="4">
        <v>50</v>
      </c>
      <c r="F226" s="13">
        <v>57.25</v>
      </c>
      <c r="G226" s="13">
        <v>58.6</v>
      </c>
      <c r="H226" s="6">
        <f t="shared" si="4"/>
        <v>1.3500000000000014</v>
      </c>
    </row>
    <row r="227" spans="1:8" x14ac:dyDescent="0.3">
      <c r="A227" s="4" t="s">
        <v>11</v>
      </c>
      <c r="B227" s="4">
        <v>21</v>
      </c>
      <c r="C227" s="4" t="s">
        <v>9</v>
      </c>
      <c r="D227" t="s">
        <v>13</v>
      </c>
      <c r="E227" s="4">
        <v>50</v>
      </c>
      <c r="F227" s="13">
        <v>38.85</v>
      </c>
      <c r="G227" s="13">
        <v>40.15</v>
      </c>
      <c r="H227" s="6">
        <f t="shared" si="4"/>
        <v>1.2999999999999972</v>
      </c>
    </row>
    <row r="228" spans="1:8" x14ac:dyDescent="0.3">
      <c r="A228" s="4" t="s">
        <v>11</v>
      </c>
      <c r="B228" s="4">
        <v>22</v>
      </c>
      <c r="C228" s="4" t="s">
        <v>10</v>
      </c>
      <c r="D228" t="s">
        <v>13</v>
      </c>
      <c r="E228" s="4">
        <v>50</v>
      </c>
      <c r="F228" s="13">
        <v>43.6</v>
      </c>
      <c r="G228" s="14">
        <v>44.3</v>
      </c>
      <c r="H228" s="6">
        <f t="shared" si="4"/>
        <v>0.69999999999999574</v>
      </c>
    </row>
    <row r="229" spans="1:8" x14ac:dyDescent="0.3">
      <c r="A229" s="4" t="s">
        <v>11</v>
      </c>
      <c r="B229" s="4">
        <v>23</v>
      </c>
      <c r="C229" s="4" t="s">
        <v>10</v>
      </c>
      <c r="D229" t="s">
        <v>13</v>
      </c>
      <c r="E229" s="4">
        <v>50</v>
      </c>
      <c r="F229" s="13">
        <v>52.3</v>
      </c>
      <c r="G229" s="13">
        <v>53.9</v>
      </c>
      <c r="H229" s="6">
        <f t="shared" si="4"/>
        <v>1.6000000000000014</v>
      </c>
    </row>
    <row r="230" spans="1:8" x14ac:dyDescent="0.3">
      <c r="A230" s="4" t="s">
        <v>11</v>
      </c>
      <c r="B230" s="4">
        <v>24</v>
      </c>
      <c r="C230" s="4" t="s">
        <v>10</v>
      </c>
      <c r="D230" t="s">
        <v>13</v>
      </c>
      <c r="E230" s="4">
        <v>50</v>
      </c>
      <c r="F230" s="13">
        <v>56.55</v>
      </c>
      <c r="G230" s="13">
        <v>56.9</v>
      </c>
      <c r="H230" s="6">
        <f t="shared" si="4"/>
        <v>0.35000000000000142</v>
      </c>
    </row>
    <row r="231" spans="1:8" x14ac:dyDescent="0.3">
      <c r="A231" s="4" t="s">
        <v>11</v>
      </c>
      <c r="B231" s="4">
        <v>25</v>
      </c>
      <c r="C231" s="4" t="s">
        <v>10</v>
      </c>
      <c r="D231" t="s">
        <v>13</v>
      </c>
      <c r="E231" s="4">
        <v>50</v>
      </c>
      <c r="F231" s="13">
        <v>50.7</v>
      </c>
      <c r="G231" s="13">
        <v>52.35</v>
      </c>
      <c r="H231" s="6">
        <f t="shared" si="4"/>
        <v>1.6499999999999986</v>
      </c>
    </row>
    <row r="232" spans="1:8" x14ac:dyDescent="0.3">
      <c r="A232" s="3" t="s">
        <v>8</v>
      </c>
      <c r="B232" s="3">
        <v>1</v>
      </c>
      <c r="C232" s="3" t="s">
        <v>9</v>
      </c>
      <c r="D232" t="s">
        <v>13</v>
      </c>
      <c r="E232" s="3">
        <v>70</v>
      </c>
      <c r="F232" s="11">
        <v>25.3</v>
      </c>
      <c r="G232" s="11">
        <v>26.55</v>
      </c>
      <c r="H232" s="5">
        <f>G232-F232</f>
        <v>1.25</v>
      </c>
    </row>
    <row r="233" spans="1:8" x14ac:dyDescent="0.3">
      <c r="A233" s="3" t="s">
        <v>8</v>
      </c>
      <c r="B233" s="3">
        <v>2</v>
      </c>
      <c r="C233" s="3" t="s">
        <v>10</v>
      </c>
      <c r="D233" t="s">
        <v>13</v>
      </c>
      <c r="E233" s="3">
        <v>70</v>
      </c>
      <c r="F233" s="11">
        <v>40.75</v>
      </c>
      <c r="G233" s="11">
        <v>43.65</v>
      </c>
      <c r="H233" s="5">
        <f t="shared" ref="H233:H277" si="5">G233-F233</f>
        <v>2.8999999999999986</v>
      </c>
    </row>
    <row r="234" spans="1:8" x14ac:dyDescent="0.3">
      <c r="A234" s="3" t="s">
        <v>8</v>
      </c>
      <c r="B234" s="3">
        <v>3</v>
      </c>
      <c r="C234" s="3" t="s">
        <v>10</v>
      </c>
      <c r="D234" t="s">
        <v>13</v>
      </c>
      <c r="E234" s="3">
        <v>70</v>
      </c>
      <c r="F234" s="11">
        <v>42.4</v>
      </c>
      <c r="G234" s="11">
        <v>39.65</v>
      </c>
      <c r="H234" s="5">
        <f t="shared" si="5"/>
        <v>-2.75</v>
      </c>
    </row>
    <row r="235" spans="1:8" x14ac:dyDescent="0.3">
      <c r="A235" s="3" t="s">
        <v>8</v>
      </c>
      <c r="B235" s="3">
        <v>4</v>
      </c>
      <c r="C235" s="3" t="s">
        <v>9</v>
      </c>
      <c r="D235" t="s">
        <v>13</v>
      </c>
      <c r="E235" s="3">
        <v>70</v>
      </c>
      <c r="F235" s="11">
        <v>40.9</v>
      </c>
      <c r="G235" s="11">
        <v>40.85</v>
      </c>
      <c r="H235" s="5">
        <f t="shared" si="5"/>
        <v>-4.9999999999997158E-2</v>
      </c>
    </row>
    <row r="236" spans="1:8" x14ac:dyDescent="0.3">
      <c r="A236" s="3" t="s">
        <v>8</v>
      </c>
      <c r="B236" s="3">
        <v>5</v>
      </c>
      <c r="C236" s="3" t="s">
        <v>10</v>
      </c>
      <c r="D236" t="s">
        <v>13</v>
      </c>
      <c r="E236" s="3">
        <v>70</v>
      </c>
      <c r="F236" s="11">
        <v>39.5</v>
      </c>
      <c r="G236" s="11">
        <v>37.9</v>
      </c>
      <c r="H236" s="5">
        <f t="shared" si="5"/>
        <v>-1.6000000000000014</v>
      </c>
    </row>
    <row r="237" spans="1:8" x14ac:dyDescent="0.3">
      <c r="A237" s="3" t="s">
        <v>8</v>
      </c>
      <c r="B237" s="3">
        <v>6</v>
      </c>
      <c r="C237" s="3" t="s">
        <v>10</v>
      </c>
      <c r="D237" t="s">
        <v>13</v>
      </c>
      <c r="E237" s="3">
        <v>70</v>
      </c>
      <c r="F237" s="11">
        <v>44.6</v>
      </c>
      <c r="G237" s="11">
        <v>42</v>
      </c>
      <c r="H237" s="5">
        <f t="shared" si="5"/>
        <v>-2.6000000000000014</v>
      </c>
    </row>
    <row r="238" spans="1:8" x14ac:dyDescent="0.3">
      <c r="A238" s="3" t="s">
        <v>8</v>
      </c>
      <c r="B238" s="3">
        <v>7</v>
      </c>
      <c r="C238" s="3" t="s">
        <v>10</v>
      </c>
      <c r="D238" t="s">
        <v>13</v>
      </c>
      <c r="E238" s="3">
        <v>70</v>
      </c>
      <c r="F238" s="11">
        <v>30.15</v>
      </c>
      <c r="G238" s="11">
        <v>28.8</v>
      </c>
      <c r="H238" s="5">
        <f t="shared" si="5"/>
        <v>-1.3499999999999979</v>
      </c>
    </row>
    <row r="239" spans="1:8" x14ac:dyDescent="0.3">
      <c r="A239" s="3" t="s">
        <v>8</v>
      </c>
      <c r="B239" s="3">
        <v>9</v>
      </c>
      <c r="C239" s="3" t="s">
        <v>9</v>
      </c>
      <c r="D239" t="s">
        <v>13</v>
      </c>
      <c r="E239" s="3">
        <v>70</v>
      </c>
      <c r="F239" s="11">
        <v>35.799999999999997</v>
      </c>
      <c r="G239" s="11">
        <v>37.1</v>
      </c>
      <c r="H239" s="5">
        <f t="shared" si="5"/>
        <v>1.3000000000000043</v>
      </c>
    </row>
    <row r="240" spans="1:8" x14ac:dyDescent="0.3">
      <c r="A240" s="3" t="s">
        <v>8</v>
      </c>
      <c r="B240" s="3">
        <v>10</v>
      </c>
      <c r="C240" s="3" t="s">
        <v>9</v>
      </c>
      <c r="D240" t="s">
        <v>13</v>
      </c>
      <c r="E240" s="3">
        <v>70</v>
      </c>
      <c r="F240" s="11">
        <v>32</v>
      </c>
      <c r="G240" s="11">
        <v>30.45</v>
      </c>
      <c r="H240" s="5">
        <f t="shared" si="5"/>
        <v>-1.5500000000000007</v>
      </c>
    </row>
    <row r="241" spans="1:8" x14ac:dyDescent="0.3">
      <c r="A241" s="3" t="s">
        <v>8</v>
      </c>
      <c r="B241" s="3">
        <v>12</v>
      </c>
      <c r="C241" s="3" t="s">
        <v>9</v>
      </c>
      <c r="D241" t="s">
        <v>13</v>
      </c>
      <c r="E241" s="3">
        <v>70</v>
      </c>
      <c r="F241" s="11">
        <v>34.5</v>
      </c>
      <c r="G241" s="11">
        <v>35.5</v>
      </c>
      <c r="H241" s="5">
        <f t="shared" si="5"/>
        <v>1</v>
      </c>
    </row>
    <row r="242" spans="1:8" x14ac:dyDescent="0.3">
      <c r="A242" s="3" t="s">
        <v>8</v>
      </c>
      <c r="B242" s="3">
        <v>13</v>
      </c>
      <c r="C242" s="3" t="s">
        <v>9</v>
      </c>
      <c r="D242" t="s">
        <v>13</v>
      </c>
      <c r="E242" s="3">
        <v>70</v>
      </c>
      <c r="F242" s="11">
        <v>28.85</v>
      </c>
      <c r="G242" s="11">
        <v>30.55</v>
      </c>
      <c r="H242" s="5">
        <f t="shared" si="5"/>
        <v>1.6999999999999993</v>
      </c>
    </row>
    <row r="243" spans="1:8" x14ac:dyDescent="0.3">
      <c r="A243" s="3" t="s">
        <v>8</v>
      </c>
      <c r="B243" s="3">
        <v>14</v>
      </c>
      <c r="C243" s="3" t="s">
        <v>10</v>
      </c>
      <c r="D243" t="s">
        <v>13</v>
      </c>
      <c r="E243" s="3">
        <v>70</v>
      </c>
      <c r="F243" s="11">
        <v>51.7</v>
      </c>
      <c r="G243" s="11">
        <v>51.6</v>
      </c>
      <c r="H243" s="5">
        <f t="shared" si="5"/>
        <v>-0.10000000000000142</v>
      </c>
    </row>
    <row r="244" spans="1:8" x14ac:dyDescent="0.3">
      <c r="A244" s="3" t="s">
        <v>8</v>
      </c>
      <c r="B244" s="3">
        <v>15</v>
      </c>
      <c r="C244" s="3" t="s">
        <v>10</v>
      </c>
      <c r="D244" t="s">
        <v>13</v>
      </c>
      <c r="E244" s="3">
        <v>70</v>
      </c>
      <c r="F244" s="11">
        <v>50.5</v>
      </c>
      <c r="G244" s="11">
        <v>49.65</v>
      </c>
      <c r="H244" s="5">
        <f t="shared" si="5"/>
        <v>-0.85000000000000142</v>
      </c>
    </row>
    <row r="245" spans="1:8" x14ac:dyDescent="0.3">
      <c r="A245" s="3" t="s">
        <v>8</v>
      </c>
      <c r="B245" s="3">
        <v>16</v>
      </c>
      <c r="C245" s="3" t="s">
        <v>10</v>
      </c>
      <c r="D245" t="s">
        <v>13</v>
      </c>
      <c r="E245" s="3">
        <v>70</v>
      </c>
      <c r="F245" s="11">
        <v>30.25</v>
      </c>
      <c r="G245" s="11">
        <v>32.5</v>
      </c>
      <c r="H245" s="5">
        <f t="shared" si="5"/>
        <v>2.25</v>
      </c>
    </row>
    <row r="246" spans="1:8" x14ac:dyDescent="0.3">
      <c r="A246" s="3" t="s">
        <v>8</v>
      </c>
      <c r="B246" s="3">
        <v>17</v>
      </c>
      <c r="C246" s="3" t="s">
        <v>9</v>
      </c>
      <c r="D246" t="s">
        <v>13</v>
      </c>
      <c r="E246" s="3">
        <v>70</v>
      </c>
      <c r="F246" s="11">
        <v>49.45</v>
      </c>
      <c r="G246" s="11">
        <v>43.3</v>
      </c>
      <c r="H246" s="5">
        <f t="shared" si="5"/>
        <v>-6.1500000000000057</v>
      </c>
    </row>
    <row r="247" spans="1:8" x14ac:dyDescent="0.3">
      <c r="A247" s="3" t="s">
        <v>8</v>
      </c>
      <c r="B247" s="3">
        <v>18</v>
      </c>
      <c r="C247" s="3" t="s">
        <v>9</v>
      </c>
      <c r="D247" t="s">
        <v>13</v>
      </c>
      <c r="E247" s="3">
        <v>70</v>
      </c>
      <c r="F247" s="11">
        <v>30.15</v>
      </c>
      <c r="G247" s="11">
        <v>30.1</v>
      </c>
      <c r="H247" s="5">
        <f t="shared" si="5"/>
        <v>-4.9999999999997158E-2</v>
      </c>
    </row>
    <row r="248" spans="1:8" x14ac:dyDescent="0.3">
      <c r="A248" s="3" t="s">
        <v>8</v>
      </c>
      <c r="B248" s="3">
        <v>19</v>
      </c>
      <c r="C248" s="3" t="s">
        <v>10</v>
      </c>
      <c r="D248" t="s">
        <v>13</v>
      </c>
      <c r="E248" s="3">
        <v>70</v>
      </c>
      <c r="F248" s="11">
        <v>40.5</v>
      </c>
      <c r="G248" s="11">
        <v>41.55</v>
      </c>
      <c r="H248" s="5">
        <f t="shared" si="5"/>
        <v>1.0499999999999972</v>
      </c>
    </row>
    <row r="249" spans="1:8" x14ac:dyDescent="0.3">
      <c r="A249" s="3" t="s">
        <v>8</v>
      </c>
      <c r="B249" s="3">
        <v>20</v>
      </c>
      <c r="C249" s="3" t="s">
        <v>10</v>
      </c>
      <c r="D249" t="s">
        <v>13</v>
      </c>
      <c r="E249" s="3">
        <v>70</v>
      </c>
      <c r="F249" s="11">
        <v>38.299999999999997</v>
      </c>
      <c r="G249" s="11">
        <v>36.700000000000003</v>
      </c>
      <c r="H249" s="5">
        <f t="shared" si="5"/>
        <v>-1.5999999999999943</v>
      </c>
    </row>
    <row r="250" spans="1:8" x14ac:dyDescent="0.3">
      <c r="A250" s="3" t="s">
        <v>8</v>
      </c>
      <c r="B250" s="3">
        <v>21</v>
      </c>
      <c r="C250" s="3" t="s">
        <v>9</v>
      </c>
      <c r="D250" t="s">
        <v>13</v>
      </c>
      <c r="E250" s="3">
        <v>70</v>
      </c>
      <c r="F250" s="11">
        <v>34.75</v>
      </c>
      <c r="G250" s="11">
        <v>35.4</v>
      </c>
      <c r="H250" s="5">
        <f t="shared" si="5"/>
        <v>0.64999999999999858</v>
      </c>
    </row>
    <row r="251" spans="1:8" x14ac:dyDescent="0.3">
      <c r="A251" s="3" t="s">
        <v>8</v>
      </c>
      <c r="B251" s="3">
        <v>22</v>
      </c>
      <c r="C251" s="3" t="s">
        <v>10</v>
      </c>
      <c r="D251" t="s">
        <v>13</v>
      </c>
      <c r="E251" s="3">
        <v>70</v>
      </c>
      <c r="F251" s="11">
        <v>37.9</v>
      </c>
      <c r="G251" s="12">
        <v>39.25</v>
      </c>
      <c r="H251" s="5">
        <f t="shared" si="5"/>
        <v>1.3500000000000014</v>
      </c>
    </row>
    <row r="252" spans="1:8" x14ac:dyDescent="0.3">
      <c r="A252" s="3" t="s">
        <v>8</v>
      </c>
      <c r="B252" s="3">
        <v>23</v>
      </c>
      <c r="C252" s="3" t="s">
        <v>10</v>
      </c>
      <c r="D252" t="s">
        <v>13</v>
      </c>
      <c r="E252" s="3">
        <v>70</v>
      </c>
      <c r="F252" s="11">
        <v>33.5</v>
      </c>
      <c r="G252" s="11">
        <v>35.6</v>
      </c>
      <c r="H252" s="5">
        <f t="shared" si="5"/>
        <v>2.1000000000000014</v>
      </c>
    </row>
    <row r="253" spans="1:8" x14ac:dyDescent="0.3">
      <c r="A253" s="3" t="s">
        <v>8</v>
      </c>
      <c r="B253" s="3">
        <v>24</v>
      </c>
      <c r="C253" s="3" t="s">
        <v>10</v>
      </c>
      <c r="D253" t="s">
        <v>13</v>
      </c>
      <c r="E253" s="3">
        <v>70</v>
      </c>
      <c r="F253" s="11">
        <v>59.6</v>
      </c>
      <c r="G253" s="11">
        <v>61</v>
      </c>
      <c r="H253" s="5">
        <f t="shared" si="5"/>
        <v>1.3999999999999986</v>
      </c>
    </row>
    <row r="254" spans="1:8" x14ac:dyDescent="0.3">
      <c r="A254" s="3" t="s">
        <v>8</v>
      </c>
      <c r="B254" s="3">
        <v>25</v>
      </c>
      <c r="C254" s="3" t="s">
        <v>10</v>
      </c>
      <c r="D254" t="s">
        <v>13</v>
      </c>
      <c r="E254" s="3">
        <v>70</v>
      </c>
      <c r="F254" s="11">
        <v>52</v>
      </c>
      <c r="G254" s="11">
        <v>51.15</v>
      </c>
      <c r="H254" s="5">
        <f t="shared" si="5"/>
        <v>-0.85000000000000142</v>
      </c>
    </row>
    <row r="255" spans="1:8" x14ac:dyDescent="0.3">
      <c r="A255" s="4" t="s">
        <v>11</v>
      </c>
      <c r="B255" s="4">
        <v>1</v>
      </c>
      <c r="C255" s="4" t="s">
        <v>9</v>
      </c>
      <c r="D255" t="s">
        <v>13</v>
      </c>
      <c r="E255" s="4">
        <v>70</v>
      </c>
      <c r="F255" s="13">
        <v>32.75</v>
      </c>
      <c r="G255" s="13">
        <v>31.8</v>
      </c>
      <c r="H255" s="6">
        <f t="shared" si="5"/>
        <v>-0.94999999999999929</v>
      </c>
    </row>
    <row r="256" spans="1:8" x14ac:dyDescent="0.3">
      <c r="A256" s="4" t="s">
        <v>11</v>
      </c>
      <c r="B256" s="4">
        <v>2</v>
      </c>
      <c r="C256" s="4" t="s">
        <v>10</v>
      </c>
      <c r="D256" t="s">
        <v>13</v>
      </c>
      <c r="E256" s="4">
        <v>70</v>
      </c>
      <c r="F256" s="13">
        <v>40.9</v>
      </c>
      <c r="G256" s="13">
        <v>42.05</v>
      </c>
      <c r="H256" s="6">
        <f t="shared" si="5"/>
        <v>1.1499999999999986</v>
      </c>
    </row>
    <row r="257" spans="1:8" x14ac:dyDescent="0.3">
      <c r="A257" s="4" t="s">
        <v>11</v>
      </c>
      <c r="B257" s="4">
        <v>3</v>
      </c>
      <c r="C257" s="4" t="s">
        <v>10</v>
      </c>
      <c r="D257" t="s">
        <v>13</v>
      </c>
      <c r="E257" s="4">
        <v>70</v>
      </c>
      <c r="F257" s="13">
        <v>44.55</v>
      </c>
      <c r="G257" s="13">
        <v>42.7</v>
      </c>
      <c r="H257" s="6">
        <f t="shared" si="5"/>
        <v>-1.8499999999999943</v>
      </c>
    </row>
    <row r="258" spans="1:8" x14ac:dyDescent="0.3">
      <c r="A258" s="4" t="s">
        <v>11</v>
      </c>
      <c r="B258" s="4">
        <v>4</v>
      </c>
      <c r="C258" s="4" t="s">
        <v>9</v>
      </c>
      <c r="D258" t="s">
        <v>13</v>
      </c>
      <c r="E258" s="4">
        <v>70</v>
      </c>
      <c r="F258" s="13">
        <v>46</v>
      </c>
      <c r="G258" s="13">
        <v>44</v>
      </c>
      <c r="H258" s="6">
        <f t="shared" si="5"/>
        <v>-2</v>
      </c>
    </row>
    <row r="259" spans="1:8" x14ac:dyDescent="0.3">
      <c r="A259" s="4" t="s">
        <v>11</v>
      </c>
      <c r="B259" s="4">
        <v>5</v>
      </c>
      <c r="C259" s="4" t="s">
        <v>10</v>
      </c>
      <c r="D259" t="s">
        <v>13</v>
      </c>
      <c r="E259" s="4">
        <v>70</v>
      </c>
      <c r="F259" s="13">
        <v>38.700000000000003</v>
      </c>
      <c r="G259" s="13">
        <v>38.700000000000003</v>
      </c>
      <c r="H259" s="6">
        <f t="shared" si="5"/>
        <v>0</v>
      </c>
    </row>
    <row r="260" spans="1:8" x14ac:dyDescent="0.3">
      <c r="A260" s="4" t="s">
        <v>11</v>
      </c>
      <c r="B260" s="4">
        <v>6</v>
      </c>
      <c r="C260" s="4" t="s">
        <v>10</v>
      </c>
      <c r="D260" t="s">
        <v>13</v>
      </c>
      <c r="E260" s="4">
        <v>70</v>
      </c>
      <c r="F260" s="13">
        <v>33.9</v>
      </c>
      <c r="G260" s="13">
        <v>39</v>
      </c>
      <c r="H260" s="6">
        <f t="shared" si="5"/>
        <v>5.1000000000000014</v>
      </c>
    </row>
    <row r="261" spans="1:8" x14ac:dyDescent="0.3">
      <c r="A261" s="4" t="s">
        <v>11</v>
      </c>
      <c r="B261" s="4">
        <v>7</v>
      </c>
      <c r="C261" s="4" t="s">
        <v>10</v>
      </c>
      <c r="D261" t="s">
        <v>13</v>
      </c>
      <c r="E261" s="4">
        <v>70</v>
      </c>
      <c r="F261" s="13">
        <v>34.75</v>
      </c>
      <c r="G261" s="13">
        <v>31.25</v>
      </c>
      <c r="H261" s="6">
        <f t="shared" si="5"/>
        <v>-3.5</v>
      </c>
    </row>
    <row r="262" spans="1:8" x14ac:dyDescent="0.3">
      <c r="A262" s="4" t="s">
        <v>11</v>
      </c>
      <c r="B262" s="4">
        <v>9</v>
      </c>
      <c r="C262" s="4" t="s">
        <v>9</v>
      </c>
      <c r="D262" t="s">
        <v>13</v>
      </c>
      <c r="E262" s="4">
        <v>70</v>
      </c>
      <c r="F262" s="13">
        <v>40.549999999999997</v>
      </c>
      <c r="G262" s="13">
        <v>41.8</v>
      </c>
      <c r="H262" s="6">
        <f t="shared" si="5"/>
        <v>1.25</v>
      </c>
    </row>
    <row r="263" spans="1:8" x14ac:dyDescent="0.3">
      <c r="A263" s="4" t="s">
        <v>11</v>
      </c>
      <c r="B263" s="4">
        <v>10</v>
      </c>
      <c r="C263" s="4" t="s">
        <v>9</v>
      </c>
      <c r="D263" t="s">
        <v>13</v>
      </c>
      <c r="E263" s="4">
        <v>70</v>
      </c>
      <c r="F263" s="13">
        <v>31.05</v>
      </c>
      <c r="G263" s="13">
        <v>29.05</v>
      </c>
      <c r="H263" s="6">
        <f t="shared" si="5"/>
        <v>-2</v>
      </c>
    </row>
    <row r="264" spans="1:8" x14ac:dyDescent="0.3">
      <c r="A264" s="4" t="s">
        <v>11</v>
      </c>
      <c r="B264" s="4">
        <v>12</v>
      </c>
      <c r="C264" s="4" t="s">
        <v>9</v>
      </c>
      <c r="D264" t="s">
        <v>13</v>
      </c>
      <c r="E264" s="4">
        <v>70</v>
      </c>
      <c r="F264" s="13">
        <v>33.35</v>
      </c>
      <c r="G264" s="13">
        <v>32.65</v>
      </c>
      <c r="H264" s="6">
        <f t="shared" si="5"/>
        <v>-0.70000000000000284</v>
      </c>
    </row>
    <row r="265" spans="1:8" x14ac:dyDescent="0.3">
      <c r="A265" s="4" t="s">
        <v>11</v>
      </c>
      <c r="B265" s="4">
        <v>13</v>
      </c>
      <c r="C265" s="4" t="s">
        <v>9</v>
      </c>
      <c r="D265" t="s">
        <v>13</v>
      </c>
      <c r="E265" s="4">
        <v>70</v>
      </c>
      <c r="F265" s="13">
        <v>28.4</v>
      </c>
      <c r="G265" s="13">
        <v>31.15</v>
      </c>
      <c r="H265" s="6">
        <f t="shared" si="5"/>
        <v>2.75</v>
      </c>
    </row>
    <row r="266" spans="1:8" x14ac:dyDescent="0.3">
      <c r="A266" s="4" t="s">
        <v>11</v>
      </c>
      <c r="B266" s="4">
        <v>14</v>
      </c>
      <c r="C266" s="4" t="s">
        <v>10</v>
      </c>
      <c r="D266" t="s">
        <v>13</v>
      </c>
      <c r="E266" s="4">
        <v>70</v>
      </c>
      <c r="F266" s="13">
        <v>52.8</v>
      </c>
      <c r="G266" s="13">
        <v>53.4</v>
      </c>
      <c r="H266" s="6">
        <f t="shared" si="5"/>
        <v>0.60000000000000142</v>
      </c>
    </row>
    <row r="267" spans="1:8" x14ac:dyDescent="0.3">
      <c r="A267" s="4" t="s">
        <v>11</v>
      </c>
      <c r="B267" s="4">
        <v>15</v>
      </c>
      <c r="C267" s="4" t="s">
        <v>10</v>
      </c>
      <c r="D267" t="s">
        <v>13</v>
      </c>
      <c r="E267" s="4">
        <v>70</v>
      </c>
      <c r="F267" s="13">
        <v>48.15</v>
      </c>
      <c r="G267" s="13">
        <v>49.35</v>
      </c>
      <c r="H267" s="6">
        <f t="shared" si="5"/>
        <v>1.2000000000000028</v>
      </c>
    </row>
    <row r="268" spans="1:8" x14ac:dyDescent="0.3">
      <c r="A268" s="4" t="s">
        <v>11</v>
      </c>
      <c r="B268" s="4">
        <v>16</v>
      </c>
      <c r="C268" s="4" t="s">
        <v>10</v>
      </c>
      <c r="D268" t="s">
        <v>13</v>
      </c>
      <c r="E268" s="4">
        <v>70</v>
      </c>
      <c r="F268" s="13">
        <v>32.200000000000003</v>
      </c>
      <c r="G268" s="13">
        <v>33.950000000000003</v>
      </c>
      <c r="H268" s="6">
        <f t="shared" si="5"/>
        <v>1.75</v>
      </c>
    </row>
    <row r="269" spans="1:8" x14ac:dyDescent="0.3">
      <c r="A269" s="4" t="s">
        <v>11</v>
      </c>
      <c r="B269" s="4">
        <v>17</v>
      </c>
      <c r="C269" s="4" t="s">
        <v>9</v>
      </c>
      <c r="D269" t="s">
        <v>13</v>
      </c>
      <c r="E269" s="4">
        <v>70</v>
      </c>
      <c r="F269" s="13">
        <v>48.35</v>
      </c>
      <c r="G269" s="13">
        <v>47.8</v>
      </c>
      <c r="H269" s="6">
        <f t="shared" si="5"/>
        <v>-0.55000000000000426</v>
      </c>
    </row>
    <row r="270" spans="1:8" x14ac:dyDescent="0.3">
      <c r="A270" s="4" t="s">
        <v>11</v>
      </c>
      <c r="B270" s="4">
        <v>18</v>
      </c>
      <c r="C270" s="4" t="s">
        <v>9</v>
      </c>
      <c r="D270" t="s">
        <v>13</v>
      </c>
      <c r="E270" s="4">
        <v>70</v>
      </c>
      <c r="F270" s="13">
        <v>27.85</v>
      </c>
      <c r="G270" s="13">
        <v>28.55</v>
      </c>
      <c r="H270" s="6">
        <f t="shared" si="5"/>
        <v>0.69999999999999929</v>
      </c>
    </row>
    <row r="271" spans="1:8" x14ac:dyDescent="0.3">
      <c r="A271" s="4" t="s">
        <v>11</v>
      </c>
      <c r="B271" s="4">
        <v>19</v>
      </c>
      <c r="C271" s="4" t="s">
        <v>10</v>
      </c>
      <c r="D271" t="s">
        <v>13</v>
      </c>
      <c r="E271" s="4">
        <v>70</v>
      </c>
      <c r="F271" s="13">
        <v>39.65</v>
      </c>
      <c r="G271" s="13">
        <v>41.4</v>
      </c>
      <c r="H271" s="6">
        <f t="shared" si="5"/>
        <v>1.75</v>
      </c>
    </row>
    <row r="272" spans="1:8" x14ac:dyDescent="0.3">
      <c r="A272" s="4" t="s">
        <v>11</v>
      </c>
      <c r="B272" s="4">
        <v>20</v>
      </c>
      <c r="C272" s="4" t="s">
        <v>10</v>
      </c>
      <c r="D272" t="s">
        <v>13</v>
      </c>
      <c r="E272" s="4">
        <v>70</v>
      </c>
      <c r="F272" s="13">
        <v>44.8</v>
      </c>
      <c r="G272" s="13">
        <v>44.95</v>
      </c>
      <c r="H272" s="6">
        <f t="shared" si="5"/>
        <v>0.15000000000000568</v>
      </c>
    </row>
    <row r="273" spans="1:8" x14ac:dyDescent="0.3">
      <c r="A273" s="4" t="s">
        <v>11</v>
      </c>
      <c r="B273" s="4">
        <v>21</v>
      </c>
      <c r="C273" s="4" t="s">
        <v>9</v>
      </c>
      <c r="D273" t="s">
        <v>13</v>
      </c>
      <c r="E273" s="4">
        <v>70</v>
      </c>
      <c r="F273" s="13">
        <v>38.4</v>
      </c>
      <c r="G273" s="13">
        <v>38.049999999999997</v>
      </c>
      <c r="H273" s="6">
        <f t="shared" si="5"/>
        <v>-0.35000000000000142</v>
      </c>
    </row>
    <row r="274" spans="1:8" x14ac:dyDescent="0.3">
      <c r="A274" s="4" t="s">
        <v>11</v>
      </c>
      <c r="B274" s="4">
        <v>22</v>
      </c>
      <c r="C274" s="4" t="s">
        <v>10</v>
      </c>
      <c r="D274" t="s">
        <v>13</v>
      </c>
      <c r="E274" s="4">
        <v>70</v>
      </c>
      <c r="F274" s="13">
        <v>36.5</v>
      </c>
      <c r="G274" s="14">
        <v>37.6</v>
      </c>
      <c r="H274" s="6">
        <f t="shared" si="5"/>
        <v>1.1000000000000014</v>
      </c>
    </row>
    <row r="275" spans="1:8" x14ac:dyDescent="0.3">
      <c r="A275" s="4" t="s">
        <v>11</v>
      </c>
      <c r="B275" s="4">
        <v>23</v>
      </c>
      <c r="C275" s="4" t="s">
        <v>10</v>
      </c>
      <c r="D275" t="s">
        <v>13</v>
      </c>
      <c r="E275" s="4">
        <v>70</v>
      </c>
      <c r="F275" s="13">
        <v>39.15</v>
      </c>
      <c r="G275" s="13">
        <v>38.1</v>
      </c>
      <c r="H275" s="6">
        <f t="shared" si="5"/>
        <v>-1.0499999999999972</v>
      </c>
    </row>
    <row r="276" spans="1:8" x14ac:dyDescent="0.3">
      <c r="A276" s="4" t="s">
        <v>11</v>
      </c>
      <c r="B276" s="4">
        <v>24</v>
      </c>
      <c r="C276" s="4" t="s">
        <v>10</v>
      </c>
      <c r="D276" t="s">
        <v>13</v>
      </c>
      <c r="E276" s="4">
        <v>70</v>
      </c>
      <c r="F276" s="13">
        <v>46.85</v>
      </c>
      <c r="G276" s="13">
        <v>46.5</v>
      </c>
      <c r="H276" s="6">
        <f t="shared" si="5"/>
        <v>-0.35000000000000142</v>
      </c>
    </row>
    <row r="277" spans="1:8" x14ac:dyDescent="0.3">
      <c r="A277" s="4" t="s">
        <v>11</v>
      </c>
      <c r="B277" s="4">
        <v>25</v>
      </c>
      <c r="C277" s="4" t="s">
        <v>10</v>
      </c>
      <c r="D277" t="s">
        <v>13</v>
      </c>
      <c r="E277" s="4">
        <v>70</v>
      </c>
      <c r="F277" s="13">
        <v>49.25</v>
      </c>
      <c r="G277" s="13">
        <v>47.1</v>
      </c>
      <c r="H277" s="6">
        <f t="shared" si="5"/>
        <v>-2.1499999999999986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5CE7-B8B2-4630-BA2A-AA62446675C6}">
  <dimension ref="A1:F25"/>
  <sheetViews>
    <sheetView workbookViewId="0">
      <selection activeCell="F11" sqref="F11"/>
    </sheetView>
  </sheetViews>
  <sheetFormatPr defaultRowHeight="14.4" x14ac:dyDescent="0.3"/>
  <cols>
    <col min="2" max="2" width="10.33203125" bestFit="1" customWidth="1"/>
    <col min="3" max="3" width="10.44140625" customWidth="1"/>
    <col min="4" max="4" width="6.6640625" customWidth="1"/>
    <col min="5" max="5" width="16.77734375" bestFit="1" customWidth="1"/>
  </cols>
  <sheetData>
    <row r="1" spans="1:6" ht="15.6" x14ac:dyDescent="0.3">
      <c r="A1" s="1" t="s">
        <v>6</v>
      </c>
      <c r="B1" s="1" t="s">
        <v>2</v>
      </c>
      <c r="C1" s="1" t="s">
        <v>7</v>
      </c>
      <c r="D1" s="1" t="s">
        <v>14</v>
      </c>
      <c r="E1" s="1" t="s">
        <v>5</v>
      </c>
      <c r="F1" s="1" t="s">
        <v>15</v>
      </c>
    </row>
    <row r="2" spans="1:6" ht="15.6" x14ac:dyDescent="0.3">
      <c r="A2" s="7" t="s">
        <v>8</v>
      </c>
      <c r="B2" s="7" t="s">
        <v>12</v>
      </c>
      <c r="C2" s="7">
        <v>30</v>
      </c>
      <c r="D2" s="7" t="s">
        <v>3</v>
      </c>
      <c r="E2" s="8">
        <f>AVERAGE('Mid and Side'!F2:F24)</f>
        <v>55.173913043478272</v>
      </c>
      <c r="F2" s="8">
        <f>STDEV('Mid and Side'!F2:F24)</f>
        <v>8.7724241177216609</v>
      </c>
    </row>
    <row r="3" spans="1:6" ht="15.6" x14ac:dyDescent="0.3">
      <c r="A3" s="9" t="s">
        <v>11</v>
      </c>
      <c r="B3" s="9" t="s">
        <v>12</v>
      </c>
      <c r="C3" s="9">
        <v>30</v>
      </c>
      <c r="D3" s="9" t="s">
        <v>3</v>
      </c>
      <c r="E3" s="10">
        <f>AVERAGE('Mid and Side'!F25:F47)</f>
        <v>55.360869565217378</v>
      </c>
      <c r="F3" s="10">
        <f>STDEV('Mid and Side'!F25:F47)</f>
        <v>9.8280553486821827</v>
      </c>
    </row>
    <row r="4" spans="1:6" ht="15.6" x14ac:dyDescent="0.3">
      <c r="A4" s="7" t="s">
        <v>8</v>
      </c>
      <c r="B4" s="7" t="s">
        <v>12</v>
      </c>
      <c r="C4" s="7">
        <v>30</v>
      </c>
      <c r="D4" s="7" t="s">
        <v>4</v>
      </c>
      <c r="E4" s="8">
        <f>AVERAGE('Mid and Side'!G2:G24)</f>
        <v>55.621739130434783</v>
      </c>
      <c r="F4" s="8">
        <f>STDEV('Mid and Side'!G2:G24)</f>
        <v>10.060045026184172</v>
      </c>
    </row>
    <row r="5" spans="1:6" ht="15.6" x14ac:dyDescent="0.3">
      <c r="A5" s="9" t="s">
        <v>11</v>
      </c>
      <c r="B5" s="9" t="s">
        <v>12</v>
      </c>
      <c r="C5" s="9">
        <v>30</v>
      </c>
      <c r="D5" s="9" t="s">
        <v>4</v>
      </c>
      <c r="E5" s="10">
        <f>AVERAGE('Mid and Side'!G25:G47)</f>
        <v>56.919565217391309</v>
      </c>
      <c r="F5" s="10">
        <f>STDEV('Mid and Side'!G25:G47)</f>
        <v>10.039555168641149</v>
      </c>
    </row>
    <row r="6" spans="1:6" ht="15.6" x14ac:dyDescent="0.3">
      <c r="A6" s="7" t="s">
        <v>8</v>
      </c>
      <c r="B6" s="7" t="s">
        <v>12</v>
      </c>
      <c r="C6" s="7">
        <v>50</v>
      </c>
      <c r="D6" s="7" t="s">
        <v>3</v>
      </c>
      <c r="E6" s="8">
        <f>AVERAGE('Mid and Side'!F48:F70)</f>
        <v>44.552173913043482</v>
      </c>
      <c r="F6" s="8">
        <f>STDEV('Mid and Side'!F48:F70)</f>
        <v>8.7388172470575221</v>
      </c>
    </row>
    <row r="7" spans="1:6" ht="15.6" x14ac:dyDescent="0.3">
      <c r="A7" s="9" t="s">
        <v>11</v>
      </c>
      <c r="B7" s="9" t="s">
        <v>12</v>
      </c>
      <c r="C7" s="9">
        <v>50</v>
      </c>
      <c r="D7" s="9" t="s">
        <v>3</v>
      </c>
      <c r="E7" s="10">
        <f>AVERAGE('Mid and Side'!F71:F93)</f>
        <v>44.208695652173908</v>
      </c>
      <c r="F7" s="10">
        <f>STDEV('Mid and Side'!F71:F93)</f>
        <v>8.7614555164538022</v>
      </c>
    </row>
    <row r="8" spans="1:6" ht="15.6" x14ac:dyDescent="0.3">
      <c r="A8" s="7" t="s">
        <v>8</v>
      </c>
      <c r="B8" s="7" t="s">
        <v>12</v>
      </c>
      <c r="C8" s="7">
        <v>50</v>
      </c>
      <c r="D8" s="7" t="s">
        <v>4</v>
      </c>
      <c r="E8" s="8">
        <f>AVERAGE('Mid and Side'!G48:G70)</f>
        <v>45.19782608695651</v>
      </c>
      <c r="F8" s="8">
        <f>STDEV('Mid and Side'!G48:G70)</f>
        <v>10.258139542698354</v>
      </c>
    </row>
    <row r="9" spans="1:6" ht="15.6" x14ac:dyDescent="0.3">
      <c r="A9" s="9" t="s">
        <v>11</v>
      </c>
      <c r="B9" s="9" t="s">
        <v>12</v>
      </c>
      <c r="C9" s="9">
        <v>50</v>
      </c>
      <c r="D9" s="9" t="s">
        <v>4</v>
      </c>
      <c r="E9" s="10">
        <f>AVERAGE('Mid and Side'!G71:G93)</f>
        <v>44.978260869565219</v>
      </c>
      <c r="F9" s="10">
        <f>STDEV('Mid and Side'!G71:G93)</f>
        <v>9.0997355866550258</v>
      </c>
    </row>
    <row r="10" spans="1:6" ht="15.6" x14ac:dyDescent="0.3">
      <c r="A10" s="7" t="s">
        <v>8</v>
      </c>
      <c r="B10" s="7" t="s">
        <v>12</v>
      </c>
      <c r="C10" s="7">
        <v>70</v>
      </c>
      <c r="D10" s="7" t="s">
        <v>3</v>
      </c>
      <c r="E10" s="8">
        <f>AVERAGE('Mid and Side'!F94:F116)</f>
        <v>31.215217391304339</v>
      </c>
      <c r="F10" s="8">
        <f>STDEV('Mid and Side'!F94:F116)</f>
        <v>8.7579241363388185</v>
      </c>
    </row>
    <row r="11" spans="1:6" ht="15.6" x14ac:dyDescent="0.3">
      <c r="A11" s="9" t="s">
        <v>11</v>
      </c>
      <c r="B11" s="9" t="s">
        <v>12</v>
      </c>
      <c r="C11" s="9">
        <v>70</v>
      </c>
      <c r="D11" s="9" t="s">
        <v>3</v>
      </c>
      <c r="E11" s="10">
        <f>AVERAGE('Mid and Side'!F117:F139)</f>
        <v>30.986956521739138</v>
      </c>
      <c r="F11" s="10">
        <f>STDEV('Mid and Side'!F117:F139)</f>
        <v>7.460170260537283</v>
      </c>
    </row>
    <row r="12" spans="1:6" ht="15.6" x14ac:dyDescent="0.3">
      <c r="A12" s="7" t="s">
        <v>8</v>
      </c>
      <c r="B12" s="7" t="s">
        <v>12</v>
      </c>
      <c r="C12" s="7">
        <v>70</v>
      </c>
      <c r="D12" s="7" t="s">
        <v>4</v>
      </c>
      <c r="E12" s="8">
        <f>AVERAGE('Mid and Side'!G94:G116)</f>
        <v>31.384782608695652</v>
      </c>
      <c r="F12" s="8">
        <f>STDEV('Mid and Side'!G94:G116)</f>
        <v>8.636029637810319</v>
      </c>
    </row>
    <row r="13" spans="1:6" ht="15.6" x14ac:dyDescent="0.3">
      <c r="A13" s="9" t="s">
        <v>11</v>
      </c>
      <c r="B13" s="9" t="s">
        <v>12</v>
      </c>
      <c r="C13" s="9">
        <v>70</v>
      </c>
      <c r="D13" s="9" t="s">
        <v>4</v>
      </c>
      <c r="E13" s="10">
        <f>AVERAGE('Mid and Side'!G117:G139)</f>
        <v>31.984782608695646</v>
      </c>
      <c r="F13" s="10">
        <f>STDEV('Mid and Side'!G117:G139)</f>
        <v>7.7257308389593735</v>
      </c>
    </row>
    <row r="14" spans="1:6" ht="15.6" x14ac:dyDescent="0.3">
      <c r="A14" s="7" t="s">
        <v>8</v>
      </c>
      <c r="B14" s="7" t="s">
        <v>13</v>
      </c>
      <c r="C14" s="7">
        <v>30</v>
      </c>
      <c r="D14" s="7" t="s">
        <v>3</v>
      </c>
      <c r="E14" s="8">
        <f>AVERAGE('Mid and Side'!F140:F162)</f>
        <v>44.426086956521736</v>
      </c>
      <c r="F14" s="8">
        <f>STDEV('Mid and Side'!F140:F162)</f>
        <v>8.428359453832261</v>
      </c>
    </row>
    <row r="15" spans="1:6" ht="15.6" x14ac:dyDescent="0.3">
      <c r="A15" s="9" t="s">
        <v>11</v>
      </c>
      <c r="B15" s="9" t="s">
        <v>13</v>
      </c>
      <c r="C15" s="9">
        <v>30</v>
      </c>
      <c r="D15" s="9" t="s">
        <v>3</v>
      </c>
      <c r="E15" s="10">
        <f>AVERAGE('Mid and Side'!F163:F185)</f>
        <v>44.806521739130432</v>
      </c>
      <c r="F15" s="10">
        <f>STDEV('Mid and Side'!F163:F185)</f>
        <v>8.0666302577603606</v>
      </c>
    </row>
    <row r="16" spans="1:6" ht="15.6" x14ac:dyDescent="0.3">
      <c r="A16" s="7" t="s">
        <v>8</v>
      </c>
      <c r="B16" s="7" t="s">
        <v>13</v>
      </c>
      <c r="C16" s="7">
        <v>30</v>
      </c>
      <c r="D16" s="7" t="s">
        <v>4</v>
      </c>
      <c r="E16" s="8">
        <f>AVERAGE('Mid and Side'!G140:G162)</f>
        <v>45.1</v>
      </c>
      <c r="F16" s="8">
        <f>STDEV('Mid and Side'!G140:G162)</f>
        <v>7.6711235398497264</v>
      </c>
    </row>
    <row r="17" spans="1:6" ht="15.6" x14ac:dyDescent="0.3">
      <c r="A17" s="9" t="s">
        <v>11</v>
      </c>
      <c r="B17" s="9" t="s">
        <v>13</v>
      </c>
      <c r="C17" s="9">
        <v>30</v>
      </c>
      <c r="D17" s="9" t="s">
        <v>4</v>
      </c>
      <c r="E17" s="10">
        <f>AVERAGE('Mid and Side'!G163:G185)</f>
        <v>45.367391304347827</v>
      </c>
      <c r="F17" s="10">
        <f>STDEV('Mid and Side'!G163:G185)</f>
        <v>7.826769458601853</v>
      </c>
    </row>
    <row r="18" spans="1:6" ht="15.6" x14ac:dyDescent="0.3">
      <c r="A18" s="7" t="s">
        <v>8</v>
      </c>
      <c r="B18" s="7" t="s">
        <v>13</v>
      </c>
      <c r="C18" s="7">
        <v>50</v>
      </c>
      <c r="D18" s="7" t="s">
        <v>3</v>
      </c>
      <c r="E18" s="8">
        <f>AVERAGE('Mid and Side'!F186:F208)</f>
        <v>47.363043478260863</v>
      </c>
      <c r="F18" s="8">
        <f>STDEV('Mid and Side'!F186:F208)</f>
        <v>9.5350575317816908</v>
      </c>
    </row>
    <row r="19" spans="1:6" ht="15.6" x14ac:dyDescent="0.3">
      <c r="A19" s="9" t="s">
        <v>11</v>
      </c>
      <c r="B19" s="9" t="s">
        <v>13</v>
      </c>
      <c r="C19" s="9">
        <v>50</v>
      </c>
      <c r="D19" s="9" t="s">
        <v>3</v>
      </c>
      <c r="E19" s="10">
        <f>AVERAGE('Mid and Side'!F209:F231)</f>
        <v>46.9</v>
      </c>
      <c r="F19" s="10">
        <f>STDEV('Mid and Side'!F209:F231)</f>
        <v>8.31462293465278</v>
      </c>
    </row>
    <row r="20" spans="1:6" ht="15.6" x14ac:dyDescent="0.3">
      <c r="A20" s="7" t="s">
        <v>8</v>
      </c>
      <c r="B20" s="7" t="s">
        <v>13</v>
      </c>
      <c r="C20" s="7">
        <v>50</v>
      </c>
      <c r="D20" s="7" t="s">
        <v>4</v>
      </c>
      <c r="E20" s="8">
        <f>AVERAGE('Mid and Side'!G186:G208)</f>
        <v>47.423913043478251</v>
      </c>
      <c r="F20" s="8">
        <f>STDEV('Mid and Side'!G186:G208)</f>
        <v>8.9600105210624594</v>
      </c>
    </row>
    <row r="21" spans="1:6" ht="15.6" x14ac:dyDescent="0.3">
      <c r="A21" s="9" t="s">
        <v>11</v>
      </c>
      <c r="B21" s="9" t="s">
        <v>13</v>
      </c>
      <c r="C21" s="9">
        <v>50</v>
      </c>
      <c r="D21" s="9" t="s">
        <v>4</v>
      </c>
      <c r="E21" s="10">
        <f>AVERAGE('Mid and Side'!G209:G231)</f>
        <v>47.617391304347819</v>
      </c>
      <c r="F21" s="10">
        <f>STDEV('Mid and Side'!G209:G231)</f>
        <v>8.4178599188065206</v>
      </c>
    </row>
    <row r="22" spans="1:6" ht="15.6" x14ac:dyDescent="0.3">
      <c r="A22" s="7" t="s">
        <v>8</v>
      </c>
      <c r="B22" s="7" t="s">
        <v>13</v>
      </c>
      <c r="C22" s="7">
        <v>70</v>
      </c>
      <c r="D22" s="7" t="s">
        <v>3</v>
      </c>
      <c r="E22" s="8">
        <f>AVERAGE('Mid and Side'!F232:F254)</f>
        <v>39.276086956521738</v>
      </c>
      <c r="F22" s="8">
        <f>STDEV('Mid and Side'!F232:F254)</f>
        <v>8.7901400025723184</v>
      </c>
    </row>
    <row r="23" spans="1:6" ht="15.6" x14ac:dyDescent="0.3">
      <c r="A23" s="9" t="s">
        <v>11</v>
      </c>
      <c r="B23" s="9" t="s">
        <v>13</v>
      </c>
      <c r="C23" s="9">
        <v>70</v>
      </c>
      <c r="D23" s="9" t="s">
        <v>3</v>
      </c>
      <c r="E23" s="10">
        <f>AVERAGE('Mid and Side'!F255:F277)</f>
        <v>39.515217391304347</v>
      </c>
      <c r="F23" s="10">
        <f>STDEV('Mid and Side'!F255:F277)</f>
        <v>7.1029672861963222</v>
      </c>
    </row>
    <row r="24" spans="1:6" ht="15.6" x14ac:dyDescent="0.3">
      <c r="A24" s="7" t="s">
        <v>8</v>
      </c>
      <c r="B24" s="7" t="s">
        <v>13</v>
      </c>
      <c r="C24" s="7">
        <v>70</v>
      </c>
      <c r="D24" s="7" t="s">
        <v>4</v>
      </c>
      <c r="E24" s="8">
        <f>AVERAGE('Mid and Side'!G232:G254)</f>
        <v>39.165217391304346</v>
      </c>
      <c r="F24" s="8">
        <f>STDEV('Mid and Side'!G232:G254)</f>
        <v>8.3518837665878092</v>
      </c>
    </row>
    <row r="25" spans="1:6" ht="15.6" x14ac:dyDescent="0.3">
      <c r="A25" s="9" t="s">
        <v>11</v>
      </c>
      <c r="B25" s="9" t="s">
        <v>13</v>
      </c>
      <c r="C25" s="9">
        <v>70</v>
      </c>
      <c r="D25" s="9" t="s">
        <v>4</v>
      </c>
      <c r="E25" s="10">
        <f>AVERAGE('Mid and Side'!G255:G277)</f>
        <v>39.604347826086958</v>
      </c>
      <c r="F25" s="10">
        <f>STDEV('Mid and Side'!G255:G277)</f>
        <v>6.9206363515128908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Mid and Side</vt:lpstr>
      <vt:lpstr>Mid and Side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Varovic</dc:creator>
  <cp:lastModifiedBy>Dorian Varovic</cp:lastModifiedBy>
  <dcterms:created xsi:type="dcterms:W3CDTF">2024-12-26T15:51:03Z</dcterms:created>
  <dcterms:modified xsi:type="dcterms:W3CDTF">2024-12-28T16:14:54Z</dcterms:modified>
</cp:coreProperties>
</file>