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un/Desktop/research/"/>
    </mc:Choice>
  </mc:AlternateContent>
  <xr:revisionPtr revIDLastSave="0" documentId="13_ncr:1_{FC41BFA4-78E7-1A42-846C-4A5C61A12981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" i="1" l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P1" i="1"/>
  <c r="Q1" i="1"/>
  <c r="R1" i="1" s="1"/>
  <c r="S1" i="1" s="1"/>
  <c r="T1" i="1" s="1"/>
  <c r="U1" i="1" s="1"/>
  <c r="V1" i="1" s="1"/>
  <c r="I1" i="1"/>
  <c r="J1" i="1" s="1"/>
  <c r="K1" i="1" s="1"/>
  <c r="L1" i="1" s="1"/>
  <c r="M1" i="1" s="1"/>
  <c r="N1" i="1" s="1"/>
  <c r="O1" i="1" s="1"/>
  <c r="C1" i="1"/>
  <c r="D1" i="1" s="1"/>
  <c r="E1" i="1" s="1"/>
  <c r="F1" i="1" s="1"/>
  <c r="G1" i="1" s="1"/>
  <c r="H1" i="1" s="1"/>
  <c r="B1" i="1"/>
  <c r="D39" i="1"/>
  <c r="C39" i="1"/>
  <c r="B39" i="1"/>
  <c r="D36" i="1"/>
  <c r="C36" i="1"/>
  <c r="B36" i="1"/>
  <c r="E33" i="1"/>
  <c r="D33" i="1"/>
  <c r="C33" i="1"/>
  <c r="B33" i="1"/>
  <c r="C30" i="1"/>
  <c r="B30" i="1"/>
  <c r="BX27" i="1"/>
  <c r="BW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X26" i="1"/>
  <c r="BW26" i="1"/>
  <c r="BX25" i="1"/>
  <c r="BW25" i="1"/>
  <c r="BX24" i="1"/>
  <c r="BW24" i="1"/>
  <c r="BX23" i="1"/>
  <c r="BW23" i="1"/>
  <c r="BX22" i="1"/>
  <c r="BW22" i="1"/>
  <c r="BX21" i="1"/>
  <c r="BW21" i="1"/>
  <c r="BX20" i="1"/>
  <c r="BW20" i="1"/>
  <c r="BX19" i="1"/>
  <c r="BW19" i="1"/>
  <c r="BX18" i="1"/>
  <c r="BW18" i="1"/>
  <c r="BX17" i="1"/>
  <c r="BW17" i="1"/>
  <c r="BX16" i="1"/>
  <c r="BW16" i="1"/>
  <c r="BX15" i="1"/>
  <c r="BW15" i="1"/>
  <c r="BX14" i="1"/>
  <c r="BW14" i="1"/>
  <c r="BX13" i="1"/>
  <c r="BW13" i="1"/>
  <c r="BX12" i="1"/>
  <c r="BW12" i="1"/>
  <c r="BX11" i="1"/>
  <c r="BW11" i="1"/>
  <c r="BX10" i="1"/>
  <c r="BW10" i="1"/>
  <c r="BX9" i="1"/>
  <c r="BW9" i="1"/>
  <c r="BX8" i="1"/>
  <c r="BW8" i="1"/>
  <c r="BX7" i="1"/>
  <c r="BW7" i="1"/>
  <c r="BX6" i="1"/>
  <c r="BW6" i="1"/>
  <c r="BX5" i="1"/>
  <c r="BW5" i="1"/>
  <c r="BX4" i="1"/>
  <c r="BW4" i="1"/>
</calcChain>
</file>

<file path=xl/sharedStrings.xml><?xml version="1.0" encoding="utf-8"?>
<sst xmlns="http://schemas.openxmlformats.org/spreadsheetml/2006/main" count="143" uniqueCount="132">
  <si>
    <t>1=对 0=错</t>
  </si>
  <si>
    <t>E: 0=lab, 1=audi</t>
  </si>
  <si>
    <t>d: 0=十六分，1=四分，2=全音符</t>
  </si>
  <si>
    <t>v: 0=30, 1=70， 2=110</t>
  </si>
  <si>
    <t>自我评估</t>
  </si>
  <si>
    <t>lab正确率</t>
  </si>
  <si>
    <t>audi正确率</t>
  </si>
  <si>
    <t>(0, 1, 0, 0)</t>
  </si>
  <si>
    <t>(0, 1, 0, 1)</t>
  </si>
  <si>
    <t>(0, 1, 0, 2)</t>
  </si>
  <si>
    <t>(0, 1, 1, 0)</t>
  </si>
  <si>
    <t>(0, 1, 1, 1)</t>
  </si>
  <si>
    <t>(0, 1, 1, 2)</t>
  </si>
  <si>
    <t>(0, 1, 2, 0)</t>
  </si>
  <si>
    <t>(0, 1, 2, 1)</t>
  </si>
  <si>
    <t>(0, 1, 2, 2)</t>
  </si>
  <si>
    <t>(0, 2, 0, 0)</t>
  </si>
  <si>
    <t>(0, 2, 0, 1)</t>
  </si>
  <si>
    <t>(0, 2, 0, 2)</t>
  </si>
  <si>
    <t>(0, 2, 1, 0)</t>
  </si>
  <si>
    <t>(0, 2, 1, 1)</t>
  </si>
  <si>
    <t>(0, 2, 1, 2)</t>
  </si>
  <si>
    <t>(0, 2, 2, 0)</t>
  </si>
  <si>
    <t>(0, 2, 2, 1)</t>
  </si>
  <si>
    <t>(0, 2, 2, 2)</t>
  </si>
  <si>
    <t>(0, 3, 0, 0)</t>
  </si>
  <si>
    <t>(0, 3, 0, 1)</t>
  </si>
  <si>
    <t>(0, 3, 0, 2)</t>
  </si>
  <si>
    <t>(0, 3, 1, 0)</t>
  </si>
  <si>
    <t>(0, 3, 1, 1)</t>
  </si>
  <si>
    <t>(0, 3, 1, 2)</t>
  </si>
  <si>
    <t>(0, 3, 2, 0)</t>
  </si>
  <si>
    <t>(0, 3, 2, 1)</t>
  </si>
  <si>
    <t>(0, 3, 2, 2)</t>
  </si>
  <si>
    <t>(1, 1, 0, 0)</t>
  </si>
  <si>
    <t>(1, 1, 0, 1)</t>
  </si>
  <si>
    <t>(1, 1, 0, 2)</t>
  </si>
  <si>
    <t>(1, 1, 1, 0)</t>
  </si>
  <si>
    <t>(1, 1, 1, 1)</t>
  </si>
  <si>
    <t>(1, 1, 1, 2)</t>
  </si>
  <si>
    <t>(1, 1, 2, 0)</t>
  </si>
  <si>
    <t>(1, 1, 2, 1)</t>
  </si>
  <si>
    <t>(1, 1, 2, 2)</t>
  </si>
  <si>
    <t>(1, 2, 0, 0)</t>
  </si>
  <si>
    <t>(1, 2, 0, 1)</t>
  </si>
  <si>
    <t>(1, 2, 0, 2)</t>
  </si>
  <si>
    <t>(1, 2, 1, 0)</t>
  </si>
  <si>
    <t>(1, 2, 1, 1)</t>
  </si>
  <si>
    <t>(1, 2, 1, 2)</t>
  </si>
  <si>
    <t>(1, 2, 2, 0)</t>
  </si>
  <si>
    <t>(1, 2, 2, 1)</t>
  </si>
  <si>
    <t>(1, 2, 2, 2)</t>
  </si>
  <si>
    <t>(1, 3, 0, 0)</t>
  </si>
  <si>
    <t>(1, 3, 0, 1)</t>
  </si>
  <si>
    <t>(1, 3, 0, 2)</t>
  </si>
  <si>
    <t>(1, 3, 1, 0)</t>
  </si>
  <si>
    <t>(1, 3, 1, 1)</t>
  </si>
  <si>
    <t>(1, 3, 1, 2)</t>
  </si>
  <si>
    <t>(1, 3, 2, 0)</t>
  </si>
  <si>
    <t>(1, 3, 2, 1)</t>
  </si>
  <si>
    <t>(1, 3, 2, 2)</t>
  </si>
  <si>
    <t>sample 1（21-30， 钢琴20年）</t>
  </si>
  <si>
    <t>20/36, 20/36</t>
  </si>
  <si>
    <t>sample 2（11-20，钢琴6年）</t>
  </si>
  <si>
    <t>75%, 75%</t>
  </si>
  <si>
    <t>sample 3（21-20，钢琴15年）</t>
  </si>
  <si>
    <t>sample 4（11-20，钢琴6年)</t>
  </si>
  <si>
    <t>27/36</t>
  </si>
  <si>
    <t>sample 5（21-30，钢琴9年）</t>
  </si>
  <si>
    <t>sample 6（11-20，钢琴10年）</t>
  </si>
  <si>
    <t>70%, 70%</t>
  </si>
  <si>
    <t>sample 7 (11-20, 钢琴5年）</t>
  </si>
  <si>
    <t>24/36</t>
  </si>
  <si>
    <t>sample 8(11-20, 萨克斯5年)</t>
  </si>
  <si>
    <t>sample 9(21-30, 二胡2年)</t>
  </si>
  <si>
    <t>sample 10(21-30, 萨克斯5年)</t>
  </si>
  <si>
    <t>sample 11(21-30,钢琴1年)</t>
  </si>
  <si>
    <t>27/36，24/36</t>
  </si>
  <si>
    <t>sample 12(11-20,钢琴1年)</t>
  </si>
  <si>
    <t>sample 13(11-20,钢琴1年)</t>
  </si>
  <si>
    <t>sample 14(11-20,小提琴6年)</t>
  </si>
  <si>
    <t>sample 15 (11-20, 钢琴15年)</t>
  </si>
  <si>
    <t>sample 16 (11-20, 钢琴14年)</t>
  </si>
  <si>
    <t>20%, 70%</t>
  </si>
  <si>
    <t>sample 17 (21-30, oboe 5年)</t>
  </si>
  <si>
    <t>-</t>
  </si>
  <si>
    <t>60%, 60%</t>
  </si>
  <si>
    <t>sample 18 (11-20, 钢琴7年)</t>
  </si>
  <si>
    <t>18/36, 18/36</t>
  </si>
  <si>
    <t>sample 19 (11-20, 吉他2年)</t>
  </si>
  <si>
    <t>70%, 60%</t>
  </si>
  <si>
    <t>sample 20 (21-30, 钢琴10年)</t>
  </si>
  <si>
    <t>70%?</t>
  </si>
  <si>
    <t>sample 21 (21-30, 钢琴5年)</t>
  </si>
  <si>
    <t>75%?</t>
  </si>
  <si>
    <t>sample 22 (21-30, 钢琴6-7年)</t>
  </si>
  <si>
    <t>sample 23 (11-20, 钢琴7年)</t>
  </si>
  <si>
    <t>55%, 65%</t>
  </si>
  <si>
    <t>正确率</t>
  </si>
  <si>
    <t>平均正确率</t>
  </si>
  <si>
    <t>E=0</t>
  </si>
  <si>
    <t>E=1</t>
  </si>
  <si>
    <t>p=1</t>
  </si>
  <si>
    <t>p=2</t>
  </si>
  <si>
    <t>p=3</t>
  </si>
  <si>
    <t>p=0</t>
  </si>
  <si>
    <t>d=0</t>
  </si>
  <si>
    <t>d=1</t>
  </si>
  <si>
    <t>d=2</t>
  </si>
  <si>
    <t>v=0</t>
  </si>
  <si>
    <t>v=1</t>
  </si>
  <si>
    <t>v=2</t>
  </si>
  <si>
    <t>(E, p, d, v)</t>
    <phoneticPr fontId="5" type="noConversion"/>
  </si>
  <si>
    <r>
      <t>p: 3=3</t>
    </r>
    <r>
      <rPr>
        <sz val="10"/>
        <rFont val="Arial"/>
        <family val="2"/>
      </rPr>
      <t>根弦，2=2根弦，1=1根弦，4=无制音器</t>
    </r>
    <phoneticPr fontId="5" type="noConversion"/>
  </si>
  <si>
    <t>(0, 4, 0, 0)</t>
    <phoneticPr fontId="5" type="noConversion"/>
  </si>
  <si>
    <t>(0, 4, 0, 1)</t>
    <phoneticPr fontId="5" type="noConversion"/>
  </si>
  <si>
    <t>(0, 4, 0, 2)</t>
    <phoneticPr fontId="5" type="noConversion"/>
  </si>
  <si>
    <t>(0, 4, 1, 0)</t>
    <phoneticPr fontId="5" type="noConversion"/>
  </si>
  <si>
    <t>(0, 4, 1, 1)</t>
    <phoneticPr fontId="5" type="noConversion"/>
  </si>
  <si>
    <t>(0, 4, 1, 2)</t>
    <phoneticPr fontId="5" type="noConversion"/>
  </si>
  <si>
    <t>(0, 4, 2, 0)</t>
    <phoneticPr fontId="5" type="noConversion"/>
  </si>
  <si>
    <t>(0, 4, 2, 1)</t>
    <phoneticPr fontId="5" type="noConversion"/>
  </si>
  <si>
    <t>(0, 4, 2, 2)</t>
    <phoneticPr fontId="5" type="noConversion"/>
  </si>
  <si>
    <t>(1, 4, 2, 2)</t>
    <phoneticPr fontId="5" type="noConversion"/>
  </si>
  <si>
    <t>(1, 4, 2, 1)</t>
    <phoneticPr fontId="5" type="noConversion"/>
  </si>
  <si>
    <t>(1, 4, 2, 0)</t>
    <phoneticPr fontId="5" type="noConversion"/>
  </si>
  <si>
    <t>(1, 4, 1, 2)</t>
    <phoneticPr fontId="5" type="noConversion"/>
  </si>
  <si>
    <t>(1, 4, 1, 1)</t>
    <phoneticPr fontId="5" type="noConversion"/>
  </si>
  <si>
    <t>(1, 4, 1, 0)</t>
    <phoneticPr fontId="5" type="noConversion"/>
  </si>
  <si>
    <t>(1, 4, 0, 2)</t>
    <phoneticPr fontId="5" type="noConversion"/>
  </si>
  <si>
    <t>(1, 4, 0, 1)</t>
    <phoneticPr fontId="5" type="noConversion"/>
  </si>
  <si>
    <t>(1, 4, 0, 0)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</si>
</sst>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1"/>
      <color rgb="FF1155CC"/>
      <name val="Inconsolata"/>
    </font>
    <font>
      <sz val="12"/>
      <color rgb="FF000000"/>
      <name val="Calibri"/>
      <family val="2"/>
    </font>
    <font>
      <sz val="10"/>
      <color rgb="FF000000"/>
      <name val="Roboto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9" fontId="1" fillId="0" borderId="0" xfId="0" applyNumberFormat="1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39"/>
  <sheetViews>
    <sheetView tabSelected="1" zoomScale="125" workbookViewId="0">
      <selection activeCell="E8" sqref="E8"/>
    </sheetView>
  </sheetViews>
  <sheetFormatPr baseColWidth="10" defaultColWidth="14.5" defaultRowHeight="15.75" customHeight="1"/>
  <cols>
    <col min="1" max="1" width="28.83203125" customWidth="1"/>
  </cols>
  <sheetData>
    <row r="1" spans="1:76" ht="15.75" customHeight="1">
      <c r="A1">
        <v>0</v>
      </c>
      <c r="B1">
        <f>A1+1</f>
        <v>1</v>
      </c>
      <c r="C1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>H1+1</f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BX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</row>
    <row r="2" spans="1:76" ht="15.75" customHeight="1">
      <c r="A2" s="1" t="s">
        <v>0</v>
      </c>
      <c r="B2" s="6" t="s">
        <v>112</v>
      </c>
      <c r="C2" s="1" t="s">
        <v>1</v>
      </c>
      <c r="D2" s="9" t="s">
        <v>113</v>
      </c>
      <c r="E2" s="8"/>
      <c r="F2" s="8"/>
      <c r="G2" s="7" t="s">
        <v>2</v>
      </c>
      <c r="H2" s="8"/>
      <c r="I2" s="7" t="s">
        <v>3</v>
      </c>
      <c r="J2" s="8"/>
      <c r="BV2" s="1" t="s">
        <v>4</v>
      </c>
      <c r="BW2" s="1" t="s">
        <v>5</v>
      </c>
      <c r="BX2" s="1" t="s">
        <v>6</v>
      </c>
    </row>
    <row r="3" spans="1:76" ht="15.75" customHeight="1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6" t="s">
        <v>114</v>
      </c>
      <c r="AD3" s="6" t="s">
        <v>115</v>
      </c>
      <c r="AE3" s="6" t="s">
        <v>116</v>
      </c>
      <c r="AF3" s="6" t="s">
        <v>117</v>
      </c>
      <c r="AG3" s="6" t="s">
        <v>118</v>
      </c>
      <c r="AH3" s="6" t="s">
        <v>119</v>
      </c>
      <c r="AI3" s="6" t="s">
        <v>120</v>
      </c>
      <c r="AJ3" s="6" t="s">
        <v>121</v>
      </c>
      <c r="AK3" s="6" t="s">
        <v>122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  <c r="BG3" s="1" t="s">
        <v>55</v>
      </c>
      <c r="BH3" s="1" t="s">
        <v>56</v>
      </c>
      <c r="BI3" s="1" t="s">
        <v>57</v>
      </c>
      <c r="BJ3" s="1" t="s">
        <v>58</v>
      </c>
      <c r="BK3" s="1" t="s">
        <v>59</v>
      </c>
      <c r="BL3" s="1" t="s">
        <v>60</v>
      </c>
      <c r="BM3" s="6" t="s">
        <v>131</v>
      </c>
      <c r="BN3" s="6" t="s">
        <v>130</v>
      </c>
      <c r="BO3" s="6" t="s">
        <v>129</v>
      </c>
      <c r="BP3" s="6" t="s">
        <v>128</v>
      </c>
      <c r="BQ3" s="6" t="s">
        <v>127</v>
      </c>
      <c r="BR3" s="6" t="s">
        <v>126</v>
      </c>
      <c r="BS3" s="6" t="s">
        <v>125</v>
      </c>
      <c r="BT3" s="6" t="s">
        <v>124</v>
      </c>
      <c r="BU3" s="6" t="s">
        <v>123</v>
      </c>
      <c r="BV3" s="1"/>
      <c r="BW3" s="1"/>
      <c r="BX3" s="1"/>
    </row>
    <row r="4" spans="1:76" ht="15.75" customHeight="1">
      <c r="A4" s="1" t="s">
        <v>61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0</v>
      </c>
      <c r="BI4" s="1">
        <v>1</v>
      </c>
      <c r="BJ4" s="1">
        <v>1</v>
      </c>
      <c r="BK4" s="1">
        <v>1</v>
      </c>
      <c r="BL4" s="1">
        <v>1</v>
      </c>
      <c r="BM4" s="1">
        <v>0</v>
      </c>
      <c r="BN4" s="1">
        <v>1</v>
      </c>
      <c r="BO4" s="1">
        <v>0</v>
      </c>
      <c r="BP4" s="1">
        <v>1</v>
      </c>
      <c r="BQ4" s="1">
        <v>1</v>
      </c>
      <c r="BR4" s="1">
        <v>1</v>
      </c>
      <c r="BS4" s="1">
        <v>0</v>
      </c>
      <c r="BT4" s="1">
        <v>1</v>
      </c>
      <c r="BU4" s="1">
        <v>1</v>
      </c>
      <c r="BV4" s="1" t="s">
        <v>62</v>
      </c>
      <c r="BW4" s="1">
        <f t="shared" ref="BW4:BW19" si="2">SUM(B4:AK4)/36</f>
        <v>0.75</v>
      </c>
      <c r="BX4" s="2">
        <f t="shared" ref="BX4:BX26" si="3">SUM(AL4:BU4)/36</f>
        <v>0.72222222222222221</v>
      </c>
    </row>
    <row r="5" spans="1:76" ht="15.75" customHeight="1">
      <c r="A5" s="1" t="s">
        <v>63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1</v>
      </c>
      <c r="BL5" s="1">
        <v>1</v>
      </c>
      <c r="BM5" s="1">
        <v>1</v>
      </c>
      <c r="BN5" s="1">
        <v>0</v>
      </c>
      <c r="BO5" s="1">
        <v>0</v>
      </c>
      <c r="BP5" s="1">
        <v>1</v>
      </c>
      <c r="BQ5" s="1">
        <v>1</v>
      </c>
      <c r="BR5" s="1">
        <v>1</v>
      </c>
      <c r="BS5" s="1">
        <v>0</v>
      </c>
      <c r="BT5" s="1">
        <v>1</v>
      </c>
      <c r="BU5" s="1">
        <v>1</v>
      </c>
      <c r="BV5" s="1" t="s">
        <v>64</v>
      </c>
      <c r="BW5" s="1">
        <f t="shared" si="2"/>
        <v>0.66666666666666663</v>
      </c>
      <c r="BX5" s="2">
        <f t="shared" si="3"/>
        <v>0.55555555555555558</v>
      </c>
    </row>
    <row r="6" spans="1:76" ht="15.75" customHeight="1">
      <c r="A6" s="1" t="s">
        <v>65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0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0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 t="s">
        <v>62</v>
      </c>
      <c r="BW6" s="1">
        <f t="shared" si="2"/>
        <v>0.66666666666666663</v>
      </c>
      <c r="BX6" s="2">
        <f t="shared" si="3"/>
        <v>0.63888888888888884</v>
      </c>
    </row>
    <row r="7" spans="1:76" ht="15.75" customHeight="1">
      <c r="A7" s="1" t="s">
        <v>66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0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 t="s">
        <v>67</v>
      </c>
      <c r="BW7" s="1">
        <f t="shared" si="2"/>
        <v>0.86111111111111116</v>
      </c>
      <c r="BX7" s="2">
        <f t="shared" si="3"/>
        <v>0.72222222222222221</v>
      </c>
    </row>
    <row r="8" spans="1:76" ht="15.75" customHeight="1">
      <c r="A8" s="1" t="s">
        <v>68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1</v>
      </c>
      <c r="BH8" s="1">
        <v>1</v>
      </c>
      <c r="BI8" s="1">
        <v>1</v>
      </c>
      <c r="BJ8" s="1">
        <v>1</v>
      </c>
      <c r="BK8" s="1">
        <v>0</v>
      </c>
      <c r="BL8" s="1">
        <v>1</v>
      </c>
      <c r="BM8" s="1">
        <v>0</v>
      </c>
      <c r="BN8" s="1">
        <v>1</v>
      </c>
      <c r="BO8" s="1">
        <v>1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1</v>
      </c>
      <c r="BV8" s="3">
        <v>0.2</v>
      </c>
      <c r="BW8" s="1">
        <f t="shared" si="2"/>
        <v>0.69444444444444442</v>
      </c>
      <c r="BX8" s="2">
        <f t="shared" si="3"/>
        <v>0.44444444444444442</v>
      </c>
    </row>
    <row r="9" spans="1:76" ht="15.75" customHeight="1">
      <c r="A9" s="1" t="s">
        <v>69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0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 t="s">
        <v>70</v>
      </c>
      <c r="BW9" s="1">
        <f t="shared" si="2"/>
        <v>0.75</v>
      </c>
      <c r="BX9" s="2">
        <f t="shared" si="3"/>
        <v>0.80555555555555558</v>
      </c>
    </row>
    <row r="10" spans="1:76" ht="15.75" customHeight="1">
      <c r="A10" s="1" t="s">
        <v>71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1</v>
      </c>
      <c r="BK10" s="1">
        <v>0</v>
      </c>
      <c r="BL10" s="1">
        <v>1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 t="s">
        <v>72</v>
      </c>
      <c r="BW10" s="1">
        <f t="shared" si="2"/>
        <v>0.77777777777777779</v>
      </c>
      <c r="BX10" s="2">
        <f t="shared" si="3"/>
        <v>0.41666666666666669</v>
      </c>
    </row>
    <row r="11" spans="1:76" ht="16">
      <c r="A11" s="1" t="s">
        <v>73</v>
      </c>
      <c r="B11" s="4">
        <v>1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0</v>
      </c>
      <c r="W11" s="4">
        <v>0</v>
      </c>
      <c r="X11" s="4">
        <v>1</v>
      </c>
      <c r="Y11" s="4">
        <v>1</v>
      </c>
      <c r="Z11" s="4">
        <v>1</v>
      </c>
      <c r="AA11" s="4">
        <v>1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1</v>
      </c>
      <c r="AH11" s="4">
        <v>1</v>
      </c>
      <c r="AI11" s="4">
        <v>0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0</v>
      </c>
      <c r="AP11" s="4">
        <v>1</v>
      </c>
      <c r="AQ11" s="4">
        <v>1</v>
      </c>
      <c r="AR11" s="4">
        <v>1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1</v>
      </c>
      <c r="BO11" s="4">
        <v>0</v>
      </c>
      <c r="BP11" s="4">
        <v>1</v>
      </c>
      <c r="BQ11" s="4">
        <v>0</v>
      </c>
      <c r="BR11" s="4">
        <v>0</v>
      </c>
      <c r="BS11" s="4">
        <v>1</v>
      </c>
      <c r="BT11" s="4">
        <v>1</v>
      </c>
      <c r="BU11" s="4">
        <v>0</v>
      </c>
      <c r="BV11" s="3">
        <v>0.3</v>
      </c>
      <c r="BW11" s="1">
        <f t="shared" si="2"/>
        <v>0.66666666666666663</v>
      </c>
      <c r="BX11" s="2">
        <f t="shared" si="3"/>
        <v>0.52777777777777779</v>
      </c>
    </row>
    <row r="12" spans="1:76" ht="16">
      <c r="A12" s="1" t="s">
        <v>74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1</v>
      </c>
      <c r="P12" s="4">
        <v>0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1</v>
      </c>
      <c r="AF12" s="4">
        <v>1</v>
      </c>
      <c r="AG12" s="4">
        <v>0</v>
      </c>
      <c r="AH12" s="4">
        <v>1</v>
      </c>
      <c r="AI12" s="4">
        <v>1</v>
      </c>
      <c r="AJ12" s="4">
        <v>0</v>
      </c>
      <c r="AK12" s="4">
        <v>1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1</v>
      </c>
      <c r="AR12" s="4">
        <v>0</v>
      </c>
      <c r="AS12" s="4">
        <v>1</v>
      </c>
      <c r="AT12" s="4">
        <v>1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1</v>
      </c>
      <c r="BJ12" s="4">
        <v>1</v>
      </c>
      <c r="BK12" s="4">
        <v>1</v>
      </c>
      <c r="BL12" s="4">
        <v>0</v>
      </c>
      <c r="BM12" s="4">
        <v>1</v>
      </c>
      <c r="BN12" s="4">
        <v>1</v>
      </c>
      <c r="BO12" s="4">
        <v>1</v>
      </c>
      <c r="BP12" s="4">
        <v>0</v>
      </c>
      <c r="BQ12" s="4">
        <v>0</v>
      </c>
      <c r="BR12" s="4">
        <v>1</v>
      </c>
      <c r="BS12" s="4">
        <v>1</v>
      </c>
      <c r="BT12" s="4">
        <v>1</v>
      </c>
      <c r="BU12" s="4">
        <v>0</v>
      </c>
      <c r="BV12" s="3">
        <v>0.5</v>
      </c>
      <c r="BW12" s="1">
        <f t="shared" si="2"/>
        <v>0.41666666666666669</v>
      </c>
      <c r="BX12" s="2">
        <f t="shared" si="3"/>
        <v>0.44444444444444442</v>
      </c>
    </row>
    <row r="13" spans="1:76" ht="16">
      <c r="A13" s="1" t="s">
        <v>75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4">
        <v>1</v>
      </c>
      <c r="AG13" s="4">
        <v>1</v>
      </c>
      <c r="AH13" s="4">
        <v>0</v>
      </c>
      <c r="AI13" s="4">
        <v>1</v>
      </c>
      <c r="AJ13" s="4">
        <v>1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1</v>
      </c>
      <c r="AQ13" s="4">
        <v>1</v>
      </c>
      <c r="AR13" s="4">
        <v>1</v>
      </c>
      <c r="AS13" s="4">
        <v>0</v>
      </c>
      <c r="AT13" s="4">
        <v>1</v>
      </c>
      <c r="AU13" s="4">
        <v>0</v>
      </c>
      <c r="AV13" s="4">
        <v>1</v>
      </c>
      <c r="AW13" s="4">
        <v>0</v>
      </c>
      <c r="AX13" s="4">
        <v>0</v>
      </c>
      <c r="AY13" s="4">
        <v>1</v>
      </c>
      <c r="AZ13" s="4">
        <v>1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1</v>
      </c>
      <c r="BI13" s="4">
        <v>1</v>
      </c>
      <c r="BJ13" s="4">
        <v>1</v>
      </c>
      <c r="BK13" s="4">
        <v>0</v>
      </c>
      <c r="BL13" s="4">
        <v>1</v>
      </c>
      <c r="BM13" s="4">
        <v>0</v>
      </c>
      <c r="BN13" s="4">
        <v>0</v>
      </c>
      <c r="BO13" s="4">
        <v>1</v>
      </c>
      <c r="BP13" s="4">
        <v>1</v>
      </c>
      <c r="BQ13" s="4">
        <v>1</v>
      </c>
      <c r="BR13" s="4">
        <v>0</v>
      </c>
      <c r="BS13" s="4">
        <v>0</v>
      </c>
      <c r="BT13" s="4">
        <v>1</v>
      </c>
      <c r="BU13" s="4">
        <v>1</v>
      </c>
      <c r="BV13" s="3">
        <v>0.5</v>
      </c>
      <c r="BW13" s="1">
        <f t="shared" si="2"/>
        <v>0.44444444444444442</v>
      </c>
      <c r="BX13" s="2">
        <f t="shared" si="3"/>
        <v>0.55555555555555558</v>
      </c>
    </row>
    <row r="14" spans="1:76" ht="16">
      <c r="A14" s="1" t="s">
        <v>76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1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1</v>
      </c>
      <c r="AE14" s="4">
        <v>0</v>
      </c>
      <c r="AF14" s="4">
        <v>1</v>
      </c>
      <c r="AG14" s="4">
        <v>1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4">
        <v>0</v>
      </c>
      <c r="AO14" s="4">
        <v>1</v>
      </c>
      <c r="AP14" s="4">
        <v>1</v>
      </c>
      <c r="AQ14" s="4">
        <v>0</v>
      </c>
      <c r="AR14" s="4">
        <v>1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1</v>
      </c>
      <c r="AZ14" s="4">
        <v>0</v>
      </c>
      <c r="BA14" s="4">
        <v>0</v>
      </c>
      <c r="BB14" s="4">
        <v>1</v>
      </c>
      <c r="BC14" s="4">
        <v>1</v>
      </c>
      <c r="BD14" s="4">
        <v>0</v>
      </c>
      <c r="BE14" s="4">
        <v>1</v>
      </c>
      <c r="BF14" s="4">
        <v>1</v>
      </c>
      <c r="BG14" s="4">
        <v>1</v>
      </c>
      <c r="BH14" s="4">
        <v>0</v>
      </c>
      <c r="BI14" s="4">
        <v>1</v>
      </c>
      <c r="BJ14" s="4">
        <v>0</v>
      </c>
      <c r="BK14" s="4">
        <v>0</v>
      </c>
      <c r="BL14" s="4">
        <v>1</v>
      </c>
      <c r="BM14" s="4">
        <v>1</v>
      </c>
      <c r="BN14" s="4">
        <v>0</v>
      </c>
      <c r="BO14" s="4">
        <v>1</v>
      </c>
      <c r="BP14" s="4">
        <v>1</v>
      </c>
      <c r="BQ14" s="4">
        <v>1</v>
      </c>
      <c r="BR14" s="4">
        <v>0</v>
      </c>
      <c r="BS14" s="4">
        <v>0</v>
      </c>
      <c r="BT14" s="4">
        <v>1</v>
      </c>
      <c r="BU14" s="4">
        <v>1</v>
      </c>
      <c r="BV14" s="1" t="s">
        <v>77</v>
      </c>
      <c r="BW14" s="1">
        <f t="shared" si="2"/>
        <v>0.44444444444444442</v>
      </c>
      <c r="BX14" s="2">
        <f t="shared" si="3"/>
        <v>0.5</v>
      </c>
    </row>
    <row r="15" spans="1:76" ht="16">
      <c r="A15" s="5" t="s">
        <v>78</v>
      </c>
      <c r="B15" s="4">
        <v>0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0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0</v>
      </c>
      <c r="AO15" s="4">
        <v>1</v>
      </c>
      <c r="AP15" s="4">
        <v>1</v>
      </c>
      <c r="AQ15" s="4">
        <v>0</v>
      </c>
      <c r="AR15" s="4">
        <v>0</v>
      </c>
      <c r="AS15" s="4">
        <v>1</v>
      </c>
      <c r="AT15" s="4">
        <v>1</v>
      </c>
      <c r="AU15" s="4">
        <v>1</v>
      </c>
      <c r="AV15" s="4">
        <v>0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0</v>
      </c>
      <c r="BN15" s="4">
        <v>0</v>
      </c>
      <c r="BO15" s="4">
        <v>0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3">
        <v>0.8</v>
      </c>
      <c r="BW15" s="1">
        <f t="shared" si="2"/>
        <v>0.91666666666666663</v>
      </c>
      <c r="BX15" s="2">
        <f t="shared" si="3"/>
        <v>0.80555555555555558</v>
      </c>
    </row>
    <row r="16" spans="1:76" ht="16">
      <c r="A16" s="5" t="s">
        <v>79</v>
      </c>
      <c r="B16" s="4">
        <v>1</v>
      </c>
      <c r="C16" s="4">
        <v>1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0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1</v>
      </c>
      <c r="AS16" s="4">
        <v>0</v>
      </c>
      <c r="AT16" s="4">
        <v>1</v>
      </c>
      <c r="AU16" s="4">
        <v>0</v>
      </c>
      <c r="AV16" s="4">
        <v>1</v>
      </c>
      <c r="AW16" s="4">
        <v>0</v>
      </c>
      <c r="AX16" s="4">
        <v>1</v>
      </c>
      <c r="AY16" s="4">
        <v>1</v>
      </c>
      <c r="AZ16" s="4">
        <v>1</v>
      </c>
      <c r="BA16" s="4">
        <v>0</v>
      </c>
      <c r="BB16" s="4">
        <v>1</v>
      </c>
      <c r="BC16" s="4">
        <v>1</v>
      </c>
      <c r="BD16" s="4">
        <v>0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0</v>
      </c>
      <c r="BN16" s="4">
        <v>0</v>
      </c>
      <c r="BO16" s="4">
        <v>0</v>
      </c>
      <c r="BP16" s="4">
        <v>1</v>
      </c>
      <c r="BQ16" s="4">
        <v>1</v>
      </c>
      <c r="BR16" s="4">
        <v>1</v>
      </c>
      <c r="BS16" s="4">
        <v>0</v>
      </c>
      <c r="BT16" s="4">
        <v>1</v>
      </c>
      <c r="BU16" s="4">
        <v>1</v>
      </c>
      <c r="BV16" s="3">
        <v>0.9</v>
      </c>
      <c r="BW16" s="1">
        <f t="shared" si="2"/>
        <v>0.86111111111111116</v>
      </c>
      <c r="BX16" s="2">
        <f t="shared" si="3"/>
        <v>0.61111111111111116</v>
      </c>
    </row>
    <row r="17" spans="1:76" ht="16">
      <c r="A17" s="5" t="s">
        <v>80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0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1</v>
      </c>
      <c r="BC17" s="4">
        <v>1</v>
      </c>
      <c r="BD17" s="4">
        <v>0</v>
      </c>
      <c r="BE17" s="4">
        <v>1</v>
      </c>
      <c r="BF17" s="4">
        <v>0</v>
      </c>
      <c r="BG17" s="4">
        <v>1</v>
      </c>
      <c r="BH17" s="4">
        <v>0</v>
      </c>
      <c r="BI17" s="4">
        <v>1</v>
      </c>
      <c r="BJ17" s="4">
        <v>0</v>
      </c>
      <c r="BK17" s="4">
        <v>1</v>
      </c>
      <c r="BL17" s="4">
        <v>1</v>
      </c>
      <c r="BM17" s="4">
        <v>1</v>
      </c>
      <c r="BN17" s="4">
        <v>1</v>
      </c>
      <c r="BO17" s="4">
        <v>0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3">
        <v>0.3</v>
      </c>
      <c r="BW17" s="1">
        <f t="shared" si="2"/>
        <v>0.80555555555555558</v>
      </c>
      <c r="BX17" s="2">
        <f t="shared" si="3"/>
        <v>0.52777777777777779</v>
      </c>
    </row>
    <row r="18" spans="1:76" ht="15.75" customHeight="1">
      <c r="A18" s="1" t="s">
        <v>81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1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1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1</v>
      </c>
      <c r="BH18" s="1">
        <v>0</v>
      </c>
      <c r="BI18" s="1">
        <v>1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W18" s="1">
        <f t="shared" si="2"/>
        <v>0.66666666666666663</v>
      </c>
      <c r="BX18" s="2">
        <f t="shared" si="3"/>
        <v>0.5</v>
      </c>
    </row>
    <row r="19" spans="1:76" ht="15.75" customHeight="1">
      <c r="A19" s="1" t="s">
        <v>82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1</v>
      </c>
      <c r="AX19" s="1">
        <v>0</v>
      </c>
      <c r="AY19" s="1">
        <v>1</v>
      </c>
      <c r="AZ19" s="1">
        <v>1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1</v>
      </c>
      <c r="BS19" s="1">
        <v>0</v>
      </c>
      <c r="BT19" s="1">
        <v>1</v>
      </c>
      <c r="BU19" s="1">
        <v>1</v>
      </c>
      <c r="BV19" s="1" t="s">
        <v>83</v>
      </c>
      <c r="BW19" s="1">
        <f t="shared" si="2"/>
        <v>0.72222222222222221</v>
      </c>
      <c r="BX19" s="2">
        <f t="shared" si="3"/>
        <v>0.52777777777777779</v>
      </c>
    </row>
    <row r="20" spans="1:76" ht="15.75" customHeight="1">
      <c r="A20" s="1" t="s">
        <v>84</v>
      </c>
      <c r="B20" s="1" t="s">
        <v>85</v>
      </c>
      <c r="C20" s="1" t="s">
        <v>85</v>
      </c>
      <c r="D20" s="1" t="s">
        <v>85</v>
      </c>
      <c r="E20" s="1" t="s">
        <v>85</v>
      </c>
      <c r="F20" s="1" t="s">
        <v>85</v>
      </c>
      <c r="G20" s="1" t="s">
        <v>85</v>
      </c>
      <c r="H20" s="1" t="s">
        <v>85</v>
      </c>
      <c r="I20" s="1" t="s">
        <v>85</v>
      </c>
      <c r="J20" s="1" t="s">
        <v>85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0</v>
      </c>
      <c r="AO20" s="1">
        <v>1</v>
      </c>
      <c r="AP20" s="1">
        <v>1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1</v>
      </c>
      <c r="AY20" s="1">
        <v>1</v>
      </c>
      <c r="AZ20" s="1">
        <v>1</v>
      </c>
      <c r="BA20" s="1">
        <v>0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0</v>
      </c>
      <c r="BL20" s="1">
        <v>1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 t="s">
        <v>86</v>
      </c>
      <c r="BW20" s="1">
        <f>SUM(K20:AK20)/27</f>
        <v>0.66666666666666663</v>
      </c>
      <c r="BX20" s="2">
        <f t="shared" si="3"/>
        <v>0.75</v>
      </c>
    </row>
    <row r="21" spans="1:76" ht="15.75" customHeight="1">
      <c r="A21" s="1" t="s">
        <v>87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1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0</v>
      </c>
      <c r="BN21" s="1">
        <v>1</v>
      </c>
      <c r="BO21" s="1">
        <v>1</v>
      </c>
      <c r="BP21" s="1">
        <v>0</v>
      </c>
      <c r="BQ21" s="1">
        <v>1</v>
      </c>
      <c r="BR21" s="1">
        <v>0</v>
      </c>
      <c r="BS21" s="1">
        <v>1</v>
      </c>
      <c r="BT21" s="1">
        <v>1</v>
      </c>
      <c r="BU21" s="1">
        <v>1</v>
      </c>
      <c r="BV21" s="1" t="s">
        <v>88</v>
      </c>
      <c r="BW21" s="1">
        <f t="shared" ref="BW21:BW26" si="4">SUM(B21:AK21)/36</f>
        <v>0.80555555555555558</v>
      </c>
      <c r="BX21" s="2">
        <f t="shared" si="3"/>
        <v>0.41666666666666669</v>
      </c>
    </row>
    <row r="22" spans="1:76" ht="15.75" customHeight="1">
      <c r="A22" s="1" t="s">
        <v>89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  <c r="AZ22" s="1">
        <v>0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0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 t="s">
        <v>90</v>
      </c>
      <c r="BW22" s="1">
        <f t="shared" si="4"/>
        <v>0.75</v>
      </c>
      <c r="BX22" s="2">
        <f t="shared" si="3"/>
        <v>0.66666666666666663</v>
      </c>
    </row>
    <row r="23" spans="1:76" ht="15.75" customHeight="1">
      <c r="A23" s="1" t="s">
        <v>91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1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 t="s">
        <v>92</v>
      </c>
      <c r="BW23" s="1">
        <f t="shared" si="4"/>
        <v>0.86111111111111116</v>
      </c>
      <c r="BX23" s="2">
        <f t="shared" si="3"/>
        <v>0.83333333333333337</v>
      </c>
    </row>
    <row r="24" spans="1:76" ht="15.75" customHeight="1">
      <c r="A24" s="1" t="s">
        <v>93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1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1</v>
      </c>
      <c r="BC24" s="1">
        <v>1</v>
      </c>
      <c r="BD24" s="1">
        <v>0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0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 t="s">
        <v>94</v>
      </c>
      <c r="BW24" s="1">
        <f t="shared" si="4"/>
        <v>0.83333333333333337</v>
      </c>
      <c r="BX24" s="2">
        <f t="shared" si="3"/>
        <v>0.69444444444444442</v>
      </c>
    </row>
    <row r="25" spans="1:76" ht="15.75" customHeight="1">
      <c r="A25" s="1" t="s">
        <v>95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0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0</v>
      </c>
      <c r="AT25" s="1">
        <v>1</v>
      </c>
      <c r="AU25" s="1">
        <v>0</v>
      </c>
      <c r="AV25" s="1">
        <v>1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1</v>
      </c>
      <c r="BC25" s="1">
        <v>1</v>
      </c>
      <c r="BD25" s="1">
        <v>0</v>
      </c>
      <c r="BE25" s="1">
        <v>1</v>
      </c>
      <c r="BF25" s="1">
        <v>0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0</v>
      </c>
      <c r="BT25" s="1">
        <v>1</v>
      </c>
      <c r="BU25" s="1">
        <v>1</v>
      </c>
      <c r="BV25" s="1" t="s">
        <v>85</v>
      </c>
      <c r="BW25" s="1">
        <f t="shared" si="4"/>
        <v>0.58333333333333337</v>
      </c>
      <c r="BX25" s="2">
        <f t="shared" si="3"/>
        <v>0.61111111111111116</v>
      </c>
    </row>
    <row r="26" spans="1:76" ht="15.75" customHeight="1">
      <c r="A26" s="1" t="s">
        <v>96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0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0</v>
      </c>
      <c r="BN26" s="1">
        <v>1</v>
      </c>
      <c r="BO26" s="1">
        <v>1</v>
      </c>
      <c r="BP26" s="1">
        <v>0</v>
      </c>
      <c r="BQ26" s="1">
        <v>1</v>
      </c>
      <c r="BR26" s="1">
        <v>1</v>
      </c>
      <c r="BS26" s="1">
        <v>0</v>
      </c>
      <c r="BT26" s="1">
        <v>1</v>
      </c>
      <c r="BU26" s="1">
        <v>1</v>
      </c>
      <c r="BV26" s="1" t="s">
        <v>97</v>
      </c>
      <c r="BW26" s="1">
        <f t="shared" si="4"/>
        <v>0.72222222222222221</v>
      </c>
      <c r="BX26" s="2">
        <f t="shared" si="3"/>
        <v>0.58333333333333337</v>
      </c>
    </row>
    <row r="27" spans="1:76" ht="15.75" customHeight="1">
      <c r="A27" s="1" t="s">
        <v>98</v>
      </c>
      <c r="B27">
        <f t="shared" ref="B27:J27" si="5">SUM(B4:B26)/22</f>
        <v>0.59090909090909094</v>
      </c>
      <c r="C27">
        <f t="shared" si="5"/>
        <v>0.59090909090909094</v>
      </c>
      <c r="D27">
        <f t="shared" si="5"/>
        <v>0.54545454545454541</v>
      </c>
      <c r="E27">
        <f t="shared" si="5"/>
        <v>0.5</v>
      </c>
      <c r="F27">
        <f t="shared" si="5"/>
        <v>0.72727272727272729</v>
      </c>
      <c r="G27">
        <f t="shared" si="5"/>
        <v>0.63636363636363635</v>
      </c>
      <c r="H27">
        <f t="shared" si="5"/>
        <v>0.5</v>
      </c>
      <c r="I27">
        <f t="shared" si="5"/>
        <v>0.63636363636363635</v>
      </c>
      <c r="J27">
        <f t="shared" si="5"/>
        <v>0.40909090909090912</v>
      </c>
      <c r="K27">
        <f t="shared" ref="K27:BU27" si="6">SUM(K4:K26)/23</f>
        <v>0.60869565217391308</v>
      </c>
      <c r="L27">
        <f t="shared" si="6"/>
        <v>0.13043478260869565</v>
      </c>
      <c r="M27">
        <f t="shared" si="6"/>
        <v>0.69565217391304346</v>
      </c>
      <c r="N27">
        <f t="shared" si="6"/>
        <v>0.73913043478260865</v>
      </c>
      <c r="O27">
        <f t="shared" si="6"/>
        <v>0.82608695652173914</v>
      </c>
      <c r="P27">
        <f t="shared" si="6"/>
        <v>0.73913043478260865</v>
      </c>
      <c r="Q27">
        <f t="shared" si="6"/>
        <v>1</v>
      </c>
      <c r="R27">
        <f t="shared" si="6"/>
        <v>0.78260869565217395</v>
      </c>
      <c r="S27">
        <f t="shared" si="6"/>
        <v>0.82608695652173914</v>
      </c>
      <c r="T27">
        <f t="shared" si="6"/>
        <v>0.69565217391304346</v>
      </c>
      <c r="U27">
        <f t="shared" si="6"/>
        <v>0.65217391304347827</v>
      </c>
      <c r="V27">
        <f t="shared" si="6"/>
        <v>0.82608695652173914</v>
      </c>
      <c r="W27">
        <f t="shared" si="6"/>
        <v>0.69565217391304346</v>
      </c>
      <c r="X27">
        <f t="shared" si="6"/>
        <v>0.78260869565217395</v>
      </c>
      <c r="Y27">
        <f t="shared" si="6"/>
        <v>0.82608695652173914</v>
      </c>
      <c r="Z27">
        <f t="shared" si="6"/>
        <v>0.73913043478260865</v>
      </c>
      <c r="AA27">
        <f t="shared" si="6"/>
        <v>0.86956521739130432</v>
      </c>
      <c r="AB27">
        <f t="shared" si="6"/>
        <v>0.86956521739130432</v>
      </c>
      <c r="AC27">
        <f t="shared" si="6"/>
        <v>0.60869565217391308</v>
      </c>
      <c r="AD27">
        <f t="shared" si="6"/>
        <v>0.65217391304347827</v>
      </c>
      <c r="AE27">
        <f t="shared" si="6"/>
        <v>0.56521739130434778</v>
      </c>
      <c r="AF27">
        <f t="shared" si="6"/>
        <v>0.86956521739130432</v>
      </c>
      <c r="AG27">
        <f t="shared" si="6"/>
        <v>0.95652173913043481</v>
      </c>
      <c r="AH27">
        <f t="shared" si="6"/>
        <v>0.91304347826086951</v>
      </c>
      <c r="AI27">
        <f t="shared" si="6"/>
        <v>0.78260869565217395</v>
      </c>
      <c r="AJ27">
        <f t="shared" si="6"/>
        <v>0.95652173913043481</v>
      </c>
      <c r="AK27">
        <f t="shared" si="6"/>
        <v>0.78260869565217395</v>
      </c>
      <c r="AL27">
        <f t="shared" si="6"/>
        <v>0.39130434782608697</v>
      </c>
      <c r="AM27">
        <f t="shared" si="6"/>
        <v>0.73913043478260865</v>
      </c>
      <c r="AN27">
        <f t="shared" si="6"/>
        <v>0.13043478260869565</v>
      </c>
      <c r="AO27">
        <f t="shared" si="6"/>
        <v>0.43478260869565216</v>
      </c>
      <c r="AP27">
        <f t="shared" si="6"/>
        <v>0.56521739130434778</v>
      </c>
      <c r="AQ27">
        <f t="shared" si="6"/>
        <v>0.34782608695652173</v>
      </c>
      <c r="AR27">
        <f t="shared" si="6"/>
        <v>0.56521739130434778</v>
      </c>
      <c r="AS27">
        <f t="shared" si="6"/>
        <v>0.2608695652173913</v>
      </c>
      <c r="AT27">
        <f t="shared" si="6"/>
        <v>0.56521739130434778</v>
      </c>
      <c r="AU27">
        <f t="shared" si="6"/>
        <v>0.30434782608695654</v>
      </c>
      <c r="AV27">
        <f t="shared" si="6"/>
        <v>0.52173913043478259</v>
      </c>
      <c r="AW27">
        <f t="shared" si="6"/>
        <v>0.43478260869565216</v>
      </c>
      <c r="AX27">
        <f t="shared" si="6"/>
        <v>0.52173913043478259</v>
      </c>
      <c r="AY27">
        <f t="shared" si="6"/>
        <v>0.86956521739130432</v>
      </c>
      <c r="AZ27">
        <f t="shared" si="6"/>
        <v>0.60869565217391308</v>
      </c>
      <c r="BA27">
        <f t="shared" si="6"/>
        <v>0.56521739130434778</v>
      </c>
      <c r="BB27">
        <f t="shared" si="6"/>
        <v>0.82608695652173914</v>
      </c>
      <c r="BC27">
        <f t="shared" si="6"/>
        <v>0.86956521739130432</v>
      </c>
      <c r="BD27">
        <f t="shared" si="6"/>
        <v>0.30434782608695654</v>
      </c>
      <c r="BE27">
        <f t="shared" si="6"/>
        <v>0.65217391304347827</v>
      </c>
      <c r="BF27">
        <f t="shared" si="6"/>
        <v>0.65217391304347827</v>
      </c>
      <c r="BG27">
        <f t="shared" si="6"/>
        <v>0.78260869565217395</v>
      </c>
      <c r="BH27">
        <f t="shared" si="6"/>
        <v>0.65217391304347827</v>
      </c>
      <c r="BI27">
        <f t="shared" si="6"/>
        <v>0.78260869565217395</v>
      </c>
      <c r="BJ27">
        <f t="shared" si="6"/>
        <v>0.73913043478260865</v>
      </c>
      <c r="BK27">
        <f t="shared" si="6"/>
        <v>0.60869565217391308</v>
      </c>
      <c r="BL27">
        <f t="shared" si="6"/>
        <v>0.95652173913043481</v>
      </c>
      <c r="BM27">
        <f t="shared" si="6"/>
        <v>0.47826086956521741</v>
      </c>
      <c r="BN27">
        <f t="shared" si="6"/>
        <v>0.56521739130434778</v>
      </c>
      <c r="BO27">
        <f t="shared" si="6"/>
        <v>0.43478260869565216</v>
      </c>
      <c r="BP27">
        <f t="shared" si="6"/>
        <v>0.78260869565217395</v>
      </c>
      <c r="BQ27">
        <f t="shared" si="6"/>
        <v>0.73913043478260865</v>
      </c>
      <c r="BR27">
        <f t="shared" si="6"/>
        <v>0.69565217391304346</v>
      </c>
      <c r="BS27">
        <f t="shared" si="6"/>
        <v>0.52173913043478259</v>
      </c>
      <c r="BT27">
        <f t="shared" si="6"/>
        <v>0.91304347826086951</v>
      </c>
      <c r="BU27">
        <f t="shared" si="6"/>
        <v>0.91304347826086951</v>
      </c>
      <c r="BV27" s="1" t="s">
        <v>99</v>
      </c>
      <c r="BW27">
        <f t="shared" ref="BW27:BX27" si="7">AVERAGE(BW4:BW26)</f>
        <v>0.71014492753623182</v>
      </c>
      <c r="BX27">
        <f t="shared" si="7"/>
        <v>0.60265700483091789</v>
      </c>
    </row>
    <row r="29" spans="1:76" ht="15.75" customHeight="1">
      <c r="B29" s="1" t="s">
        <v>100</v>
      </c>
      <c r="C29" s="1" t="s">
        <v>101</v>
      </c>
    </row>
    <row r="30" spans="1:76" ht="15.75" customHeight="1">
      <c r="A30" s="1" t="s">
        <v>98</v>
      </c>
      <c r="B30">
        <f>(SUM(B4:AK19)+SUM(K20:AK20)+SUM(B21:AK26))/(22*9+23*27)</f>
        <v>0.71062271062271065</v>
      </c>
      <c r="C30">
        <f>SUM(AL4:BU26)/(23*36)</f>
        <v>0.60265700483091789</v>
      </c>
    </row>
    <row r="32" spans="1:76" ht="15.75" customHeight="1">
      <c r="B32" s="1" t="s">
        <v>102</v>
      </c>
      <c r="C32" s="1" t="s">
        <v>103</v>
      </c>
      <c r="D32" s="1" t="s">
        <v>104</v>
      </c>
      <c r="E32" s="1" t="s">
        <v>105</v>
      </c>
    </row>
    <row r="33" spans="2:5" ht="15.75" customHeight="1">
      <c r="B33">
        <f>(SUM(B4:J19)+SUM(B21:J26)+SUM(AL4:AT26))/(22*9+23*9)</f>
        <v>0.50617283950617287</v>
      </c>
      <c r="C33">
        <f>(SUM(K4:S26)+SUM(AU4:BC26))/(2*23*9)</f>
        <v>0.65942028985507251</v>
      </c>
      <c r="D33">
        <f>(SUM(T4:AB26)+SUM(BD4:BL26))/(2*23*9)</f>
        <v>0.72705314009661837</v>
      </c>
      <c r="E33">
        <f>(SUM(AC4:AK26)+SUM(BM4:BU26))/(2*23*9)</f>
        <v>0.72946859903381644</v>
      </c>
    </row>
    <row r="35" spans="2:5" ht="15.75" customHeight="1">
      <c r="B35" s="1" t="s">
        <v>106</v>
      </c>
      <c r="C35" s="1" t="s">
        <v>107</v>
      </c>
      <c r="D35" s="1" t="s">
        <v>108</v>
      </c>
    </row>
    <row r="36" spans="2:5" ht="15.75" customHeight="1">
      <c r="B36">
        <f>(SUM(B4:D19)+SUM(B21:D26)+SUM(K4:M26)+SUM(T4:V26)+SUM(AC4:AE26)+SUM(AL4:AN26)+SUM(AU4:AW26)+SUM(BD4:BF26)+SUM(BM4:BO26))/(22*3+23*3*8)</f>
        <v>0.47249190938511326</v>
      </c>
      <c r="C36">
        <f>(SUM(E4:G19)+SUM(E21:G26)+SUM(N4:P26)+SUM(W4:Y26)+SUM(AF4:AH26)+SUM(AO4:AQ26)+SUM(AX4:AZ26)+SUM(BG4:BI26)+SUM(BP4:BR26))/(22*3+23*3*8)</f>
        <v>0.62944983818770228</v>
      </c>
      <c r="D36">
        <f>(SUM(H4:J19)+SUM(H21:J26)+SUM(Q4:S26)+SUM(Z4:AB26)+SUM(AI4:AK26)+SUM(AR4:AT26)+SUM(BA4:BC26)+SUM(BJ4:BL26)+SUM(BS4:BU26))/(22*3+23*3*8)</f>
        <v>0.6472491909385113</v>
      </c>
    </row>
    <row r="38" spans="2:5" ht="15.75" customHeight="1">
      <c r="B38" s="1" t="s">
        <v>109</v>
      </c>
      <c r="C38" s="1" t="s">
        <v>110</v>
      </c>
      <c r="D38" s="1" t="s">
        <v>111</v>
      </c>
    </row>
    <row r="39" spans="2:5" ht="15.75" customHeight="1">
      <c r="B39">
        <f>(SUM(B4:B19)+SUM(B21:B26)+SUM(E4:E19)+SUM(E21:E26)+SUM(H4:H19)+SUM(H21:H26)+SUM(K4:K26)+SUM(N4:N26)+SUM(Q4:Q26)+SUM(T4:T26)+SUM(W4:W26)+SUM(Z4:Z26)+SUM(AC4:AC26)+SUM(AF4:AF26)+SUM(AI4:AI26)+SUM(AL4:AL26)+SUM(AO4:AO26)+SUM(AR4:AR26)+SUM(AU4:AU26)+SUM(AX4:AX26)+SUM(BA4:BA26)+SUM(BD4:BD26)+SUM(BG4:BG26)+SUM(BJ4:BJ26)+SUM(BM4:BM26)+SUM(BP4:BP26)+SUM(BS4:BS26))/(22*3+23*21)</f>
        <v>0.61384335154826963</v>
      </c>
      <c r="C39">
        <f t="shared" ref="C39:D39" si="8">(SUM(C4:C19)+SUM(C21:C26)+SUM(F4:F19)+SUM(F21:F26)+SUM(I4:I19)+SUM(I21:I26)+SUM(L4:L26)+SUM(O4:O26)+SUM(R4:R26)+SUM(U4:U26)+SUM(X4:X26)+SUM(AA4:AA26)+SUM(AD4:AD26)+SUM(AG4:AG26)+SUM(AJ4:AJ26)+SUM(AM4:AM26)+SUM(AP4:AP26)+SUM(AS4:AS26)+SUM(AV4:AV26)+SUM(AY4:AY26)+SUM(BB4:BB26)+SUM(BE4:BE26)+SUM(BH4:BH26)+SUM(BK4:BK26)+SUM(BN4:BN26)+SUM(BQ4:BQ26)+SUM(BT4:BT26))/(22*3+23*21)</f>
        <v>0.68670309653916206</v>
      </c>
      <c r="D39">
        <f t="shared" si="8"/>
        <v>0.66848816029143898</v>
      </c>
    </row>
  </sheetData>
  <mergeCells count="3">
    <mergeCell ref="D2:F2"/>
    <mergeCell ref="G2:H2"/>
    <mergeCell ref="I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2019-06-17T01:46:52Z</dcterms:modified>
</cp:coreProperties>
</file>