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120" windowWidth="19395" windowHeight="7620" activeTab="2"/>
  </bookViews>
  <sheets>
    <sheet name="Z" sheetId="1" r:id="rId1"/>
    <sheet name="t" sheetId="2" r:id="rId2"/>
    <sheet name="独立样本" sheetId="3" r:id="rId3"/>
  </sheets>
  <calcPr calcId="144525"/>
  <fileRecoveryPr repairLoad="1"/>
</workbook>
</file>

<file path=xl/calcChain.xml><?xml version="1.0" encoding="utf-8"?>
<calcChain xmlns="http://schemas.openxmlformats.org/spreadsheetml/2006/main">
  <c r="B14" i="3" l="1"/>
  <c r="B12" i="3"/>
  <c r="B11" i="3"/>
  <c r="B8" i="3"/>
  <c r="C10" i="3" s="1"/>
  <c r="B7" i="3"/>
  <c r="B4" i="2"/>
  <c r="D10" i="2" s="1"/>
  <c r="B11" i="2" s="1"/>
  <c r="B8" i="2"/>
  <c r="B4" i="1"/>
  <c r="B13" i="1" s="1"/>
  <c r="B2" i="1"/>
  <c r="B9" i="3" l="1"/>
  <c r="B7" i="2"/>
  <c r="A11" i="2"/>
  <c r="B7" i="1"/>
  <c r="A16" i="1"/>
  <c r="D15" i="1"/>
  <c r="B16" i="1"/>
  <c r="D9" i="1"/>
  <c r="D12" i="1"/>
  <c r="A10" i="1"/>
  <c r="A13" i="1"/>
  <c r="B10" i="1"/>
</calcChain>
</file>

<file path=xl/comments1.xml><?xml version="1.0" encoding="utf-8"?>
<comments xmlns="http://schemas.openxmlformats.org/spreadsheetml/2006/main">
  <authors>
    <author>kk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kk:</t>
        </r>
        <r>
          <rPr>
            <sz val="9"/>
            <color indexed="81"/>
            <rFont val="宋体"/>
            <family val="3"/>
            <charset val="134"/>
          </rPr>
          <t xml:space="preserve">
衡量两个均值之间的标准化均值差（以样本的标准偏差为单位）</t>
        </r>
      </text>
    </comment>
  </commentList>
</comments>
</file>

<file path=xl/sharedStrings.xml><?xml version="1.0" encoding="utf-8"?>
<sst xmlns="http://schemas.openxmlformats.org/spreadsheetml/2006/main" count="35" uniqueCount="28">
  <si>
    <t>σ</t>
    <phoneticPr fontId="1" type="noConversion"/>
  </si>
  <si>
    <t>μ</t>
    <phoneticPr fontId="1" type="noConversion"/>
  </si>
  <si>
    <t>Μ</t>
    <phoneticPr fontId="1" type="noConversion"/>
  </si>
  <si>
    <t>SE</t>
    <phoneticPr fontId="1" type="noConversion"/>
  </si>
  <si>
    <t>X</t>
    <phoneticPr fontId="1" type="noConversion"/>
  </si>
  <si>
    <t>n</t>
    <phoneticPr fontId="1" type="noConversion"/>
  </si>
  <si>
    <t>95%置信区间</t>
    <phoneticPr fontId="1" type="noConversion"/>
  </si>
  <si>
    <t>98%置信区间</t>
    <phoneticPr fontId="1" type="noConversion"/>
  </si>
  <si>
    <t>误差界限</t>
    <phoneticPr fontId="1" type="noConversion"/>
  </si>
  <si>
    <t>99%置信区间</t>
    <phoneticPr fontId="1" type="noConversion"/>
  </si>
  <si>
    <t>误差界限</t>
    <phoneticPr fontId="1" type="noConversion"/>
  </si>
  <si>
    <t>Z-score</t>
    <phoneticPr fontId="1" type="noConversion"/>
  </si>
  <si>
    <t>t-score</t>
    <phoneticPr fontId="1" type="noConversion"/>
  </si>
  <si>
    <t>SE</t>
    <phoneticPr fontId="1" type="noConversion"/>
  </si>
  <si>
    <t>cohen's d</t>
    <phoneticPr fontId="1" type="noConversion"/>
  </si>
  <si>
    <t>S</t>
    <phoneticPr fontId="1" type="noConversion"/>
  </si>
  <si>
    <t>x1</t>
    <phoneticPr fontId="1" type="noConversion"/>
  </si>
  <si>
    <t>x2</t>
    <phoneticPr fontId="1" type="noConversion"/>
  </si>
  <si>
    <t>n1</t>
    <phoneticPr fontId="1" type="noConversion"/>
  </si>
  <si>
    <t>n2</t>
    <phoneticPr fontId="1" type="noConversion"/>
  </si>
  <si>
    <t>ss1</t>
    <phoneticPr fontId="1" type="noConversion"/>
  </si>
  <si>
    <t>ss2</t>
    <phoneticPr fontId="1" type="noConversion"/>
  </si>
  <si>
    <t>df1</t>
    <phoneticPr fontId="1" type="noConversion"/>
  </si>
  <si>
    <t>df2</t>
    <phoneticPr fontId="1" type="noConversion"/>
  </si>
  <si>
    <t>Sp^2</t>
    <phoneticPr fontId="1" type="noConversion"/>
  </si>
  <si>
    <t>SE</t>
    <phoneticPr fontId="1" type="noConversion"/>
  </si>
  <si>
    <t>t</t>
    <phoneticPr fontId="1" type="noConversion"/>
  </si>
  <si>
    <t>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</si>
</sst>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D17" sqref="D17"/>
    </sheetView>
  </sheetViews>
  <sheetFormatPr defaultRowHeight="13.5" x14ac:dyDescent="0.15"/>
  <cols>
    <col min="2" max="2" width="11.125" customWidth="1"/>
  </cols>
  <sheetData>
    <row r="1" spans="1:4" x14ac:dyDescent="0.15">
      <c r="A1" t="s">
        <v>1</v>
      </c>
      <c r="B1">
        <v>1700</v>
      </c>
    </row>
    <row r="2" spans="1:4" x14ac:dyDescent="0.15">
      <c r="A2" t="s">
        <v>2</v>
      </c>
      <c r="B2">
        <f>B1</f>
        <v>1700</v>
      </c>
    </row>
    <row r="3" spans="1:4" x14ac:dyDescent="0.15">
      <c r="A3" t="s">
        <v>0</v>
      </c>
      <c r="B3">
        <v>230</v>
      </c>
    </row>
    <row r="4" spans="1:4" x14ac:dyDescent="0.15">
      <c r="A4" t="s">
        <v>3</v>
      </c>
      <c r="B4" s="2">
        <f>ROUND(B3/SQRT(B5),2)</f>
        <v>102.86</v>
      </c>
    </row>
    <row r="5" spans="1:4" x14ac:dyDescent="0.15">
      <c r="A5" t="s">
        <v>5</v>
      </c>
      <c r="B5">
        <v>5</v>
      </c>
    </row>
    <row r="6" spans="1:4" x14ac:dyDescent="0.15">
      <c r="A6" t="s">
        <v>4</v>
      </c>
      <c r="B6">
        <v>9640</v>
      </c>
    </row>
    <row r="7" spans="1:4" x14ac:dyDescent="0.15">
      <c r="A7" t="s">
        <v>11</v>
      </c>
      <c r="B7">
        <f>(B6-B1)/B4</f>
        <v>77.192300213882945</v>
      </c>
    </row>
    <row r="9" spans="1:4" x14ac:dyDescent="0.15">
      <c r="A9" t="s">
        <v>6</v>
      </c>
      <c r="C9" t="s">
        <v>8</v>
      </c>
      <c r="D9">
        <f>1.96*B4</f>
        <v>201.60559999999998</v>
      </c>
    </row>
    <row r="10" spans="1:4" x14ac:dyDescent="0.15">
      <c r="A10">
        <f>B6-1.96*B4</f>
        <v>9438.3943999999992</v>
      </c>
      <c r="B10">
        <f>B6+1.96*B4</f>
        <v>9841.6056000000008</v>
      </c>
    </row>
    <row r="11" spans="1:4" x14ac:dyDescent="0.15">
      <c r="D11" s="1"/>
    </row>
    <row r="12" spans="1:4" x14ac:dyDescent="0.15">
      <c r="A12" t="s">
        <v>7</v>
      </c>
      <c r="C12" t="s">
        <v>8</v>
      </c>
      <c r="D12">
        <f>2.33*B4</f>
        <v>239.66380000000001</v>
      </c>
    </row>
    <row r="13" spans="1:4" x14ac:dyDescent="0.15">
      <c r="A13">
        <f>B6-2.33*B4</f>
        <v>9400.3361999999997</v>
      </c>
      <c r="B13">
        <f>B6+2.33*B4</f>
        <v>9879.6638000000003</v>
      </c>
    </row>
    <row r="15" spans="1:4" x14ac:dyDescent="0.15">
      <c r="A15" t="s">
        <v>9</v>
      </c>
      <c r="C15" t="s">
        <v>10</v>
      </c>
      <c r="D15">
        <f>2.58*B4</f>
        <v>265.37880000000001</v>
      </c>
    </row>
    <row r="16" spans="1:4" x14ac:dyDescent="0.15">
      <c r="A16">
        <f>B6-2.58*B4</f>
        <v>9374.6211999999996</v>
      </c>
      <c r="B16">
        <f>B6+2.58*B4</f>
        <v>9905.3788000000004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1"/>
  <sheetViews>
    <sheetView workbookViewId="0">
      <selection activeCell="F9" sqref="E9:F12"/>
    </sheetView>
  </sheetViews>
  <sheetFormatPr defaultRowHeight="13.5" x14ac:dyDescent="0.15"/>
  <cols>
    <col min="1" max="1" width="12.125" customWidth="1"/>
  </cols>
  <sheetData>
    <row r="1" spans="1:4" x14ac:dyDescent="0.15">
      <c r="A1" t="s">
        <v>1</v>
      </c>
      <c r="B1">
        <v>1830</v>
      </c>
    </row>
    <row r="2" spans="1:4" x14ac:dyDescent="0.15">
      <c r="A2" t="s">
        <v>2</v>
      </c>
      <c r="B2">
        <v>1700</v>
      </c>
    </row>
    <row r="3" spans="1:4" x14ac:dyDescent="0.15">
      <c r="A3" t="s">
        <v>15</v>
      </c>
      <c r="B3">
        <v>200</v>
      </c>
    </row>
    <row r="4" spans="1:4" x14ac:dyDescent="0.15">
      <c r="A4" t="s">
        <v>13</v>
      </c>
      <c r="B4">
        <f>B3/SQRT(B5)</f>
        <v>6.324555320336759</v>
      </c>
    </row>
    <row r="5" spans="1:4" x14ac:dyDescent="0.15">
      <c r="A5" t="s">
        <v>5</v>
      </c>
      <c r="B5">
        <v>1000</v>
      </c>
    </row>
    <row r="6" spans="1:4" x14ac:dyDescent="0.15">
      <c r="A6" t="s">
        <v>4</v>
      </c>
    </row>
    <row r="7" spans="1:4" x14ac:dyDescent="0.15">
      <c r="A7" t="s">
        <v>12</v>
      </c>
      <c r="B7">
        <f>(B2-B1)/B4</f>
        <v>-20.554804791094465</v>
      </c>
    </row>
    <row r="8" spans="1:4" x14ac:dyDescent="0.15">
      <c r="A8" t="s">
        <v>14</v>
      </c>
      <c r="B8">
        <f>(B2-B1)/B3</f>
        <v>-0.65</v>
      </c>
    </row>
    <row r="10" spans="1:4" x14ac:dyDescent="0.15">
      <c r="A10" t="s">
        <v>6</v>
      </c>
      <c r="C10" t="s">
        <v>8</v>
      </c>
      <c r="D10">
        <f>2.064*B4</f>
        <v>13.053882181175071</v>
      </c>
    </row>
    <row r="11" spans="1:4" x14ac:dyDescent="0.15">
      <c r="A11">
        <f>B2-D10</f>
        <v>1686.9461178188249</v>
      </c>
      <c r="B11">
        <f>B2+D10</f>
        <v>1713.0538821811751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tabSelected="1" workbookViewId="0">
      <selection activeCell="I12" sqref="I12"/>
    </sheetView>
  </sheetViews>
  <sheetFormatPr defaultRowHeight="13.5" x14ac:dyDescent="0.15"/>
  <sheetData>
    <row r="1" spans="1:3" x14ac:dyDescent="0.15">
      <c r="A1" t="s">
        <v>16</v>
      </c>
      <c r="B1">
        <v>9</v>
      </c>
    </row>
    <row r="2" spans="1:3" x14ac:dyDescent="0.15">
      <c r="A2" t="s">
        <v>17</v>
      </c>
      <c r="B2">
        <v>8</v>
      </c>
    </row>
    <row r="3" spans="1:3" x14ac:dyDescent="0.15">
      <c r="A3" t="s">
        <v>18</v>
      </c>
      <c r="B3">
        <v>52</v>
      </c>
    </row>
    <row r="4" spans="1:3" x14ac:dyDescent="0.15">
      <c r="A4" t="s">
        <v>19</v>
      </c>
      <c r="B4">
        <v>57</v>
      </c>
    </row>
    <row r="5" spans="1:3" x14ac:dyDescent="0.15">
      <c r="A5" t="s">
        <v>20</v>
      </c>
    </row>
    <row r="6" spans="1:3" x14ac:dyDescent="0.15">
      <c r="A6" t="s">
        <v>21</v>
      </c>
    </row>
    <row r="7" spans="1:3" x14ac:dyDescent="0.15">
      <c r="A7" t="s">
        <v>22</v>
      </c>
      <c r="B7">
        <f>B3-1</f>
        <v>51</v>
      </c>
    </row>
    <row r="8" spans="1:3" x14ac:dyDescent="0.15">
      <c r="A8" t="s">
        <v>23</v>
      </c>
      <c r="B8">
        <f>B4-1</f>
        <v>56</v>
      </c>
    </row>
    <row r="9" spans="1:3" x14ac:dyDescent="0.15">
      <c r="A9" t="s">
        <v>27</v>
      </c>
      <c r="B9">
        <f>B7+B8</f>
        <v>107</v>
      </c>
    </row>
    <row r="10" spans="1:3" x14ac:dyDescent="0.15">
      <c r="A10" t="s">
        <v>24</v>
      </c>
      <c r="B10">
        <v>5.0999999999999996</v>
      </c>
      <c r="C10">
        <f>(B5+B6)/(B7+B8)</f>
        <v>0</v>
      </c>
    </row>
    <row r="11" spans="1:3" x14ac:dyDescent="0.15">
      <c r="A11" t="s">
        <v>25</v>
      </c>
      <c r="B11">
        <f>SQRT(B10/B3+B10/B4)</f>
        <v>0.43307113421174748</v>
      </c>
    </row>
    <row r="12" spans="1:3" x14ac:dyDescent="0.15">
      <c r="A12" t="s">
        <v>26</v>
      </c>
      <c r="B12">
        <f>(B1-B2-3)/B11</f>
        <v>-4.6181789595381169</v>
      </c>
    </row>
    <row r="14" spans="1:3" x14ac:dyDescent="0.15">
      <c r="B14">
        <f>1/1.29</f>
        <v>0.77519379844961234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</vt:lpstr>
      <vt:lpstr>t</vt:lpstr>
      <vt:lpstr>独立样本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2017-06-01T05:08:09Z</dcterms:created>
  <dcterms:modified xsi:type="dcterms:W3CDTF">2017-06-05T05:07:02Z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511bb154-9add-4612-9c81-223b10856315</vt:lpwstr>
  </property>
</Properties>
</file>