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tables/table1.xml" ContentType="application/vnd.openxmlformats-officedocument.spreadsheetml.table+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24226"/>
  <mc:AlternateContent xmlns:mc="http://schemas.openxmlformats.org/markup-compatibility/2006">
    <mc:Choice Requires="x15">
      <x15ac:absPath xmlns:x15ac="http://schemas.microsoft.com/office/spreadsheetml/2010/11/ac" url="C:\Users\reudi\Documents\REUDINTA ZESHA\Learning\EXCEL\"/>
    </mc:Choice>
  </mc:AlternateContent>
  <xr:revisionPtr revIDLastSave="0" documentId="13_ncr:1_{ADFD345C-79A8-4DC8-BF5F-A69253227296}" xr6:coauthVersionLast="47" xr6:coauthVersionMax="47" xr10:uidLastSave="{00000000-0000-0000-0000-000000000000}"/>
  <bookViews>
    <workbookView xWindow="-96" yWindow="0" windowWidth="11712" windowHeight="12336" xr2:uid="{00000000-000D-0000-FFFF-FFFF00000000}"/>
  </bookViews>
  <sheets>
    <sheet name="Dasboard" sheetId="6" r:id="rId1"/>
    <sheet name="MAIN DATA" sheetId="1" r:id="rId2"/>
  </sheets>
  <definedNames>
    <definedName name="Slicer_KPI1">#N/A</definedName>
    <definedName name="Slicer_Operating_Temperatur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4" i="1" l="1"/>
  <c r="K10" i="1" s="1" a="1"/>
  <c r="K10" i="1" s="1"/>
  <c r="P26" i="6"/>
  <c r="R24" i="6"/>
  <c r="R23" i="6"/>
  <c r="R22" i="6"/>
  <c r="R21" i="6"/>
  <c r="R20" i="6"/>
  <c r="L21" i="1"/>
  <c r="L20" i="1"/>
  <c r="L19" i="1"/>
  <c r="L18" i="1"/>
  <c r="L17" i="1"/>
  <c r="M10" i="1" a="1"/>
  <c r="M10" i="1" s="1"/>
  <c r="L10" i="1" a="1"/>
  <c r="L10" i="1" s="1"/>
  <c r="M6" i="1"/>
  <c r="L6" i="1"/>
  <c r="K6" i="1"/>
  <c r="M5" i="1"/>
  <c r="L5" i="1"/>
  <c r="K5" i="1"/>
  <c r="M4" i="1"/>
  <c r="L4" i="1"/>
  <c r="Q26" i="6" l="1" a="1"/>
  <c r="Q26"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<sst xmlns="http://schemas.openxmlformats.org/spreadsheetml/2006/main" count="343" uniqueCount="24">
  <si>
    <t>Battery_ID</t>
  </si>
  <si>
    <t>Charging_Method</t>
  </si>
  <si>
    <t>Capacity_Retention</t>
  </si>
  <si>
    <t>Cycle_Life</t>
  </si>
  <si>
    <t>Charging_Current</t>
  </si>
  <si>
    <t>Operating_Temperature</t>
  </si>
  <si>
    <t>Discharge_Rate</t>
  </si>
  <si>
    <t>Internal_Resistance</t>
  </si>
  <si>
    <t>Fast</t>
  </si>
  <si>
    <t>Normal</t>
  </si>
  <si>
    <t>Slow</t>
  </si>
  <si>
    <t>Grand Total</t>
  </si>
  <si>
    <t>Capacity</t>
  </si>
  <si>
    <t>Average of Capacity_Retention</t>
  </si>
  <si>
    <t>KPI</t>
  </si>
  <si>
    <t>Temprature</t>
  </si>
  <si>
    <t>Minimum Capacity</t>
  </si>
  <si>
    <t>NO</t>
  </si>
  <si>
    <t>Cycle Life</t>
  </si>
  <si>
    <t>Internal Resistance</t>
  </si>
  <si>
    <t>Method</t>
  </si>
  <si>
    <t>VALUE</t>
  </si>
  <si>
    <t>Cycle life</t>
  </si>
  <si>
    <t>Maximum 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</si>
</sst>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1"/>
      <color theme="1"/>
      <name val="Calibri"/>
      <family val="2"/>
      <scheme val="minor"/>
    </font>
    <font>
      <b/>
      <sz val="11"/>
      <color theme="1"/>
      <name val="Calibri"/>
      <family val="2"/>
      <scheme val="minor"/>
    </font>
    <font>
      <sz val="11"/>
      <color theme="1"/>
      <name val="Arial Black"/>
      <family val="2"/>
    </font>
    <font>
      <sz val="11"/>
      <color theme="3"/>
      <name val="Arial Black"/>
      <family val="2"/>
    </font>
    <font>
      <sz val="8"/>
      <color rgb="FF000000"/>
      <name val="Segoe UI"/>
      <family val="2"/>
    </font>
  </fonts>
  <fills count="4">
    <fill>
      <patternFill patternType="none"/>
    </fill>
    <fill>
      <patternFill patternType="gray125"/>
    </fill>
    <fill>
      <patternFill patternType="solid">
        <fgColor theme="4" tint="0.59999389629810485"/>
        <bgColor indexed="64"/>
      </patternFill>
    </fill>
    <fill>
      <patternFill patternType="solid">
        <fgColor theme="3"/>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164" fontId="0" fillId="0" borderId="0" xfId="0" applyNumberFormat="1" applyAlignment="1">
      <alignment horizontal="center" vertical="center"/>
    </xf>
    <xf numFmtId="164" fontId="0" fillId="0" borderId="0" xfId="0" applyNumberFormat="1"/>
    <xf numFmtId="0" fontId="1" fillId="0" borderId="0" xfId="0" applyFont="1" applyAlignment="1">
      <alignment horizontal="center" vertical="center"/>
    </xf>
    <xf numFmtId="0" fontId="1" fillId="0" borderId="0" xfId="0" applyFont="1" applyAlignment="1">
      <alignment horizontal="center"/>
    </xf>
    <xf numFmtId="0" fontId="0" fillId="0" borderId="0" xfId="0" pivotButton="1"/>
    <xf numFmtId="164" fontId="0" fillId="0" borderId="0" xfId="0" applyNumberFormat="1" applyAlignment="1">
      <alignment horizontal="left"/>
    </xf>
    <xf numFmtId="0" fontId="0" fillId="0" borderId="0" xfId="0" applyAlignment="1">
      <alignment wrapText="1"/>
    </xf>
    <xf numFmtId="0" fontId="0" fillId="2" borderId="0" xfId="0" applyFill="1"/>
    <xf numFmtId="0" fontId="0" fillId="2" borderId="0" xfId="0" applyFill="1" applyAlignment="1">
      <alignment wrapText="1"/>
    </xf>
    <xf numFmtId="0" fontId="2" fillId="0" borderId="0" xfId="0" applyFont="1" applyAlignment="1">
      <alignment horizontal="center" vertical="center"/>
    </xf>
    <xf numFmtId="0" fontId="3" fillId="0" borderId="0" xfId="0" applyFont="1" applyAlignment="1">
      <alignment horizontal="center" vertical="center"/>
    </xf>
    <xf numFmtId="0" fontId="0" fillId="3" borderId="0" xfId="0" applyFill="1"/>
  </cellXfs>
  <cellStyles count="1">
    <cellStyle name="Normal" xfId="0" builtinId="0"/>
  </cellStyles>
  <dxfs count="21">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4" formatCode="0.0000"/>
      <alignment horizontal="center" vertical="center" textRotation="0" wrapText="0" indent="0" justifyLastLine="0" shrinkToFit="0" readingOrder="0"/>
    </dxf>
    <dxf>
      <numFmt numFmtId="164" formatCode="0.0000"/>
      <alignment horizontal="center" vertical="center" textRotation="0" wrapText="0" indent="0" justifyLastLine="0" shrinkToFit="0" readingOrder="0"/>
    </dxf>
    <dxf>
      <numFmt numFmtId="164" formatCode="0.0000"/>
      <alignment horizontal="center" vertical="center" textRotation="0" wrapText="0" indent="0" justifyLastLine="0" shrinkToFit="0" readingOrder="0"/>
    </dxf>
    <dxf>
      <numFmt numFmtId="164" formatCode="0.0000"/>
      <alignment horizontal="center" vertical="center" textRotation="0" wrapText="0" indent="0" justifyLastLine="0" shrinkToFit="0" readingOrder="0"/>
    </dxf>
    <dxf>
      <numFmt numFmtId="164" formatCode="0.0000"/>
      <alignment horizontal="center" vertical="center" textRotation="0" wrapText="0" indent="0" justifyLastLine="0" shrinkToFit="0" readingOrder="0"/>
    </dxf>
    <dxf>
      <numFmt numFmtId="164" formatCode="0.00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wrapText="1"/>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sz="1400" b="0" i="0" u="none" strike="noStrike" baseline="0"/>
              <a:t>Kapasitas vs Siklus</a:t>
            </a:r>
            <a:endParaRPr lang="en-ID"/>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D"/>
        </a:p>
      </c:txPr>
    </c:title>
    <c:autoTitleDeleted val="0"/>
    <c:plotArea>
      <c:layout/>
      <c:lineChart>
        <c:grouping val="standard"/>
        <c:varyColors val="0"/>
        <c:ser>
          <c:idx val="0"/>
          <c:order val="0"/>
          <c:tx>
            <c:strRef>
              <c:f>'MAIN DATA'!$C$1</c:f>
              <c:strCache>
                <c:ptCount val="1"/>
                <c:pt idx="0">
                  <c:v>Capacity_Retention</c:v>
                </c:pt>
              </c:strCache>
            </c:strRef>
          </c:tx>
          <c:spPr>
            <a:ln w="28575" cap="rnd">
              <a:solidFill>
                <a:schemeClr val="accent1"/>
              </a:solidFill>
              <a:round/>
            </a:ln>
            <a:effectLst/>
          </c:spPr>
          <c:marker>
            <c:symbol val="none"/>
          </c:marker>
          <c:val>
            <c:numRef>
              <c:f>'MAIN DATA'!$C$2:$C$301</c:f>
              <c:numCache>
                <c:formatCode>0.0000</c:formatCode>
                <c:ptCount val="300"/>
                <c:pt idx="0">
                  <c:v>83.318573060343368</c:v>
                </c:pt>
                <c:pt idx="1">
                  <c:v>84.309467531550155</c:v>
                </c:pt>
                <c:pt idx="2">
                  <c:v>89.676124942447373</c:v>
                </c:pt>
                <c:pt idx="3">
                  <c:v>85.211525174273731</c:v>
                </c:pt>
                <c:pt idx="4">
                  <c:v>85.387863205482844</c:v>
                </c:pt>
                <c:pt idx="5">
                  <c:v>90.145194960649846</c:v>
                </c:pt>
                <c:pt idx="6">
                  <c:v>86.382748617967607</c:v>
                </c:pt>
                <c:pt idx="7">
                  <c:v>81.204816296180397</c:v>
                </c:pt>
                <c:pt idx="8">
                  <c:v>82.939441444319428</c:v>
                </c:pt>
                <c:pt idx="9">
                  <c:v>83.663014089700127</c:v>
                </c:pt>
                <c:pt idx="10">
                  <c:v>88.672245392318388</c:v>
                </c:pt>
                <c:pt idx="11">
                  <c:v>86.079441481172097</c:v>
                </c:pt>
                <c:pt idx="12">
                  <c:v>86.20231435178215</c:v>
                </c:pt>
                <c:pt idx="13">
                  <c:v>85.332048147835366</c:v>
                </c:pt>
                <c:pt idx="14">
                  <c:v>83.332476595737774</c:v>
                </c:pt>
                <c:pt idx="15">
                  <c:v>90.360739410409238</c:v>
                </c:pt>
                <c:pt idx="16">
                  <c:v>86.493551434687717</c:v>
                </c:pt>
                <c:pt idx="17">
                  <c:v>79.100148530111085</c:v>
                </c:pt>
                <c:pt idx="18">
                  <c:v>87.104067704691062</c:v>
                </c:pt>
                <c:pt idx="19">
                  <c:v>83.581625776816196</c:v>
                </c:pt>
                <c:pt idx="20">
                  <c:v>81.796528882039468</c:v>
                </c:pt>
                <c:pt idx="21">
                  <c:v>84.346075256025117</c:v>
                </c:pt>
                <c:pt idx="22">
                  <c:v>81.921986655078285</c:v>
                </c:pt>
                <c:pt idx="23">
                  <c:v>82.813326312126577</c:v>
                </c:pt>
                <c:pt idx="24">
                  <c:v>83.124882196452234</c:v>
                </c:pt>
                <c:pt idx="25">
                  <c:v>79.939920067772761</c:v>
                </c:pt>
                <c:pt idx="26">
                  <c:v>87.513361133483571</c:v>
                </c:pt>
                <c:pt idx="27">
                  <c:v>85.46011935350954</c:v>
                </c:pt>
                <c:pt idx="28">
                  <c:v>81.58558918896415</c:v>
                </c:pt>
                <c:pt idx="29">
                  <c:v>88.761444763209781</c:v>
                </c:pt>
                <c:pt idx="30">
                  <c:v>86.279392664430446</c:v>
                </c:pt>
                <c:pt idx="31">
                  <c:v>84.114785551023189</c:v>
                </c:pt>
                <c:pt idx="32">
                  <c:v>87.685376983135072</c:v>
                </c:pt>
                <c:pt idx="33">
                  <c:v>87.634400462599132</c:v>
                </c:pt>
                <c:pt idx="34">
                  <c:v>87.464743244912455</c:v>
                </c:pt>
                <c:pt idx="35">
                  <c:v>87.065920762300266</c:v>
                </c:pt>
                <c:pt idx="36">
                  <c:v>86.661752960612773</c:v>
                </c:pt>
                <c:pt idx="37">
                  <c:v>84.814264868269831</c:v>
                </c:pt>
                <c:pt idx="38">
                  <c:v>84.082112008780243</c:v>
                </c:pt>
                <c:pt idx="39">
                  <c:v>83.858586996962856</c:v>
                </c:pt>
                <c:pt idx="40">
                  <c:v>82.915879063238464</c:v>
                </c:pt>
                <c:pt idx="41">
                  <c:v>84.376248165941206</c:v>
                </c:pt>
                <c:pt idx="42">
                  <c:v>81.203810945295203</c:v>
                </c:pt>
                <c:pt idx="43">
                  <c:v>91.506867896015535</c:v>
                </c:pt>
                <c:pt idx="44">
                  <c:v>88.623885994914971</c:v>
                </c:pt>
                <c:pt idx="45">
                  <c:v>81.630674250389959</c:v>
                </c:pt>
                <c:pt idx="46">
                  <c:v>83.791345494102771</c:v>
                </c:pt>
                <c:pt idx="47">
                  <c:v>83.600033939130341</c:v>
                </c:pt>
                <c:pt idx="48">
                  <c:v>87.339895355008949</c:v>
                </c:pt>
                <c:pt idx="49">
                  <c:v>84.749892800584519</c:v>
                </c:pt>
                <c:pt idx="50">
                  <c:v>85.759955541984269</c:v>
                </c:pt>
                <c:pt idx="51">
                  <c:v>84.914359733953887</c:v>
                </c:pt>
                <c:pt idx="52">
                  <c:v>84.871388628126056</c:v>
                </c:pt>
                <c:pt idx="53">
                  <c:v>89.105806852043372</c:v>
                </c:pt>
                <c:pt idx="54">
                  <c:v>84.322687043022199</c:v>
                </c:pt>
                <c:pt idx="55">
                  <c:v>89.549411813288614</c:v>
                </c:pt>
                <c:pt idx="56">
                  <c:v>80.353741587309344</c:v>
                </c:pt>
                <c:pt idx="57">
                  <c:v>86.753841248908202</c:v>
                </c:pt>
                <c:pt idx="58">
                  <c:v>85.371562731533842</c:v>
                </c:pt>
                <c:pt idx="59">
                  <c:v>85.647824706231916</c:v>
                </c:pt>
                <c:pt idx="60">
                  <c:v>86.13891844827964</c:v>
                </c:pt>
                <c:pt idx="61">
                  <c:v>83.493029640672091</c:v>
                </c:pt>
                <c:pt idx="62">
                  <c:v>84.000377848991747</c:v>
                </c:pt>
                <c:pt idx="63">
                  <c:v>81.944273850678741</c:v>
                </c:pt>
                <c:pt idx="64">
                  <c:v>81.784626320573267</c:v>
                </c:pt>
                <c:pt idx="65">
                  <c:v>85.910585924212768</c:v>
                </c:pt>
                <c:pt idx="66">
                  <c:v>86.344629335888285</c:v>
                </c:pt>
                <c:pt idx="67">
                  <c:v>85.159012680191509</c:v>
                </c:pt>
                <c:pt idx="68">
                  <c:v>87.766802403639218</c:v>
                </c:pt>
                <c:pt idx="69">
                  <c:v>91.150254056881437</c:v>
                </c:pt>
                <c:pt idx="70">
                  <c:v>83.526906501830396</c:v>
                </c:pt>
                <c:pt idx="71">
                  <c:v>78.072493373077563</c:v>
                </c:pt>
                <c:pt idx="72">
                  <c:v>88.017215573386764</c:v>
                </c:pt>
                <c:pt idx="73">
                  <c:v>82.87239771225282</c:v>
                </c:pt>
                <c:pt idx="74">
                  <c:v>82.935974150597929</c:v>
                </c:pt>
                <c:pt idx="75">
                  <c:v>88.076714109090091</c:v>
                </c:pt>
                <c:pt idx="76">
                  <c:v>84.145680978846968</c:v>
                </c:pt>
                <c:pt idx="77">
                  <c:v>81.337846863236393</c:v>
                </c:pt>
                <c:pt idx="78">
                  <c:v>85.543910439247455</c:v>
                </c:pt>
                <c:pt idx="79">
                  <c:v>84.583325912682866</c:v>
                </c:pt>
                <c:pt idx="80">
                  <c:v>85.017292557699662</c:v>
                </c:pt>
                <c:pt idx="81">
                  <c:v>86.155841203378998</c:v>
                </c:pt>
                <c:pt idx="82">
                  <c:v>83.888019904622766</c:v>
                </c:pt>
                <c:pt idx="83">
                  <c:v>86.933129645556505</c:v>
                </c:pt>
                <c:pt idx="84">
                  <c:v>84.338540314543749</c:v>
                </c:pt>
                <c:pt idx="85">
                  <c:v>85.995345891747093</c:v>
                </c:pt>
                <c:pt idx="86">
                  <c:v>88.290517039448048</c:v>
                </c:pt>
                <c:pt idx="87">
                  <c:v>86.30554447250141</c:v>
                </c:pt>
                <c:pt idx="88">
                  <c:v>84.022205243406319</c:v>
                </c:pt>
                <c:pt idx="89">
                  <c:v>88.446422855353276</c:v>
                </c:pt>
                <c:pt idx="90">
                  <c:v>87.980511567886353</c:v>
                </c:pt>
                <c:pt idx="91">
                  <c:v>86.645190878524204</c:v>
                </c:pt>
                <c:pt idx="92">
                  <c:v>85.71619520533433</c:v>
                </c:pt>
                <c:pt idx="93">
                  <c:v>83.116281771881887</c:v>
                </c:pt>
                <c:pt idx="94">
                  <c:v>89.081957345590027</c:v>
                </c:pt>
                <c:pt idx="95">
                  <c:v>83.199221238558621</c:v>
                </c:pt>
                <c:pt idx="96">
                  <c:v>91.561998979049733</c:v>
                </c:pt>
                <c:pt idx="97">
                  <c:v>89.597831878555567</c:v>
                </c:pt>
                <c:pt idx="98">
                  <c:v>84.292898922698569</c:v>
                </c:pt>
                <c:pt idx="99">
                  <c:v>81.920737299079661</c:v>
                </c:pt>
                <c:pt idx="100">
                  <c:v>87.868780308902103</c:v>
                </c:pt>
                <c:pt idx="101">
                  <c:v>90.770651127469591</c:v>
                </c:pt>
                <c:pt idx="102">
                  <c:v>89.259924364612885</c:v>
                </c:pt>
                <c:pt idx="103">
                  <c:v>88.957372201806805</c:v>
                </c:pt>
                <c:pt idx="104">
                  <c:v>87.145144298204954</c:v>
                </c:pt>
                <c:pt idx="105">
                  <c:v>89.864916825573246</c:v>
                </c:pt>
                <c:pt idx="106">
                  <c:v>87.645286591628775</c:v>
                </c:pt>
                <c:pt idx="107">
                  <c:v>84.996174190235593</c:v>
                </c:pt>
                <c:pt idx="108">
                  <c:v>88.85932043913671</c:v>
                </c:pt>
                <c:pt idx="109">
                  <c:v>92.756989827182295</c:v>
                </c:pt>
                <c:pt idx="110">
                  <c:v>88.273959112174822</c:v>
                </c:pt>
                <c:pt idx="111">
                  <c:v>91.823892966675103</c:v>
                </c:pt>
                <c:pt idx="112">
                  <c:v>85.14635187513251</c:v>
                </c:pt>
                <c:pt idx="113">
                  <c:v>89.833314103426375</c:v>
                </c:pt>
                <c:pt idx="114">
                  <c:v>91.55822161183039</c:v>
                </c:pt>
                <c:pt idx="115">
                  <c:v>90.903460086500147</c:v>
                </c:pt>
                <c:pt idx="116">
                  <c:v>90.317028582446824</c:v>
                </c:pt>
                <c:pt idx="117">
                  <c:v>88.077881975083869</c:v>
                </c:pt>
                <c:pt idx="118">
                  <c:v>87.450886961899258</c:v>
                </c:pt>
                <c:pt idx="119">
                  <c:v>86.927613628185256</c:v>
                </c:pt>
                <c:pt idx="120">
                  <c:v>90.352939791300372</c:v>
                </c:pt>
                <c:pt idx="121">
                  <c:v>87.15757615744559</c:v>
                </c:pt>
                <c:pt idx="122">
                  <c:v>88.528327668898001</c:v>
                </c:pt>
                <c:pt idx="123">
                  <c:v>89.231723423405256</c:v>
                </c:pt>
                <c:pt idx="124">
                  <c:v>95.531586015696618</c:v>
                </c:pt>
                <c:pt idx="125">
                  <c:v>88.044150294913621</c:v>
                </c:pt>
                <c:pt idx="126">
                  <c:v>90.706159716854572</c:v>
                </c:pt>
                <c:pt idx="127">
                  <c:v>90.233882548691128</c:v>
                </c:pt>
                <c:pt idx="128">
                  <c:v>87.114430097609613</c:v>
                </c:pt>
                <c:pt idx="129">
                  <c:v>89.786075741629205</c:v>
                </c:pt>
                <c:pt idx="130">
                  <c:v>94.333652575270051</c:v>
                </c:pt>
                <c:pt idx="131">
                  <c:v>91.354512159237643</c:v>
                </c:pt>
                <c:pt idx="132">
                  <c:v>90.123698765978816</c:v>
                </c:pt>
                <c:pt idx="133">
                  <c:v>88.732509502981131</c:v>
                </c:pt>
                <c:pt idx="134">
                  <c:v>83.840258335378451</c:v>
                </c:pt>
                <c:pt idx="135">
                  <c:v>93.394011640242525</c:v>
                </c:pt>
                <c:pt idx="136">
                  <c:v>85.61807978722554</c:v>
                </c:pt>
                <c:pt idx="137">
                  <c:v>92.219842532632001</c:v>
                </c:pt>
                <c:pt idx="138">
                  <c:v>95.72731070765245</c:v>
                </c:pt>
                <c:pt idx="139">
                  <c:v>85.668320517084595</c:v>
                </c:pt>
                <c:pt idx="140">
                  <c:v>92.105353006124133</c:v>
                </c:pt>
                <c:pt idx="141">
                  <c:v>89.213407531792598</c:v>
                </c:pt>
                <c:pt idx="142">
                  <c:v>85.283567522563544</c:v>
                </c:pt>
                <c:pt idx="143">
                  <c:v>85.455997038654743</c:v>
                </c:pt>
                <c:pt idx="144">
                  <c:v>85.195391479276225</c:v>
                </c:pt>
                <c:pt idx="145">
                  <c:v>88.407280433489092</c:v>
                </c:pt>
                <c:pt idx="146">
                  <c:v>85.614733245012303</c:v>
                </c:pt>
                <c:pt idx="147">
                  <c:v>92.063750318927475</c:v>
                </c:pt>
                <c:pt idx="148">
                  <c:v>96.300326821577016</c:v>
                </c:pt>
                <c:pt idx="149">
                  <c:v>86.138908571894461</c:v>
                </c:pt>
                <c:pt idx="150">
                  <c:v>92.363216542425533</c:v>
                </c:pt>
                <c:pt idx="151">
                  <c:v>92.307126723002725</c:v>
                </c:pt>
                <c:pt idx="152">
                  <c:v>90.996607736850351</c:v>
                </c:pt>
                <c:pt idx="153">
                  <c:v>86.974870175168974</c:v>
                </c:pt>
                <c:pt idx="154">
                  <c:v>89.641642180108022</c:v>
                </c:pt>
                <c:pt idx="155">
                  <c:v>89.158813994489265</c:v>
                </c:pt>
                <c:pt idx="156">
                  <c:v>91.688968599661436</c:v>
                </c:pt>
                <c:pt idx="157">
                  <c:v>88.882683731688516</c:v>
                </c:pt>
                <c:pt idx="158">
                  <c:v>92.930920160056857</c:v>
                </c:pt>
                <c:pt idx="159">
                  <c:v>88.876257426698956</c:v>
                </c:pt>
                <c:pt idx="160">
                  <c:v>93.158134396737992</c:v>
                </c:pt>
                <c:pt idx="161">
                  <c:v>86.852468980001802</c:v>
                </c:pt>
                <c:pt idx="162">
                  <c:v>86.219534265725656</c:v>
                </c:pt>
                <c:pt idx="163">
                  <c:v>99.723119804827206</c:v>
                </c:pt>
                <c:pt idx="164">
                  <c:v>88.749427235518709</c:v>
                </c:pt>
                <c:pt idx="165">
                  <c:v>90.89468277462214</c:v>
                </c:pt>
                <c:pt idx="166">
                  <c:v>91.909709022101552</c:v>
                </c:pt>
                <c:pt idx="167">
                  <c:v>88.548658122873775</c:v>
                </c:pt>
                <c:pt idx="168">
                  <c:v>91.550586132940822</c:v>
                </c:pt>
                <c:pt idx="169">
                  <c:v>91.106893582155251</c:v>
                </c:pt>
                <c:pt idx="170">
                  <c:v>89.353858477074922</c:v>
                </c:pt>
                <c:pt idx="171">
                  <c:v>90.195879100575951</c:v>
                </c:pt>
                <c:pt idx="172">
                  <c:v>89.897798238784603</c:v>
                </c:pt>
                <c:pt idx="173">
                  <c:v>96.385355697048539</c:v>
                </c:pt>
                <c:pt idx="174">
                  <c:v>87.775991711181518</c:v>
                </c:pt>
                <c:pt idx="175">
                  <c:v>86.712011198776011</c:v>
                </c:pt>
                <c:pt idx="176">
                  <c:v>90.113365197513232</c:v>
                </c:pt>
                <c:pt idx="177">
                  <c:v>90.931442248329418</c:v>
                </c:pt>
                <c:pt idx="178">
                  <c:v>91.309570436730553</c:v>
                </c:pt>
                <c:pt idx="179">
                  <c:v>88.624904001866682</c:v>
                </c:pt>
                <c:pt idx="180">
                  <c:v>86.810021598086422</c:v>
                </c:pt>
                <c:pt idx="181">
                  <c:v>93.789555528268465</c:v>
                </c:pt>
                <c:pt idx="182">
                  <c:v>88.951048836139336</c:v>
                </c:pt>
                <c:pt idx="183">
                  <c:v>87.403461412039874</c:v>
                </c:pt>
                <c:pt idx="184">
                  <c:v>89.291161293176714</c:v>
                </c:pt>
                <c:pt idx="185">
                  <c:v>89.408472316954345</c:v>
                </c:pt>
                <c:pt idx="186">
                  <c:v>93.329760869140927</c:v>
                </c:pt>
                <c:pt idx="187">
                  <c:v>90.254211876591583</c:v>
                </c:pt>
                <c:pt idx="188">
                  <c:v>92.262161355553559</c:v>
                </c:pt>
                <c:pt idx="189">
                  <c:v>88.502123948483217</c:v>
                </c:pt>
                <c:pt idx="190">
                  <c:v>90.643335928744804</c:v>
                </c:pt>
                <c:pt idx="191">
                  <c:v>89.02594226552749</c:v>
                </c:pt>
                <c:pt idx="192">
                  <c:v>90.283750584520718</c:v>
                </c:pt>
                <c:pt idx="193">
                  <c:v>87.313909926067382</c:v>
                </c:pt>
                <c:pt idx="194">
                  <c:v>86.067595400016089</c:v>
                </c:pt>
                <c:pt idx="195">
                  <c:v>95.991640154243896</c:v>
                </c:pt>
                <c:pt idx="196">
                  <c:v>91.802126471017246</c:v>
                </c:pt>
                <c:pt idx="197">
                  <c:v>86.246185915125167</c:v>
                </c:pt>
                <c:pt idx="198">
                  <c:v>88.166502249958739</c:v>
                </c:pt>
                <c:pt idx="199">
                  <c:v>86.443559746208066</c:v>
                </c:pt>
                <c:pt idx="200">
                  <c:v>98.596431046651162</c:v>
                </c:pt>
                <c:pt idx="201">
                  <c:v>95.937238929300534</c:v>
                </c:pt>
                <c:pt idx="202">
                  <c:v>91.204564829910936</c:v>
                </c:pt>
                <c:pt idx="203">
                  <c:v>93.629582177696264</c:v>
                </c:pt>
                <c:pt idx="204">
                  <c:v>90.756980156243415</c:v>
                </c:pt>
                <c:pt idx="205">
                  <c:v>90.57125931615326</c:v>
                </c:pt>
                <c:pt idx="206">
                  <c:v>89.634191486449268</c:v>
                </c:pt>
                <c:pt idx="207">
                  <c:v>90.216148197621465</c:v>
                </c:pt>
                <c:pt idx="208">
                  <c:v>96.952722402010068</c:v>
                </c:pt>
                <c:pt idx="209">
                  <c:v>91.837915624743673</c:v>
                </c:pt>
                <c:pt idx="210">
                  <c:v>92.35773570928275</c:v>
                </c:pt>
                <c:pt idx="211">
                  <c:v>92.731062288797276</c:v>
                </c:pt>
                <c:pt idx="212">
                  <c:v>95.697427635456009</c:v>
                </c:pt>
                <c:pt idx="213">
                  <c:v>90.451808507165666</c:v>
                </c:pt>
                <c:pt idx="214">
                  <c:v>89.022478548823884</c:v>
                </c:pt>
                <c:pt idx="215">
                  <c:v>97.027090797209567</c:v>
                </c:pt>
                <c:pt idx="216">
                  <c:v>90.676510349284143</c:v>
                </c:pt>
                <c:pt idx="217">
                  <c:v>89.830802090180384</c:v>
                </c:pt>
                <c:pt idx="218">
                  <c:v>88.291180643350117</c:v>
                </c:pt>
                <c:pt idx="219">
                  <c:v>88.145852833046604</c:v>
                </c:pt>
                <c:pt idx="220">
                  <c:v>90.278079562106043</c:v>
                </c:pt>
                <c:pt idx="221">
                  <c:v>93.853957451499582</c:v>
                </c:pt>
                <c:pt idx="222">
                  <c:v>95.329544416789162</c:v>
                </c:pt>
                <c:pt idx="223">
                  <c:v>94.122765061506769</c:v>
                </c:pt>
                <c:pt idx="224">
                  <c:v>90.909028108714239</c:v>
                </c:pt>
                <c:pt idx="225">
                  <c:v>92.179249812153799</c:v>
                </c:pt>
                <c:pt idx="226">
                  <c:v>89.886210608959786</c:v>
                </c:pt>
                <c:pt idx="227">
                  <c:v>89.84834551527797</c:v>
                </c:pt>
                <c:pt idx="228">
                  <c:v>94.653951496930759</c:v>
                </c:pt>
                <c:pt idx="229">
                  <c:v>88.953222264189364</c:v>
                </c:pt>
                <c:pt idx="230">
                  <c:v>97.86588189647739</c:v>
                </c:pt>
                <c:pt idx="231">
                  <c:v>91.729041218102452</c:v>
                </c:pt>
                <c:pt idx="232">
                  <c:v>92.643616479887655</c:v>
                </c:pt>
                <c:pt idx="233">
                  <c:v>89.784416885781283</c:v>
                </c:pt>
                <c:pt idx="234">
                  <c:v>90.276833930710197</c:v>
                </c:pt>
                <c:pt idx="235">
                  <c:v>88.048951603084276</c:v>
                </c:pt>
                <c:pt idx="236">
                  <c:v>91.451223834881816</c:v>
                </c:pt>
                <c:pt idx="237">
                  <c:v>93.25694721477339</c:v>
                </c:pt>
                <c:pt idx="238">
                  <c:v>92.972913032484144</c:v>
                </c:pt>
                <c:pt idx="239">
                  <c:v>89.655390538835746</c:v>
                </c:pt>
                <c:pt idx="240">
                  <c:v>89.634134087437999</c:v>
                </c:pt>
                <c:pt idx="241">
                  <c:v>90.493403844971411</c:v>
                </c:pt>
                <c:pt idx="242">
                  <c:v>96.488182009539045</c:v>
                </c:pt>
                <c:pt idx="243">
                  <c:v>88.588089138002772</c:v>
                </c:pt>
                <c:pt idx="244">
                  <c:v>91.462845216859407</c:v>
                </c:pt>
                <c:pt idx="245">
                  <c:v>97.707085465036783</c:v>
                </c:pt>
                <c:pt idx="246">
                  <c:v>91.69707534401357</c:v>
                </c:pt>
                <c:pt idx="247">
                  <c:v>87.920477888535814</c:v>
                </c:pt>
                <c:pt idx="248">
                  <c:v>90.005691694177813</c:v>
                </c:pt>
                <c:pt idx="249">
                  <c:v>93.45637993671464</c:v>
                </c:pt>
                <c:pt idx="250">
                  <c:v>90.873191384990676</c:v>
                </c:pt>
                <c:pt idx="251">
                  <c:v>90.314370909350657</c:v>
                </c:pt>
                <c:pt idx="252">
                  <c:v>90.968248297614622</c:v>
                </c:pt>
                <c:pt idx="253">
                  <c:v>92.27148994141767</c:v>
                </c:pt>
                <c:pt idx="254">
                  <c:v>96.795526313437477</c:v>
                </c:pt>
                <c:pt idx="255">
                  <c:v>91.734304663583345</c:v>
                </c:pt>
                <c:pt idx="256">
                  <c:v>95.242398488454555</c:v>
                </c:pt>
                <c:pt idx="257">
                  <c:v>93.892262346951696</c:v>
                </c:pt>
                <c:pt idx="258">
                  <c:v>91.659080313481581</c:v>
                </c:pt>
                <c:pt idx="259">
                  <c:v>87.401293991328203</c:v>
                </c:pt>
                <c:pt idx="260">
                  <c:v>90.436648047342445</c:v>
                </c:pt>
                <c:pt idx="261">
                  <c:v>90.530388640584576</c:v>
                </c:pt>
                <c:pt idx="262">
                  <c:v>92.141463298284577</c:v>
                </c:pt>
                <c:pt idx="263">
                  <c:v>95.900596033000468</c:v>
                </c:pt>
                <c:pt idx="264">
                  <c:v>98.879236921493288</c:v>
                </c:pt>
                <c:pt idx="265">
                  <c:v>96.642743176951313</c:v>
                </c:pt>
                <c:pt idx="266">
                  <c:v>91.60054710701317</c:v>
                </c:pt>
                <c:pt idx="267">
                  <c:v>86.730417813327094</c:v>
                </c:pt>
                <c:pt idx="268">
                  <c:v>90.833660407784777</c:v>
                </c:pt>
                <c:pt idx="269">
                  <c:v>92.267621669219878</c:v>
                </c:pt>
                <c:pt idx="270">
                  <c:v>94.535039012202304</c:v>
                </c:pt>
                <c:pt idx="271">
                  <c:v>94.887583905452814</c:v>
                </c:pt>
                <c:pt idx="272">
                  <c:v>94.05292828824939</c:v>
                </c:pt>
                <c:pt idx="273">
                  <c:v>87.814176950601592</c:v>
                </c:pt>
                <c:pt idx="274">
                  <c:v>94.548929136900071</c:v>
                </c:pt>
                <c:pt idx="275">
                  <c:v>90.660328350718331</c:v>
                </c:pt>
                <c:pt idx="276">
                  <c:v>92.524408100483768</c:v>
                </c:pt>
                <c:pt idx="277">
                  <c:v>92.223653531521208</c:v>
                </c:pt>
                <c:pt idx="278">
                  <c:v>93.28450029491151</c:v>
                </c:pt>
                <c:pt idx="279">
                  <c:v>92.074024948478424</c:v>
                </c:pt>
                <c:pt idx="280">
                  <c:v>86.997574707243018</c:v>
                </c:pt>
                <c:pt idx="281">
                  <c:v>94.209487894320333</c:v>
                </c:pt>
                <c:pt idx="282">
                  <c:v>93.158079705049033</c:v>
                </c:pt>
                <c:pt idx="283">
                  <c:v>91.203045124165328</c:v>
                </c:pt>
                <c:pt idx="284">
                  <c:v>92.354433533140039</c:v>
                </c:pt>
                <c:pt idx="285">
                  <c:v>92.402115936105389</c:v>
                </c:pt>
                <c:pt idx="286">
                  <c:v>92.663058405683003</c:v>
                </c:pt>
                <c:pt idx="287">
                  <c:v>96.922538497932464</c:v>
                </c:pt>
                <c:pt idx="288">
                  <c:v>91.342848863199578</c:v>
                </c:pt>
                <c:pt idx="289">
                  <c:v>92.504196151653971</c:v>
                </c:pt>
                <c:pt idx="290">
                  <c:v>95.505151619207282</c:v>
                </c:pt>
                <c:pt idx="291">
                  <c:v>95.162543070130752</c:v>
                </c:pt>
                <c:pt idx="292">
                  <c:v>95.435789331141066</c:v>
                </c:pt>
                <c:pt idx="293">
                  <c:v>90.267595996821328</c:v>
                </c:pt>
                <c:pt idx="294">
                  <c:v>98.007448190878492</c:v>
                </c:pt>
                <c:pt idx="295">
                  <c:v>92.200102612790545</c:v>
                </c:pt>
                <c:pt idx="296">
                  <c:v>97.600555534120588</c:v>
                </c:pt>
                <c:pt idx="297">
                  <c:v>87.947291941907864</c:v>
                </c:pt>
                <c:pt idx="298">
                  <c:v>92.062950759062716</c:v>
                </c:pt>
                <c:pt idx="299">
                  <c:v>95.749743712907645</c:v>
                </c:pt>
              </c:numCache>
            </c:numRef>
          </c:val>
          <c:smooth val="0"/>
          <c:extLst>
            <c:ext xmlns:c16="http://schemas.microsoft.com/office/drawing/2014/chart" uri="{C3380CC4-5D6E-409C-BE32-E72D297353CC}">
              <c16:uniqueId val="{00000000-99DF-4686-9FA4-BBBAD9E77424}"/>
            </c:ext>
          </c:extLst>
        </c:ser>
        <c:ser>
          <c:idx val="1"/>
          <c:order val="1"/>
          <c:tx>
            <c:strRef>
              <c:f>'MAIN DATA'!$D$1</c:f>
              <c:strCache>
                <c:ptCount val="1"/>
                <c:pt idx="0">
                  <c:v>Cycle_Life</c:v>
                </c:pt>
              </c:strCache>
            </c:strRef>
          </c:tx>
          <c:spPr>
            <a:ln w="28575" cap="rnd">
              <a:solidFill>
                <a:schemeClr val="accent2"/>
              </a:solidFill>
              <a:round/>
            </a:ln>
            <a:effectLst/>
          </c:spPr>
          <c:marker>
            <c:symbol val="none"/>
          </c:marker>
          <c:val>
            <c:numRef>
              <c:f>'MAIN DATA'!$D$2:$D$301</c:f>
              <c:numCache>
                <c:formatCode>0.0000</c:formatCode>
                <c:ptCount val="300"/>
                <c:pt idx="0">
                  <c:v>497.85427343833197</c:v>
                </c:pt>
                <c:pt idx="1">
                  <c:v>497.74193309534678</c:v>
                </c:pt>
                <c:pt idx="2">
                  <c:v>497.18438388917929</c:v>
                </c:pt>
                <c:pt idx="3">
                  <c:v>496.84246016198381</c:v>
                </c:pt>
                <c:pt idx="4">
                  <c:v>498.6885214004588</c:v>
                </c:pt>
                <c:pt idx="5">
                  <c:v>500.99353751887702</c:v>
                </c:pt>
                <c:pt idx="6">
                  <c:v>493.95736850623791</c:v>
                </c:pt>
                <c:pt idx="7">
                  <c:v>500.63594130011688</c:v>
                </c:pt>
                <c:pt idx="8">
                  <c:v>503.71002513924969</c:v>
                </c:pt>
                <c:pt idx="9">
                  <c:v>506.1127220547213</c:v>
                </c:pt>
                <c:pt idx="10">
                  <c:v>503.90352797660182</c:v>
                </c:pt>
                <c:pt idx="11">
                  <c:v>502.27032429138791</c:v>
                </c:pt>
                <c:pt idx="12">
                  <c:v>494.81980880265701</c:v>
                </c:pt>
                <c:pt idx="13">
                  <c:v>498.19547987597957</c:v>
                </c:pt>
                <c:pt idx="14">
                  <c:v>498.94386063025217</c:v>
                </c:pt>
                <c:pt idx="15">
                  <c:v>502.1105717082707</c:v>
                </c:pt>
                <c:pt idx="16">
                  <c:v>499.68298599798868</c:v>
                </c:pt>
                <c:pt idx="17">
                  <c:v>496.22405411581951</c:v>
                </c:pt>
                <c:pt idx="18">
                  <c:v>505.05330712428241</c:v>
                </c:pt>
                <c:pt idx="19">
                  <c:v>502.73417387538791</c:v>
                </c:pt>
                <c:pt idx="20">
                  <c:v>500.7122908174731</c:v>
                </c:pt>
                <c:pt idx="21">
                  <c:v>503.65432583097743</c:v>
                </c:pt>
                <c:pt idx="22">
                  <c:v>495.98367713829509</c:v>
                </c:pt>
                <c:pt idx="23">
                  <c:v>501.98246089336942</c:v>
                </c:pt>
                <c:pt idx="24">
                  <c:v>498.43126287105969</c:v>
                </c:pt>
                <c:pt idx="25">
                  <c:v>502.05123656555207</c:v>
                </c:pt>
                <c:pt idx="26">
                  <c:v>499.81753413601979</c:v>
                </c:pt>
                <c:pt idx="27">
                  <c:v>501.89888213909433</c:v>
                </c:pt>
                <c:pt idx="28">
                  <c:v>504.00655284517819</c:v>
                </c:pt>
                <c:pt idx="29">
                  <c:v>500.02187027095073</c:v>
                </c:pt>
                <c:pt idx="30">
                  <c:v>503.05267591085629</c:v>
                </c:pt>
                <c:pt idx="31">
                  <c:v>496.43469789455611</c:v>
                </c:pt>
                <c:pt idx="32">
                  <c:v>497.83518667869203</c:v>
                </c:pt>
                <c:pt idx="33">
                  <c:v>504.55765313416452</c:v>
                </c:pt>
                <c:pt idx="34">
                  <c:v>501.13216391907179</c:v>
                </c:pt>
                <c:pt idx="35">
                  <c:v>493.84333153869881</c:v>
                </c:pt>
                <c:pt idx="36">
                  <c:v>495.90788764375287</c:v>
                </c:pt>
                <c:pt idx="37">
                  <c:v>499.39765695323263</c:v>
                </c:pt>
                <c:pt idx="38">
                  <c:v>502.59733821300352</c:v>
                </c:pt>
                <c:pt idx="39">
                  <c:v>499.69435023285428</c:v>
                </c:pt>
                <c:pt idx="40">
                  <c:v>501.87256241606201</c:v>
                </c:pt>
                <c:pt idx="41">
                  <c:v>502.8770161333635</c:v>
                </c:pt>
                <c:pt idx="42">
                  <c:v>505.01316448658878</c:v>
                </c:pt>
                <c:pt idx="43">
                  <c:v>500.1680501998249</c:v>
                </c:pt>
                <c:pt idx="44">
                  <c:v>499.84405428145732</c:v>
                </c:pt>
                <c:pt idx="45">
                  <c:v>494.7402879225732</c:v>
                </c:pt>
                <c:pt idx="46">
                  <c:v>500.29798278226349</c:v>
                </c:pt>
                <c:pt idx="47">
                  <c:v>498.28444982631328</c:v>
                </c:pt>
                <c:pt idx="48">
                  <c:v>497.07797125158771</c:v>
                </c:pt>
                <c:pt idx="49">
                  <c:v>499.46028130685738</c:v>
                </c:pt>
                <c:pt idx="50">
                  <c:v>503.04482951823098</c:v>
                </c:pt>
                <c:pt idx="51">
                  <c:v>494.02175453393431</c:v>
                </c:pt>
                <c:pt idx="52">
                  <c:v>498.71816213838372</c:v>
                </c:pt>
                <c:pt idx="53">
                  <c:v>500.34991185074807</c:v>
                </c:pt>
                <c:pt idx="54">
                  <c:v>497.32037728983522</c:v>
                </c:pt>
                <c:pt idx="55">
                  <c:v>501.00170882749768</c:v>
                </c:pt>
                <c:pt idx="56">
                  <c:v>501.23428976184721</c:v>
                </c:pt>
                <c:pt idx="57">
                  <c:v>499.900891522172</c:v>
                </c:pt>
                <c:pt idx="58">
                  <c:v>492.60230541871988</c:v>
                </c:pt>
                <c:pt idx="59">
                  <c:v>507.71437443759987</c:v>
                </c:pt>
                <c:pt idx="60">
                  <c:v>499.38410222759541</c:v>
                </c:pt>
                <c:pt idx="61">
                  <c:v>501.953579844763</c:v>
                </c:pt>
                <c:pt idx="62">
                  <c:v>500.82129947310972</c:v>
                </c:pt>
                <c:pt idx="63">
                  <c:v>503.07401970445511</c:v>
                </c:pt>
                <c:pt idx="64">
                  <c:v>502.45297833912218</c:v>
                </c:pt>
                <c:pt idx="65">
                  <c:v>499.37062048631452</c:v>
                </c:pt>
                <c:pt idx="66">
                  <c:v>501.13450331662551</c:v>
                </c:pt>
                <c:pt idx="67">
                  <c:v>497.16377350662827</c:v>
                </c:pt>
                <c:pt idx="68">
                  <c:v>502.57076903269802</c:v>
                </c:pt>
                <c:pt idx="69">
                  <c:v>498.61688498334689</c:v>
                </c:pt>
                <c:pt idx="70">
                  <c:v>507.25032006136462</c:v>
                </c:pt>
                <c:pt idx="71">
                  <c:v>495.04685331293541</c:v>
                </c:pt>
                <c:pt idx="72">
                  <c:v>498.60803827110198</c:v>
                </c:pt>
                <c:pt idx="73">
                  <c:v>502.4761395882777</c:v>
                </c:pt>
                <c:pt idx="74">
                  <c:v>501.53039764063601</c:v>
                </c:pt>
                <c:pt idx="75">
                  <c:v>498.23155688445502</c:v>
                </c:pt>
                <c:pt idx="76">
                  <c:v>497.00965777337751</c:v>
                </c:pt>
                <c:pt idx="77">
                  <c:v>500.43342711413209</c:v>
                </c:pt>
                <c:pt idx="78">
                  <c:v>499.95707776049932</c:v>
                </c:pt>
                <c:pt idx="79">
                  <c:v>494.62915628820781</c:v>
                </c:pt>
                <c:pt idx="80">
                  <c:v>500.10365320140153</c:v>
                </c:pt>
                <c:pt idx="81">
                  <c:v>500.57069094707742</c:v>
                </c:pt>
                <c:pt idx="82">
                  <c:v>500.52417919094552</c:v>
                </c:pt>
                <c:pt idx="83">
                  <c:v>496.83494887219189</c:v>
                </c:pt>
                <c:pt idx="84">
                  <c:v>501.42839983490791</c:v>
                </c:pt>
                <c:pt idx="85">
                  <c:v>504.13571041087772</c:v>
                </c:pt>
                <c:pt idx="86">
                  <c:v>501.36870920953942</c:v>
                </c:pt>
                <c:pt idx="87">
                  <c:v>496.59323458887701</c:v>
                </c:pt>
                <c:pt idx="88">
                  <c:v>498.69306359092428</c:v>
                </c:pt>
                <c:pt idx="89">
                  <c:v>501.03831085866079</c:v>
                </c:pt>
                <c:pt idx="90">
                  <c:v>498.05886310604518</c:v>
                </c:pt>
                <c:pt idx="91">
                  <c:v>493.52706099495418</c:v>
                </c:pt>
                <c:pt idx="92">
                  <c:v>502.65275246008463</c:v>
                </c:pt>
                <c:pt idx="93">
                  <c:v>497.51156716512651</c:v>
                </c:pt>
                <c:pt idx="94">
                  <c:v>498.27931918769508</c:v>
                </c:pt>
                <c:pt idx="95">
                  <c:v>504.51170182701361</c:v>
                </c:pt>
                <c:pt idx="96">
                  <c:v>497.67756521118378</c:v>
                </c:pt>
                <c:pt idx="97">
                  <c:v>502.5371946205679</c:v>
                </c:pt>
                <c:pt idx="98">
                  <c:v>496.21795136354359</c:v>
                </c:pt>
                <c:pt idx="99">
                  <c:v>498.93637279077808</c:v>
                </c:pt>
                <c:pt idx="100">
                  <c:v>799.7793319425906</c:v>
                </c:pt>
                <c:pt idx="101">
                  <c:v>796.49404572672688</c:v>
                </c:pt>
                <c:pt idx="102">
                  <c:v>798.09575520527324</c:v>
                </c:pt>
                <c:pt idx="103">
                  <c:v>799.91347534121508</c:v>
                </c:pt>
                <c:pt idx="104">
                  <c:v>802.01208790620183</c:v>
                </c:pt>
                <c:pt idx="105">
                  <c:v>795.04836036972472</c:v>
                </c:pt>
                <c:pt idx="106">
                  <c:v>798.95073728236616</c:v>
                </c:pt>
                <c:pt idx="107">
                  <c:v>802.26921931563641</c:v>
                </c:pt>
                <c:pt idx="108">
                  <c:v>798.38357252006722</c:v>
                </c:pt>
                <c:pt idx="109">
                  <c:v>800.68187576501884</c:v>
                </c:pt>
                <c:pt idx="110">
                  <c:v>801.47668571019335</c:v>
                </c:pt>
                <c:pt idx="111">
                  <c:v>800.80350504599505</c:v>
                </c:pt>
                <c:pt idx="112">
                  <c:v>801.95977303841414</c:v>
                </c:pt>
                <c:pt idx="113">
                  <c:v>799.63187401706784</c:v>
                </c:pt>
                <c:pt idx="114">
                  <c:v>798.75897045922363</c:v>
                </c:pt>
                <c:pt idx="115">
                  <c:v>792.07055314391312</c:v>
                </c:pt>
                <c:pt idx="116">
                  <c:v>799.72117694456153</c:v>
                </c:pt>
                <c:pt idx="117">
                  <c:v>801.29085408907997</c:v>
                </c:pt>
                <c:pt idx="118">
                  <c:v>801.60619652260448</c:v>
                </c:pt>
                <c:pt idx="119">
                  <c:v>798.33416494606024</c:v>
                </c:pt>
                <c:pt idx="120">
                  <c:v>805.33850872932544</c:v>
                </c:pt>
                <c:pt idx="121">
                  <c:v>800.85927325888645</c:v>
                </c:pt>
                <c:pt idx="122">
                  <c:v>800.37894757537663</c:v>
                </c:pt>
                <c:pt idx="123">
                  <c:v>803.81680033840553</c:v>
                </c:pt>
                <c:pt idx="124">
                  <c:v>797.84460133604227</c:v>
                </c:pt>
                <c:pt idx="125">
                  <c:v>798.64898412822583</c:v>
                </c:pt>
                <c:pt idx="126">
                  <c:v>807.19235744014929</c:v>
                </c:pt>
                <c:pt idx="127">
                  <c:v>800.03338756166261</c:v>
                </c:pt>
                <c:pt idx="128">
                  <c:v>804.90070526422494</c:v>
                </c:pt>
                <c:pt idx="129">
                  <c:v>795.68448006525648</c:v>
                </c:pt>
                <c:pt idx="130">
                  <c:v>799.42844959387128</c:v>
                </c:pt>
                <c:pt idx="131">
                  <c:v>801.1352717109105</c:v>
                </c:pt>
                <c:pt idx="132">
                  <c:v>800.90011563561734</c:v>
                </c:pt>
                <c:pt idx="133">
                  <c:v>796.98309122146748</c:v>
                </c:pt>
                <c:pt idx="134">
                  <c:v>800.05777782387611</c:v>
                </c:pt>
                <c:pt idx="135">
                  <c:v>796.76773804066409</c:v>
                </c:pt>
                <c:pt idx="136">
                  <c:v>802.13810997573285</c:v>
                </c:pt>
                <c:pt idx="137">
                  <c:v>803.25432526958195</c:v>
                </c:pt>
                <c:pt idx="138">
                  <c:v>793.32503691053773</c:v>
                </c:pt>
                <c:pt idx="139">
                  <c:v>803.70708038690043</c:v>
                </c:pt>
                <c:pt idx="140">
                  <c:v>796.27686650957457</c:v>
                </c:pt>
                <c:pt idx="141">
                  <c:v>801.36430780694786</c:v>
                </c:pt>
                <c:pt idx="142">
                  <c:v>801.97970791442788</c:v>
                </c:pt>
                <c:pt idx="143">
                  <c:v>799.40033051569571</c:v>
                </c:pt>
                <c:pt idx="144">
                  <c:v>798.06465812942065</c:v>
                </c:pt>
                <c:pt idx="145">
                  <c:v>800.49596306372609</c:v>
                </c:pt>
                <c:pt idx="146">
                  <c:v>801.31645610214332</c:v>
                </c:pt>
                <c:pt idx="147">
                  <c:v>802.64990845984607</c:v>
                </c:pt>
                <c:pt idx="148">
                  <c:v>793.84298904829416</c:v>
                </c:pt>
                <c:pt idx="149">
                  <c:v>795.09086219582298</c:v>
                </c:pt>
                <c:pt idx="150">
                  <c:v>804.29120702356454</c:v>
                </c:pt>
                <c:pt idx="151">
                  <c:v>803.13988654133459</c:v>
                </c:pt>
                <c:pt idx="152">
                  <c:v>801.30586684672301</c:v>
                </c:pt>
                <c:pt idx="153">
                  <c:v>802.14553522133315</c:v>
                </c:pt>
                <c:pt idx="154">
                  <c:v>802.75152475292305</c:v>
                </c:pt>
                <c:pt idx="155">
                  <c:v>792.01723160460301</c:v>
                </c:pt>
                <c:pt idx="156">
                  <c:v>803.33083128991643</c:v>
                </c:pt>
                <c:pt idx="157">
                  <c:v>798.54503721031301</c:v>
                </c:pt>
                <c:pt idx="158">
                  <c:v>800.69185049189366</c:v>
                </c:pt>
                <c:pt idx="159">
                  <c:v>799.11452659734925</c:v>
                </c:pt>
                <c:pt idx="160">
                  <c:v>802.61589486223625</c:v>
                </c:pt>
                <c:pt idx="161">
                  <c:v>798.95458265313312</c:v>
                </c:pt>
                <c:pt idx="162">
                  <c:v>801.55551129766479</c:v>
                </c:pt>
                <c:pt idx="163">
                  <c:v>798.82794506408311</c:v>
                </c:pt>
                <c:pt idx="164">
                  <c:v>796.72163837269545</c:v>
                </c:pt>
                <c:pt idx="165">
                  <c:v>803.63003153132081</c:v>
                </c:pt>
                <c:pt idx="166">
                  <c:v>802.22270003382278</c:v>
                </c:pt>
                <c:pt idx="167">
                  <c:v>805.17278671746931</c:v>
                </c:pt>
                <c:pt idx="168">
                  <c:v>800.19546179773795</c:v>
                </c:pt>
                <c:pt idx="169">
                  <c:v>803.37500823748451</c:v>
                </c:pt>
                <c:pt idx="170">
                  <c:v>805.92625716205725</c:v>
                </c:pt>
                <c:pt idx="171">
                  <c:v>799.15555365488308</c:v>
                </c:pt>
                <c:pt idx="172">
                  <c:v>796.0311466617344</c:v>
                </c:pt>
                <c:pt idx="173">
                  <c:v>799.2819452985857</c:v>
                </c:pt>
                <c:pt idx="174">
                  <c:v>799.3578762800438</c:v>
                </c:pt>
                <c:pt idx="175">
                  <c:v>800.45504151352793</c:v>
                </c:pt>
                <c:pt idx="176">
                  <c:v>805.13691493195779</c:v>
                </c:pt>
                <c:pt idx="177">
                  <c:v>799.02156832248397</c:v>
                </c:pt>
                <c:pt idx="178">
                  <c:v>801.11901396741473</c:v>
                </c:pt>
                <c:pt idx="179">
                  <c:v>799.31694780531336</c:v>
                </c:pt>
                <c:pt idx="180">
                  <c:v>800.06135212557513</c:v>
                </c:pt>
                <c:pt idx="181">
                  <c:v>800.94217299051877</c:v>
                </c:pt>
                <c:pt idx="182">
                  <c:v>803.98464408811094</c:v>
                </c:pt>
                <c:pt idx="183">
                  <c:v>800.36395513247237</c:v>
                </c:pt>
                <c:pt idx="184">
                  <c:v>802.13852696009337</c:v>
                </c:pt>
                <c:pt idx="185">
                  <c:v>802.3365800893506</c:v>
                </c:pt>
                <c:pt idx="186">
                  <c:v>802.74431981256691</c:v>
                </c:pt>
                <c:pt idx="187">
                  <c:v>798.27681634344685</c:v>
                </c:pt>
                <c:pt idx="188">
                  <c:v>804.880643642584</c:v>
                </c:pt>
                <c:pt idx="189">
                  <c:v>798.85712978211791</c:v>
                </c:pt>
                <c:pt idx="190">
                  <c:v>799.68264749705077</c:v>
                </c:pt>
                <c:pt idx="191">
                  <c:v>804.21215080314255</c:v>
                </c:pt>
                <c:pt idx="192">
                  <c:v>803.88225171843669</c:v>
                </c:pt>
                <c:pt idx="193">
                  <c:v>796.73002438276626</c:v>
                </c:pt>
                <c:pt idx="194">
                  <c:v>797.38078699874757</c:v>
                </c:pt>
                <c:pt idx="195">
                  <c:v>795.92576282188816</c:v>
                </c:pt>
                <c:pt idx="196">
                  <c:v>800.54554157785947</c:v>
                </c:pt>
                <c:pt idx="197">
                  <c:v>800.4945226037554</c:v>
                </c:pt>
                <c:pt idx="198">
                  <c:v>801.09234406206519</c:v>
                </c:pt>
                <c:pt idx="199">
                  <c:v>801.65647314265573</c:v>
                </c:pt>
                <c:pt idx="200">
                  <c:v>998.19432146204497</c:v>
                </c:pt>
                <c:pt idx="201">
                  <c:v>997.01890422670385</c:v>
                </c:pt>
                <c:pt idx="202">
                  <c:v>1003.080355168225</c:v>
                </c:pt>
                <c:pt idx="203">
                  <c:v>1002.253183907819</c:v>
                </c:pt>
                <c:pt idx="204">
                  <c:v>995.47250038801394</c:v>
                </c:pt>
                <c:pt idx="205">
                  <c:v>999.71455764745212</c:v>
                </c:pt>
                <c:pt idx="206">
                  <c:v>997.31215653173047</c:v>
                </c:pt>
                <c:pt idx="207">
                  <c:v>993.78774678837408</c:v>
                </c:pt>
                <c:pt idx="208">
                  <c:v>1000.450360393564</c:v>
                </c:pt>
                <c:pt idx="209">
                  <c:v>999.76236487222423</c:v>
                </c:pt>
                <c:pt idx="210">
                  <c:v>999.70789219746075</c:v>
                </c:pt>
                <c:pt idx="211">
                  <c:v>1000.648457625404</c:v>
                </c:pt>
                <c:pt idx="212">
                  <c:v>1002.6473954931899</c:v>
                </c:pt>
                <c:pt idx="213">
                  <c:v>1000.61679251345</c:v>
                </c:pt>
                <c:pt idx="214">
                  <c:v>998.15069247137944</c:v>
                </c:pt>
                <c:pt idx="215">
                  <c:v>997.79560224423619</c:v>
                </c:pt>
                <c:pt idx="216">
                  <c:v>999.60459162087648</c:v>
                </c:pt>
                <c:pt idx="217">
                  <c:v>1000.9300509597369</c:v>
                </c:pt>
                <c:pt idx="218">
                  <c:v>996.88095894189382</c:v>
                </c:pt>
                <c:pt idx="219">
                  <c:v>999.44707339347281</c:v>
                </c:pt>
                <c:pt idx="220">
                  <c:v>1002.901801780504</c:v>
                </c:pt>
                <c:pt idx="221">
                  <c:v>999.67515972629656</c:v>
                </c:pt>
                <c:pt idx="222">
                  <c:v>997.90473799721678</c:v>
                </c:pt>
                <c:pt idx="223">
                  <c:v>999.17216449472335</c:v>
                </c:pt>
                <c:pt idx="224">
                  <c:v>1003.343945636086</c:v>
                </c:pt>
                <c:pt idx="225">
                  <c:v>1001.650131883642</c:v>
                </c:pt>
                <c:pt idx="226">
                  <c:v>1003.7100274002451</c:v>
                </c:pt>
                <c:pt idx="227">
                  <c:v>1000.4172935714849</c:v>
                </c:pt>
                <c:pt idx="228">
                  <c:v>1001.230825289471</c:v>
                </c:pt>
                <c:pt idx="229">
                  <c:v>998.32462926295557</c:v>
                </c:pt>
                <c:pt idx="230">
                  <c:v>1001.8161120067909</c:v>
                </c:pt>
                <c:pt idx="231">
                  <c:v>998.48099937343227</c:v>
                </c:pt>
                <c:pt idx="232">
                  <c:v>995.73830348591275</c:v>
                </c:pt>
                <c:pt idx="233">
                  <c:v>1000.383978897052</c:v>
                </c:pt>
                <c:pt idx="234">
                  <c:v>1005.837553653194</c:v>
                </c:pt>
                <c:pt idx="235">
                  <c:v>1002.402743018719</c:v>
                </c:pt>
                <c:pt idx="236">
                  <c:v>1003.4957601698389</c:v>
                </c:pt>
                <c:pt idx="237">
                  <c:v>1001.076567169279</c:v>
                </c:pt>
                <c:pt idx="238">
                  <c:v>998.1743284650513</c:v>
                </c:pt>
                <c:pt idx="239">
                  <c:v>999.39327743466913</c:v>
                </c:pt>
                <c:pt idx="240">
                  <c:v>999.1802556795642</c:v>
                </c:pt>
                <c:pt idx="241">
                  <c:v>998.59390066065373</c:v>
                </c:pt>
                <c:pt idx="242">
                  <c:v>1002.112501851789</c:v>
                </c:pt>
                <c:pt idx="243">
                  <c:v>996.40790949290374</c:v>
                </c:pt>
                <c:pt idx="244">
                  <c:v>1002.599098396338</c:v>
                </c:pt>
                <c:pt idx="245">
                  <c:v>1002.592457458678</c:v>
                </c:pt>
                <c:pt idx="246">
                  <c:v>996.40413292279379</c:v>
                </c:pt>
                <c:pt idx="247">
                  <c:v>1001.918475993702</c:v>
                </c:pt>
                <c:pt idx="248">
                  <c:v>1007.290679957033</c:v>
                </c:pt>
                <c:pt idx="249">
                  <c:v>998.32835355417512</c:v>
                </c:pt>
                <c:pt idx="250">
                  <c:v>1002.5347127242241</c:v>
                </c:pt>
                <c:pt idx="251">
                  <c:v>997.65339446314181</c:v>
                </c:pt>
                <c:pt idx="252">
                  <c:v>1003.332134254608</c:v>
                </c:pt>
                <c:pt idx="253">
                  <c:v>1000.74947415978</c:v>
                </c:pt>
                <c:pt idx="254">
                  <c:v>1004.95574617487</c:v>
                </c:pt>
                <c:pt idx="255">
                  <c:v>995.62308781438924</c:v>
                </c:pt>
                <c:pt idx="256">
                  <c:v>999.84610634162391</c:v>
                </c:pt>
                <c:pt idx="257">
                  <c:v>998.41922447162324</c:v>
                </c:pt>
                <c:pt idx="258">
                  <c:v>999.40820539277115</c:v>
                </c:pt>
                <c:pt idx="259">
                  <c:v>998.11126377194194</c:v>
                </c:pt>
                <c:pt idx="260">
                  <c:v>997.49846925839495</c:v>
                </c:pt>
                <c:pt idx="261">
                  <c:v>1001.736167123849</c:v>
                </c:pt>
                <c:pt idx="262">
                  <c:v>996.73725785776924</c:v>
                </c:pt>
                <c:pt idx="263">
                  <c:v>1004.4520927946691</c:v>
                </c:pt>
                <c:pt idx="264">
                  <c:v>996.44138024405879</c:v>
                </c:pt>
                <c:pt idx="265">
                  <c:v>1000.303237454186</c:v>
                </c:pt>
                <c:pt idx="266">
                  <c:v>1001.598967860479</c:v>
                </c:pt>
                <c:pt idx="267">
                  <c:v>1001.7602060172781</c:v>
                </c:pt>
                <c:pt idx="268">
                  <c:v>999.09476000840084</c:v>
                </c:pt>
                <c:pt idx="269">
                  <c:v>1000.2385059859849</c:v>
                </c:pt>
                <c:pt idx="270">
                  <c:v>1002.883792455429</c:v>
                </c:pt>
                <c:pt idx="271">
                  <c:v>995.63060224877074</c:v>
                </c:pt>
                <c:pt idx="272">
                  <c:v>997.65478086540372</c:v>
                </c:pt>
                <c:pt idx="273">
                  <c:v>1000.96120694295</c:v>
                </c:pt>
                <c:pt idx="274">
                  <c:v>998.66565406498898</c:v>
                </c:pt>
                <c:pt idx="275">
                  <c:v>1004.110011981913</c:v>
                </c:pt>
                <c:pt idx="276">
                  <c:v>1002.019761590064</c:v>
                </c:pt>
                <c:pt idx="277">
                  <c:v>1000.216500257244</c:v>
                </c:pt>
                <c:pt idx="278">
                  <c:v>995.47672804739</c:v>
                </c:pt>
                <c:pt idx="279">
                  <c:v>1000.078300675979</c:v>
                </c:pt>
                <c:pt idx="280">
                  <c:v>999.05075239540906</c:v>
                </c:pt>
                <c:pt idx="281">
                  <c:v>999.69296045943815</c:v>
                </c:pt>
                <c:pt idx="282">
                  <c:v>996.45532231883294</c:v>
                </c:pt>
                <c:pt idx="283">
                  <c:v>1001.49597413149</c:v>
                </c:pt>
                <c:pt idx="284">
                  <c:v>996.88313067907893</c:v>
                </c:pt>
                <c:pt idx="285">
                  <c:v>999.32133405567276</c:v>
                </c:pt>
                <c:pt idx="286">
                  <c:v>1001.144277488354</c:v>
                </c:pt>
                <c:pt idx="287">
                  <c:v>997.6494526329609</c:v>
                </c:pt>
                <c:pt idx="288">
                  <c:v>1001.74897421704</c:v>
                </c:pt>
                <c:pt idx="289">
                  <c:v>996.05046879504494</c:v>
                </c:pt>
                <c:pt idx="290">
                  <c:v>991.57067596311833</c:v>
                </c:pt>
                <c:pt idx="291">
                  <c:v>1001.394903972358</c:v>
                </c:pt>
                <c:pt idx="292">
                  <c:v>1002.521619480883</c:v>
                </c:pt>
                <c:pt idx="293">
                  <c:v>999.14246372922582</c:v>
                </c:pt>
                <c:pt idx="294">
                  <c:v>1001.512378763775</c:v>
                </c:pt>
                <c:pt idx="295">
                  <c:v>996.53225042474901</c:v>
                </c:pt>
                <c:pt idx="296">
                  <c:v>999.61855417952302</c:v>
                </c:pt>
                <c:pt idx="297">
                  <c:v>994.1754448718782</c:v>
                </c:pt>
                <c:pt idx="298">
                  <c:v>1003.543542674316</c:v>
                </c:pt>
                <c:pt idx="299">
                  <c:v>1005.579732584629</c:v>
                </c:pt>
              </c:numCache>
            </c:numRef>
          </c:val>
          <c:smooth val="0"/>
          <c:extLst>
            <c:ext xmlns:c16="http://schemas.microsoft.com/office/drawing/2014/chart" uri="{C3380CC4-5D6E-409C-BE32-E72D297353CC}">
              <c16:uniqueId val="{00000001-99DF-4686-9FA4-BBBAD9E77424}"/>
            </c:ext>
          </c:extLst>
        </c:ser>
        <c:dLbls>
          <c:showLegendKey val="0"/>
          <c:showVal val="0"/>
          <c:showCatName val="0"/>
          <c:showSerName val="0"/>
          <c:showPercent val="0"/>
          <c:showBubbleSize val="0"/>
        </c:dLbls>
        <c:smooth val="0"/>
        <c:axId val="1028524751"/>
        <c:axId val="1028522351"/>
      </c:lineChart>
      <c:catAx>
        <c:axId val="1028524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8522351"/>
        <c:crosses val="autoZero"/>
        <c:auto val="1"/>
        <c:lblAlgn val="ctr"/>
        <c:lblOffset val="100"/>
        <c:noMultiLvlLbl val="0"/>
      </c:catAx>
      <c:valAx>
        <c:axId val="1028522351"/>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85247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[Finis Battery.xlsx]Dasboard!PivotTable34</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Dasboard!$B$3</c:f>
              <c:strCache>
                <c:ptCount val="1"/>
                <c:pt idx="0">
                  <c:v>Total</c:v>
                </c:pt>
              </c:strCache>
            </c:strRef>
          </c:tx>
          <c:spPr>
            <a:solidFill>
              <a:schemeClr val="accent1"/>
            </a:solidFill>
            <a:ln>
              <a:noFill/>
            </a:ln>
            <a:effectLst/>
          </c:spPr>
          <c:invertIfNegative val="0"/>
          <c:cat>
            <c:strRef>
              <c:f>Dasboard!$A$4:$A$104</c:f>
              <c:strCache>
                <c:ptCount val="100"/>
                <c:pt idx="0">
                  <c:v>492,6023</c:v>
                </c:pt>
                <c:pt idx="1">
                  <c:v>493,5271</c:v>
                </c:pt>
                <c:pt idx="2">
                  <c:v>493,8433</c:v>
                </c:pt>
                <c:pt idx="3">
                  <c:v>493,9574</c:v>
                </c:pt>
                <c:pt idx="4">
                  <c:v>494,0218</c:v>
                </c:pt>
                <c:pt idx="5">
                  <c:v>494,6292</c:v>
                </c:pt>
                <c:pt idx="6">
                  <c:v>494,7403</c:v>
                </c:pt>
                <c:pt idx="7">
                  <c:v>494,8198</c:v>
                </c:pt>
                <c:pt idx="8">
                  <c:v>495,0469</c:v>
                </c:pt>
                <c:pt idx="9">
                  <c:v>495,9079</c:v>
                </c:pt>
                <c:pt idx="10">
                  <c:v>495,9837</c:v>
                </c:pt>
                <c:pt idx="11">
                  <c:v>496,2180</c:v>
                </c:pt>
                <c:pt idx="12">
                  <c:v>496,2241</c:v>
                </c:pt>
                <c:pt idx="13">
                  <c:v>496,4347</c:v>
                </c:pt>
                <c:pt idx="14">
                  <c:v>496,5932</c:v>
                </c:pt>
                <c:pt idx="15">
                  <c:v>496,8349</c:v>
                </c:pt>
                <c:pt idx="16">
                  <c:v>496,8425</c:v>
                </c:pt>
                <c:pt idx="17">
                  <c:v>497,0097</c:v>
                </c:pt>
                <c:pt idx="18">
                  <c:v>497,0780</c:v>
                </c:pt>
                <c:pt idx="19">
                  <c:v>497,1638</c:v>
                </c:pt>
                <c:pt idx="20">
                  <c:v>497,1844</c:v>
                </c:pt>
                <c:pt idx="21">
                  <c:v>497,3204</c:v>
                </c:pt>
                <c:pt idx="22">
                  <c:v>497,5116</c:v>
                </c:pt>
                <c:pt idx="23">
                  <c:v>497,6776</c:v>
                </c:pt>
                <c:pt idx="24">
                  <c:v>497,7419</c:v>
                </c:pt>
                <c:pt idx="25">
                  <c:v>497,8352</c:v>
                </c:pt>
                <c:pt idx="26">
                  <c:v>497,8543</c:v>
                </c:pt>
                <c:pt idx="27">
                  <c:v>498,0589</c:v>
                </c:pt>
                <c:pt idx="28">
                  <c:v>498,1955</c:v>
                </c:pt>
                <c:pt idx="29">
                  <c:v>498,2316</c:v>
                </c:pt>
                <c:pt idx="30">
                  <c:v>498,2793</c:v>
                </c:pt>
                <c:pt idx="31">
                  <c:v>498,2844</c:v>
                </c:pt>
                <c:pt idx="32">
                  <c:v>498,4313</c:v>
                </c:pt>
                <c:pt idx="33">
                  <c:v>498,6080</c:v>
                </c:pt>
                <c:pt idx="34">
                  <c:v>498,6169</c:v>
                </c:pt>
                <c:pt idx="35">
                  <c:v>498,6885</c:v>
                </c:pt>
                <c:pt idx="36">
                  <c:v>498,6931</c:v>
                </c:pt>
                <c:pt idx="37">
                  <c:v>498,7182</c:v>
                </c:pt>
                <c:pt idx="38">
                  <c:v>498,9364</c:v>
                </c:pt>
                <c:pt idx="39">
                  <c:v>498,9439</c:v>
                </c:pt>
                <c:pt idx="40">
                  <c:v>499,3706</c:v>
                </c:pt>
                <c:pt idx="41">
                  <c:v>499,3841</c:v>
                </c:pt>
                <c:pt idx="42">
                  <c:v>499,3977</c:v>
                </c:pt>
                <c:pt idx="43">
                  <c:v>499,4603</c:v>
                </c:pt>
                <c:pt idx="44">
                  <c:v>499,6830</c:v>
                </c:pt>
                <c:pt idx="45">
                  <c:v>499,6944</c:v>
                </c:pt>
                <c:pt idx="46">
                  <c:v>499,8175</c:v>
                </c:pt>
                <c:pt idx="47">
                  <c:v>499,8441</c:v>
                </c:pt>
                <c:pt idx="48">
                  <c:v>499,9009</c:v>
                </c:pt>
                <c:pt idx="49">
                  <c:v>499,9571</c:v>
                </c:pt>
                <c:pt idx="50">
                  <c:v>500,0219</c:v>
                </c:pt>
                <c:pt idx="51">
                  <c:v>500,1037</c:v>
                </c:pt>
                <c:pt idx="52">
                  <c:v>500,1681</c:v>
                </c:pt>
                <c:pt idx="53">
                  <c:v>500,2980</c:v>
                </c:pt>
                <c:pt idx="54">
                  <c:v>500,3499</c:v>
                </c:pt>
                <c:pt idx="55">
                  <c:v>500,4334</c:v>
                </c:pt>
                <c:pt idx="56">
                  <c:v>500,5242</c:v>
                </c:pt>
                <c:pt idx="57">
                  <c:v>500,5707</c:v>
                </c:pt>
                <c:pt idx="58">
                  <c:v>500,6359</c:v>
                </c:pt>
                <c:pt idx="59">
                  <c:v>500,7123</c:v>
                </c:pt>
                <c:pt idx="60">
                  <c:v>500,8213</c:v>
                </c:pt>
                <c:pt idx="61">
                  <c:v>500,9935</c:v>
                </c:pt>
                <c:pt idx="62">
                  <c:v>501,0017</c:v>
                </c:pt>
                <c:pt idx="63">
                  <c:v>501,0383</c:v>
                </c:pt>
                <c:pt idx="64">
                  <c:v>501,1322</c:v>
                </c:pt>
                <c:pt idx="65">
                  <c:v>501,1345</c:v>
                </c:pt>
                <c:pt idx="66">
                  <c:v>501,2343</c:v>
                </c:pt>
                <c:pt idx="67">
                  <c:v>501,3687</c:v>
                </c:pt>
                <c:pt idx="68">
                  <c:v>501,4284</c:v>
                </c:pt>
                <c:pt idx="69">
                  <c:v>501,5304</c:v>
                </c:pt>
                <c:pt idx="70">
                  <c:v>501,8726</c:v>
                </c:pt>
                <c:pt idx="71">
                  <c:v>501,8989</c:v>
                </c:pt>
                <c:pt idx="72">
                  <c:v>501,9536</c:v>
                </c:pt>
                <c:pt idx="73">
                  <c:v>501,9825</c:v>
                </c:pt>
                <c:pt idx="74">
                  <c:v>502,0512</c:v>
                </c:pt>
                <c:pt idx="75">
                  <c:v>502,1106</c:v>
                </c:pt>
                <c:pt idx="76">
                  <c:v>502,2703</c:v>
                </c:pt>
                <c:pt idx="77">
                  <c:v>502,4530</c:v>
                </c:pt>
                <c:pt idx="78">
                  <c:v>502,4761</c:v>
                </c:pt>
                <c:pt idx="79">
                  <c:v>502,5372</c:v>
                </c:pt>
                <c:pt idx="80">
                  <c:v>502,5708</c:v>
                </c:pt>
                <c:pt idx="81">
                  <c:v>502,5973</c:v>
                </c:pt>
                <c:pt idx="82">
                  <c:v>502,6528</c:v>
                </c:pt>
                <c:pt idx="83">
                  <c:v>502,7342</c:v>
                </c:pt>
                <c:pt idx="84">
                  <c:v>502,8770</c:v>
                </c:pt>
                <c:pt idx="85">
                  <c:v>503,0448</c:v>
                </c:pt>
                <c:pt idx="86">
                  <c:v>503,0527</c:v>
                </c:pt>
                <c:pt idx="87">
                  <c:v>503,0740</c:v>
                </c:pt>
                <c:pt idx="88">
                  <c:v>503,6543</c:v>
                </c:pt>
                <c:pt idx="89">
                  <c:v>503,7100</c:v>
                </c:pt>
                <c:pt idx="90">
                  <c:v>503,9035</c:v>
                </c:pt>
                <c:pt idx="91">
                  <c:v>504,0066</c:v>
                </c:pt>
                <c:pt idx="92">
                  <c:v>504,1357</c:v>
                </c:pt>
                <c:pt idx="93">
                  <c:v>504,5117</c:v>
                </c:pt>
                <c:pt idx="94">
                  <c:v>504,5577</c:v>
                </c:pt>
                <c:pt idx="95">
                  <c:v>505,0132</c:v>
                </c:pt>
                <c:pt idx="96">
                  <c:v>505,0533</c:v>
                </c:pt>
                <c:pt idx="97">
                  <c:v>506,1127</c:v>
                </c:pt>
                <c:pt idx="98">
                  <c:v>507,2503</c:v>
                </c:pt>
                <c:pt idx="99">
                  <c:v>507,7144</c:v>
                </c:pt>
              </c:strCache>
            </c:strRef>
          </c:cat>
          <c:val>
            <c:numRef>
              <c:f>Dasboard!$B$4:$B$104</c:f>
              <c:numCache>
                <c:formatCode>0.0000</c:formatCode>
                <c:ptCount val="100"/>
                <c:pt idx="0">
                  <c:v>85.371562731533842</c:v>
                </c:pt>
                <c:pt idx="1">
                  <c:v>86.645190878524204</c:v>
                </c:pt>
                <c:pt idx="2">
                  <c:v>87.065920762300266</c:v>
                </c:pt>
                <c:pt idx="3">
                  <c:v>86.382748617967607</c:v>
                </c:pt>
                <c:pt idx="4">
                  <c:v>84.914359733953887</c:v>
                </c:pt>
                <c:pt idx="5">
                  <c:v>84.583325912682866</c:v>
                </c:pt>
                <c:pt idx="6">
                  <c:v>81.630674250389959</c:v>
                </c:pt>
                <c:pt idx="7">
                  <c:v>86.20231435178215</c:v>
                </c:pt>
                <c:pt idx="8">
                  <c:v>78.072493373077563</c:v>
                </c:pt>
                <c:pt idx="9">
                  <c:v>86.661752960612773</c:v>
                </c:pt>
                <c:pt idx="10">
                  <c:v>81.921986655078285</c:v>
                </c:pt>
                <c:pt idx="11">
                  <c:v>84.292898922698569</c:v>
                </c:pt>
                <c:pt idx="12">
                  <c:v>79.100148530111085</c:v>
                </c:pt>
                <c:pt idx="13">
                  <c:v>84.114785551023189</c:v>
                </c:pt>
                <c:pt idx="14">
                  <c:v>86.30554447250141</c:v>
                </c:pt>
                <c:pt idx="15">
                  <c:v>86.933129645556505</c:v>
                </c:pt>
                <c:pt idx="16">
                  <c:v>85.211525174273731</c:v>
                </c:pt>
                <c:pt idx="17">
                  <c:v>84.145680978846968</c:v>
                </c:pt>
                <c:pt idx="18">
                  <c:v>87.339895355008949</c:v>
                </c:pt>
                <c:pt idx="19">
                  <c:v>85.159012680191509</c:v>
                </c:pt>
                <c:pt idx="20">
                  <c:v>89.676124942447373</c:v>
                </c:pt>
                <c:pt idx="21">
                  <c:v>84.322687043022199</c:v>
                </c:pt>
                <c:pt idx="22">
                  <c:v>83.116281771881887</c:v>
                </c:pt>
                <c:pt idx="23">
                  <c:v>91.561998979049733</c:v>
                </c:pt>
                <c:pt idx="24">
                  <c:v>84.309467531550155</c:v>
                </c:pt>
                <c:pt idx="25">
                  <c:v>87.685376983135072</c:v>
                </c:pt>
                <c:pt idx="26">
                  <c:v>83.318573060343368</c:v>
                </c:pt>
                <c:pt idx="27">
                  <c:v>87.980511567886353</c:v>
                </c:pt>
                <c:pt idx="28">
                  <c:v>85.332048147835366</c:v>
                </c:pt>
                <c:pt idx="29">
                  <c:v>88.076714109090091</c:v>
                </c:pt>
                <c:pt idx="30">
                  <c:v>89.081957345590027</c:v>
                </c:pt>
                <c:pt idx="31">
                  <c:v>83.600033939130341</c:v>
                </c:pt>
                <c:pt idx="32">
                  <c:v>83.124882196452234</c:v>
                </c:pt>
                <c:pt idx="33">
                  <c:v>88.017215573386764</c:v>
                </c:pt>
                <c:pt idx="34">
                  <c:v>91.150254056881437</c:v>
                </c:pt>
                <c:pt idx="35">
                  <c:v>85.387863205482844</c:v>
                </c:pt>
                <c:pt idx="36">
                  <c:v>84.022205243406319</c:v>
                </c:pt>
                <c:pt idx="37">
                  <c:v>84.871388628126056</c:v>
                </c:pt>
                <c:pt idx="38">
                  <c:v>81.920737299079661</c:v>
                </c:pt>
                <c:pt idx="39">
                  <c:v>83.332476595737774</c:v>
                </c:pt>
                <c:pt idx="40">
                  <c:v>85.910585924212768</c:v>
                </c:pt>
                <c:pt idx="41">
                  <c:v>86.13891844827964</c:v>
                </c:pt>
                <c:pt idx="42">
                  <c:v>84.814264868269831</c:v>
                </c:pt>
                <c:pt idx="43">
                  <c:v>84.749892800584519</c:v>
                </c:pt>
                <c:pt idx="44">
                  <c:v>86.493551434687717</c:v>
                </c:pt>
                <c:pt idx="45">
                  <c:v>83.858586996962856</c:v>
                </c:pt>
                <c:pt idx="46">
                  <c:v>87.513361133483571</c:v>
                </c:pt>
                <c:pt idx="47">
                  <c:v>88.623885994914971</c:v>
                </c:pt>
                <c:pt idx="48">
                  <c:v>86.753841248908202</c:v>
                </c:pt>
                <c:pt idx="49">
                  <c:v>85.543910439247455</c:v>
                </c:pt>
                <c:pt idx="50">
                  <c:v>88.761444763209781</c:v>
                </c:pt>
                <c:pt idx="51">
                  <c:v>85.017292557699662</c:v>
                </c:pt>
                <c:pt idx="52">
                  <c:v>91.506867896015535</c:v>
                </c:pt>
                <c:pt idx="53">
                  <c:v>83.791345494102771</c:v>
                </c:pt>
                <c:pt idx="54">
                  <c:v>89.105806852043372</c:v>
                </c:pt>
                <c:pt idx="55">
                  <c:v>81.337846863236393</c:v>
                </c:pt>
                <c:pt idx="56">
                  <c:v>83.888019904622766</c:v>
                </c:pt>
                <c:pt idx="57">
                  <c:v>86.155841203378998</c:v>
                </c:pt>
                <c:pt idx="58">
                  <c:v>81.204816296180397</c:v>
                </c:pt>
                <c:pt idx="59">
                  <c:v>81.796528882039468</c:v>
                </c:pt>
                <c:pt idx="60">
                  <c:v>84.000377848991747</c:v>
                </c:pt>
                <c:pt idx="61">
                  <c:v>90.145194960649846</c:v>
                </c:pt>
                <c:pt idx="62">
                  <c:v>89.549411813288614</c:v>
                </c:pt>
                <c:pt idx="63">
                  <c:v>88.446422855353276</c:v>
                </c:pt>
                <c:pt idx="64">
                  <c:v>87.464743244912455</c:v>
                </c:pt>
                <c:pt idx="65">
                  <c:v>86.344629335888285</c:v>
                </c:pt>
                <c:pt idx="66">
                  <c:v>80.353741587309344</c:v>
                </c:pt>
                <c:pt idx="67">
                  <c:v>88.290517039448048</c:v>
                </c:pt>
                <c:pt idx="68">
                  <c:v>84.338540314543749</c:v>
                </c:pt>
                <c:pt idx="69">
                  <c:v>82.935974150597929</c:v>
                </c:pt>
                <c:pt idx="70">
                  <c:v>82.915879063238464</c:v>
                </c:pt>
                <c:pt idx="71">
                  <c:v>85.46011935350954</c:v>
                </c:pt>
                <c:pt idx="72">
                  <c:v>83.493029640672091</c:v>
                </c:pt>
                <c:pt idx="73">
                  <c:v>82.813326312126577</c:v>
                </c:pt>
                <c:pt idx="74">
                  <c:v>79.939920067772761</c:v>
                </c:pt>
                <c:pt idx="75">
                  <c:v>90.360739410409238</c:v>
                </c:pt>
                <c:pt idx="76">
                  <c:v>86.079441481172097</c:v>
                </c:pt>
                <c:pt idx="77">
                  <c:v>81.784626320573267</c:v>
                </c:pt>
                <c:pt idx="78">
                  <c:v>82.87239771225282</c:v>
                </c:pt>
                <c:pt idx="79">
                  <c:v>89.597831878555567</c:v>
                </c:pt>
                <c:pt idx="80">
                  <c:v>87.766802403639218</c:v>
                </c:pt>
                <c:pt idx="81">
                  <c:v>84.082112008780243</c:v>
                </c:pt>
                <c:pt idx="82">
                  <c:v>85.71619520533433</c:v>
                </c:pt>
                <c:pt idx="83">
                  <c:v>83.581625776816196</c:v>
                </c:pt>
                <c:pt idx="84">
                  <c:v>84.376248165941206</c:v>
                </c:pt>
                <c:pt idx="85">
                  <c:v>85.759955541984269</c:v>
                </c:pt>
                <c:pt idx="86">
                  <c:v>86.279392664430446</c:v>
                </c:pt>
                <c:pt idx="87">
                  <c:v>81.944273850678741</c:v>
                </c:pt>
                <c:pt idx="88">
                  <c:v>84.346075256025117</c:v>
                </c:pt>
                <c:pt idx="89">
                  <c:v>82.939441444319428</c:v>
                </c:pt>
                <c:pt idx="90">
                  <c:v>88.672245392318388</c:v>
                </c:pt>
                <c:pt idx="91">
                  <c:v>81.58558918896415</c:v>
                </c:pt>
                <c:pt idx="92">
                  <c:v>85.995345891747093</c:v>
                </c:pt>
                <c:pt idx="93">
                  <c:v>83.199221238558621</c:v>
                </c:pt>
                <c:pt idx="94">
                  <c:v>87.634400462599132</c:v>
                </c:pt>
                <c:pt idx="95">
                  <c:v>81.203810945295203</c:v>
                </c:pt>
                <c:pt idx="96">
                  <c:v>87.104067704691062</c:v>
                </c:pt>
                <c:pt idx="97">
                  <c:v>83.663014089700127</c:v>
                </c:pt>
                <c:pt idx="98">
                  <c:v>83.526906501830396</c:v>
                </c:pt>
                <c:pt idx="99">
                  <c:v>85.647824706231916</c:v>
                </c:pt>
              </c:numCache>
            </c:numRef>
          </c:val>
          <c:extLst>
            <c:ext xmlns:c16="http://schemas.microsoft.com/office/drawing/2014/chart" uri="{C3380CC4-5D6E-409C-BE32-E72D297353CC}">
              <c16:uniqueId val="{00000000-ED3B-462B-9AC2-D78DDD7496E3}"/>
            </c:ext>
          </c:extLst>
        </c:ser>
        <c:dLbls>
          <c:showLegendKey val="0"/>
          <c:showVal val="0"/>
          <c:showCatName val="0"/>
          <c:showSerName val="0"/>
          <c:showPercent val="0"/>
          <c:showBubbleSize val="0"/>
        </c:dLbls>
        <c:gapWidth val="219"/>
        <c:overlap val="-27"/>
        <c:axId val="1028428271"/>
        <c:axId val="1028427311"/>
      </c:barChart>
      <c:catAx>
        <c:axId val="1028428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8427311"/>
        <c:crosses val="autoZero"/>
        <c:auto val="1"/>
        <c:lblAlgn val="ctr"/>
        <c:lblOffset val="100"/>
        <c:noMultiLvlLbl val="0"/>
      </c:catAx>
      <c:valAx>
        <c:axId val="1028427311"/>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84282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D"/>
              <a:t>BATTERY</a:t>
            </a:r>
          </a:p>
        </c:rich>
      </c:tx>
      <c:layout>
        <c:manualLayout>
          <c:xMode val="edge"/>
          <c:yMode val="edge"/>
          <c:x val="0.36054441825570932"/>
          <c:y val="3.539776143999208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strRef>
              <c:f>'MAIN DATA'!$K$9</c:f>
              <c:strCache>
                <c:ptCount val="1"/>
                <c:pt idx="0">
                  <c:v>Temprature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val>
            <c:numRef>
              <c:f>'MAIN DATA'!$K$10:$K$12</c:f>
              <c:numCache>
                <c:formatCode>General</c:formatCode>
                <c:ptCount val="3"/>
                <c:pt idx="0">
                  <c:v>44.942421779156305</c:v>
                </c:pt>
                <c:pt idx="1">
                  <c:v>35.359821727653781</c:v>
                </c:pt>
                <c:pt idx="2">
                  <c:v>29.942473325004894</c:v>
                </c:pt>
              </c:numCache>
            </c:numRef>
          </c:val>
          <c:extLst>
            <c:ext xmlns:c16="http://schemas.microsoft.com/office/drawing/2014/chart" uri="{C3380CC4-5D6E-409C-BE32-E72D297353CC}">
              <c16:uniqueId val="{00000000-BC1F-4642-963C-1F5B62B2AE17}"/>
            </c:ext>
          </c:extLst>
        </c:ser>
        <c:ser>
          <c:idx val="1"/>
          <c:order val="1"/>
          <c:tx>
            <c:strRef>
              <c:f>'MAIN DATA'!$L$9</c:f>
              <c:strCache>
                <c:ptCount val="1"/>
                <c:pt idx="0">
                  <c:v>Capacity</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c:spPr>
          <c:invertIfNegative val="0"/>
          <c:val>
            <c:numRef>
              <c:f>'MAIN DATA'!$L$10:$L$12</c:f>
              <c:numCache>
                <c:formatCode>General</c:formatCode>
                <c:ptCount val="3"/>
                <c:pt idx="0">
                  <c:v>85.271217725908627</c:v>
                </c:pt>
                <c:pt idx="1">
                  <c:v>89.67735960598948</c:v>
                </c:pt>
                <c:pt idx="2">
                  <c:v>92.361395330004029</c:v>
                </c:pt>
              </c:numCache>
            </c:numRef>
          </c:val>
          <c:extLst>
            <c:ext xmlns:c16="http://schemas.microsoft.com/office/drawing/2014/chart" uri="{C3380CC4-5D6E-409C-BE32-E72D297353CC}">
              <c16:uniqueId val="{00000001-BC1F-4642-963C-1F5B62B2AE17}"/>
            </c:ext>
          </c:extLst>
        </c:ser>
        <c:ser>
          <c:idx val="2"/>
          <c:order val="2"/>
          <c:tx>
            <c:strRef>
              <c:f>'MAIN DATA'!$M$9</c:f>
              <c:strCache>
                <c:ptCount val="1"/>
                <c:pt idx="0">
                  <c:v>Internal Resistance</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c:spPr>
          <c:invertIfNegative val="0"/>
          <c:val>
            <c:numRef>
              <c:f>'MAIN DATA'!$M$10:$M$12</c:f>
              <c:numCache>
                <c:formatCode>General</c:formatCode>
                <c:ptCount val="3"/>
                <c:pt idx="0">
                  <c:v>20.106460854861979</c:v>
                </c:pt>
                <c:pt idx="1">
                  <c:v>15.26710217193437</c:v>
                </c:pt>
                <c:pt idx="2">
                  <c:v>12.093164203986142</c:v>
                </c:pt>
              </c:numCache>
            </c:numRef>
          </c:val>
          <c:extLst>
            <c:ext xmlns:c16="http://schemas.microsoft.com/office/drawing/2014/chart" uri="{C3380CC4-5D6E-409C-BE32-E72D297353CC}">
              <c16:uniqueId val="{00000001-C7E8-496F-91E6-3A727621DC1B}"/>
            </c:ext>
          </c:extLst>
        </c:ser>
        <c:dLbls>
          <c:showLegendKey val="0"/>
          <c:showVal val="0"/>
          <c:showCatName val="0"/>
          <c:showSerName val="0"/>
          <c:showPercent val="0"/>
          <c:showBubbleSize val="0"/>
        </c:dLbls>
        <c:gapWidth val="100"/>
        <c:overlap val="-24"/>
        <c:axId val="1028477711"/>
        <c:axId val="1028489231"/>
      </c:barChart>
      <c:catAx>
        <c:axId val="102847771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28489231"/>
        <c:crosses val="autoZero"/>
        <c:auto val="1"/>
        <c:lblAlgn val="ctr"/>
        <c:lblOffset val="100"/>
        <c:noMultiLvlLbl val="0"/>
      </c:catAx>
      <c:valAx>
        <c:axId val="1028489231"/>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28477711"/>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round/>
    </a:ln>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'MAIN DATA'!$D$1</c:f>
              <c:strCache>
                <c:ptCount val="1"/>
                <c:pt idx="0">
                  <c:v>Cycle_Life</c:v>
                </c:pt>
              </c:strCache>
            </c:strRef>
          </c:tx>
          <c:spPr>
            <a:ln w="2857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yVal>
            <c:numRef>
              <c:f>'MAIN DATA'!$D$2:$D$301</c:f>
              <c:numCache>
                <c:formatCode>0.0000</c:formatCode>
                <c:ptCount val="300"/>
                <c:pt idx="0">
                  <c:v>497.85427343833197</c:v>
                </c:pt>
                <c:pt idx="1">
                  <c:v>497.74193309534678</c:v>
                </c:pt>
                <c:pt idx="2">
                  <c:v>497.18438388917929</c:v>
                </c:pt>
                <c:pt idx="3">
                  <c:v>496.84246016198381</c:v>
                </c:pt>
                <c:pt idx="4">
                  <c:v>498.6885214004588</c:v>
                </c:pt>
                <c:pt idx="5">
                  <c:v>500.99353751887702</c:v>
                </c:pt>
                <c:pt idx="6">
                  <c:v>493.95736850623791</c:v>
                </c:pt>
                <c:pt idx="7">
                  <c:v>500.63594130011688</c:v>
                </c:pt>
                <c:pt idx="8">
                  <c:v>503.71002513924969</c:v>
                </c:pt>
                <c:pt idx="9">
                  <c:v>506.1127220547213</c:v>
                </c:pt>
                <c:pt idx="10">
                  <c:v>503.90352797660182</c:v>
                </c:pt>
                <c:pt idx="11">
                  <c:v>502.27032429138791</c:v>
                </c:pt>
                <c:pt idx="12">
                  <c:v>494.81980880265701</c:v>
                </c:pt>
                <c:pt idx="13">
                  <c:v>498.19547987597957</c:v>
                </c:pt>
                <c:pt idx="14">
                  <c:v>498.94386063025217</c:v>
                </c:pt>
                <c:pt idx="15">
                  <c:v>502.1105717082707</c:v>
                </c:pt>
                <c:pt idx="16">
                  <c:v>499.68298599798868</c:v>
                </c:pt>
                <c:pt idx="17">
                  <c:v>496.22405411581951</c:v>
                </c:pt>
                <c:pt idx="18">
                  <c:v>505.05330712428241</c:v>
                </c:pt>
                <c:pt idx="19">
                  <c:v>502.73417387538791</c:v>
                </c:pt>
                <c:pt idx="20">
                  <c:v>500.7122908174731</c:v>
                </c:pt>
                <c:pt idx="21">
                  <c:v>503.65432583097743</c:v>
                </c:pt>
                <c:pt idx="22">
                  <c:v>495.98367713829509</c:v>
                </c:pt>
                <c:pt idx="23">
                  <c:v>501.98246089336942</c:v>
                </c:pt>
                <c:pt idx="24">
                  <c:v>498.43126287105969</c:v>
                </c:pt>
                <c:pt idx="25">
                  <c:v>502.05123656555207</c:v>
                </c:pt>
                <c:pt idx="26">
                  <c:v>499.81753413601979</c:v>
                </c:pt>
                <c:pt idx="27">
                  <c:v>501.89888213909433</c:v>
                </c:pt>
                <c:pt idx="28">
                  <c:v>504.00655284517819</c:v>
                </c:pt>
                <c:pt idx="29">
                  <c:v>500.02187027095073</c:v>
                </c:pt>
                <c:pt idx="30">
                  <c:v>503.05267591085629</c:v>
                </c:pt>
                <c:pt idx="31">
                  <c:v>496.43469789455611</c:v>
                </c:pt>
                <c:pt idx="32">
                  <c:v>497.83518667869203</c:v>
                </c:pt>
                <c:pt idx="33">
                  <c:v>504.55765313416452</c:v>
                </c:pt>
                <c:pt idx="34">
                  <c:v>501.13216391907179</c:v>
                </c:pt>
                <c:pt idx="35">
                  <c:v>493.84333153869881</c:v>
                </c:pt>
                <c:pt idx="36">
                  <c:v>495.90788764375287</c:v>
                </c:pt>
                <c:pt idx="37">
                  <c:v>499.39765695323263</c:v>
                </c:pt>
                <c:pt idx="38">
                  <c:v>502.59733821300352</c:v>
                </c:pt>
                <c:pt idx="39">
                  <c:v>499.69435023285428</c:v>
                </c:pt>
                <c:pt idx="40">
                  <c:v>501.87256241606201</c:v>
                </c:pt>
                <c:pt idx="41">
                  <c:v>502.8770161333635</c:v>
                </c:pt>
                <c:pt idx="42">
                  <c:v>505.01316448658878</c:v>
                </c:pt>
                <c:pt idx="43">
                  <c:v>500.1680501998249</c:v>
                </c:pt>
                <c:pt idx="44">
                  <c:v>499.84405428145732</c:v>
                </c:pt>
                <c:pt idx="45">
                  <c:v>494.7402879225732</c:v>
                </c:pt>
                <c:pt idx="46">
                  <c:v>500.29798278226349</c:v>
                </c:pt>
                <c:pt idx="47">
                  <c:v>498.28444982631328</c:v>
                </c:pt>
                <c:pt idx="48">
                  <c:v>497.07797125158771</c:v>
                </c:pt>
                <c:pt idx="49">
                  <c:v>499.46028130685738</c:v>
                </c:pt>
                <c:pt idx="50">
                  <c:v>503.04482951823098</c:v>
                </c:pt>
                <c:pt idx="51">
                  <c:v>494.02175453393431</c:v>
                </c:pt>
                <c:pt idx="52">
                  <c:v>498.71816213838372</c:v>
                </c:pt>
                <c:pt idx="53">
                  <c:v>500.34991185074807</c:v>
                </c:pt>
                <c:pt idx="54">
                  <c:v>497.32037728983522</c:v>
                </c:pt>
                <c:pt idx="55">
                  <c:v>501.00170882749768</c:v>
                </c:pt>
                <c:pt idx="56">
                  <c:v>501.23428976184721</c:v>
                </c:pt>
                <c:pt idx="57">
                  <c:v>499.900891522172</c:v>
                </c:pt>
                <c:pt idx="58">
                  <c:v>492.60230541871988</c:v>
                </c:pt>
                <c:pt idx="59">
                  <c:v>507.71437443759987</c:v>
                </c:pt>
                <c:pt idx="60">
                  <c:v>499.38410222759541</c:v>
                </c:pt>
                <c:pt idx="61">
                  <c:v>501.953579844763</c:v>
                </c:pt>
                <c:pt idx="62">
                  <c:v>500.82129947310972</c:v>
                </c:pt>
                <c:pt idx="63">
                  <c:v>503.07401970445511</c:v>
                </c:pt>
                <c:pt idx="64">
                  <c:v>502.45297833912218</c:v>
                </c:pt>
                <c:pt idx="65">
                  <c:v>499.37062048631452</c:v>
                </c:pt>
                <c:pt idx="66">
                  <c:v>501.13450331662551</c:v>
                </c:pt>
                <c:pt idx="67">
                  <c:v>497.16377350662827</c:v>
                </c:pt>
                <c:pt idx="68">
                  <c:v>502.57076903269802</c:v>
                </c:pt>
                <c:pt idx="69">
                  <c:v>498.61688498334689</c:v>
                </c:pt>
                <c:pt idx="70">
                  <c:v>507.25032006136462</c:v>
                </c:pt>
                <c:pt idx="71">
                  <c:v>495.04685331293541</c:v>
                </c:pt>
                <c:pt idx="72">
                  <c:v>498.60803827110198</c:v>
                </c:pt>
                <c:pt idx="73">
                  <c:v>502.4761395882777</c:v>
                </c:pt>
                <c:pt idx="74">
                  <c:v>501.53039764063601</c:v>
                </c:pt>
                <c:pt idx="75">
                  <c:v>498.23155688445502</c:v>
                </c:pt>
                <c:pt idx="76">
                  <c:v>497.00965777337751</c:v>
                </c:pt>
                <c:pt idx="77">
                  <c:v>500.43342711413209</c:v>
                </c:pt>
                <c:pt idx="78">
                  <c:v>499.95707776049932</c:v>
                </c:pt>
                <c:pt idx="79">
                  <c:v>494.62915628820781</c:v>
                </c:pt>
                <c:pt idx="80">
                  <c:v>500.10365320140153</c:v>
                </c:pt>
                <c:pt idx="81">
                  <c:v>500.57069094707742</c:v>
                </c:pt>
                <c:pt idx="82">
                  <c:v>500.52417919094552</c:v>
                </c:pt>
                <c:pt idx="83">
                  <c:v>496.83494887219189</c:v>
                </c:pt>
                <c:pt idx="84">
                  <c:v>501.42839983490791</c:v>
                </c:pt>
                <c:pt idx="85">
                  <c:v>504.13571041087772</c:v>
                </c:pt>
                <c:pt idx="86">
                  <c:v>501.36870920953942</c:v>
                </c:pt>
                <c:pt idx="87">
                  <c:v>496.59323458887701</c:v>
                </c:pt>
                <c:pt idx="88">
                  <c:v>498.69306359092428</c:v>
                </c:pt>
                <c:pt idx="89">
                  <c:v>501.03831085866079</c:v>
                </c:pt>
                <c:pt idx="90">
                  <c:v>498.05886310604518</c:v>
                </c:pt>
                <c:pt idx="91">
                  <c:v>493.52706099495418</c:v>
                </c:pt>
                <c:pt idx="92">
                  <c:v>502.65275246008463</c:v>
                </c:pt>
                <c:pt idx="93">
                  <c:v>497.51156716512651</c:v>
                </c:pt>
                <c:pt idx="94">
                  <c:v>498.27931918769508</c:v>
                </c:pt>
                <c:pt idx="95">
                  <c:v>504.51170182701361</c:v>
                </c:pt>
                <c:pt idx="96">
                  <c:v>497.67756521118378</c:v>
                </c:pt>
                <c:pt idx="97">
                  <c:v>502.5371946205679</c:v>
                </c:pt>
                <c:pt idx="98">
                  <c:v>496.21795136354359</c:v>
                </c:pt>
                <c:pt idx="99">
                  <c:v>498.93637279077808</c:v>
                </c:pt>
                <c:pt idx="100">
                  <c:v>799.7793319425906</c:v>
                </c:pt>
                <c:pt idx="101">
                  <c:v>796.49404572672688</c:v>
                </c:pt>
                <c:pt idx="102">
                  <c:v>798.09575520527324</c:v>
                </c:pt>
                <c:pt idx="103">
                  <c:v>799.91347534121508</c:v>
                </c:pt>
                <c:pt idx="104">
                  <c:v>802.01208790620183</c:v>
                </c:pt>
                <c:pt idx="105">
                  <c:v>795.04836036972472</c:v>
                </c:pt>
                <c:pt idx="106">
                  <c:v>798.95073728236616</c:v>
                </c:pt>
                <c:pt idx="107">
                  <c:v>802.26921931563641</c:v>
                </c:pt>
                <c:pt idx="108">
                  <c:v>798.38357252006722</c:v>
                </c:pt>
                <c:pt idx="109">
                  <c:v>800.68187576501884</c:v>
                </c:pt>
                <c:pt idx="110">
                  <c:v>801.47668571019335</c:v>
                </c:pt>
                <c:pt idx="111">
                  <c:v>800.80350504599505</c:v>
                </c:pt>
                <c:pt idx="112">
                  <c:v>801.95977303841414</c:v>
                </c:pt>
                <c:pt idx="113">
                  <c:v>799.63187401706784</c:v>
                </c:pt>
                <c:pt idx="114">
                  <c:v>798.75897045922363</c:v>
                </c:pt>
                <c:pt idx="115">
                  <c:v>792.07055314391312</c:v>
                </c:pt>
                <c:pt idx="116">
                  <c:v>799.72117694456153</c:v>
                </c:pt>
                <c:pt idx="117">
                  <c:v>801.29085408907997</c:v>
                </c:pt>
                <c:pt idx="118">
                  <c:v>801.60619652260448</c:v>
                </c:pt>
                <c:pt idx="119">
                  <c:v>798.33416494606024</c:v>
                </c:pt>
                <c:pt idx="120">
                  <c:v>805.33850872932544</c:v>
                </c:pt>
                <c:pt idx="121">
                  <c:v>800.85927325888645</c:v>
                </c:pt>
                <c:pt idx="122">
                  <c:v>800.37894757537663</c:v>
                </c:pt>
                <c:pt idx="123">
                  <c:v>803.81680033840553</c:v>
                </c:pt>
                <c:pt idx="124">
                  <c:v>797.84460133604227</c:v>
                </c:pt>
                <c:pt idx="125">
                  <c:v>798.64898412822583</c:v>
                </c:pt>
                <c:pt idx="126">
                  <c:v>807.19235744014929</c:v>
                </c:pt>
                <c:pt idx="127">
                  <c:v>800.03338756166261</c:v>
                </c:pt>
                <c:pt idx="128">
                  <c:v>804.90070526422494</c:v>
                </c:pt>
                <c:pt idx="129">
                  <c:v>795.68448006525648</c:v>
                </c:pt>
                <c:pt idx="130">
                  <c:v>799.42844959387128</c:v>
                </c:pt>
                <c:pt idx="131">
                  <c:v>801.1352717109105</c:v>
                </c:pt>
                <c:pt idx="132">
                  <c:v>800.90011563561734</c:v>
                </c:pt>
                <c:pt idx="133">
                  <c:v>796.98309122146748</c:v>
                </c:pt>
                <c:pt idx="134">
                  <c:v>800.05777782387611</c:v>
                </c:pt>
                <c:pt idx="135">
                  <c:v>796.76773804066409</c:v>
                </c:pt>
                <c:pt idx="136">
                  <c:v>802.13810997573285</c:v>
                </c:pt>
                <c:pt idx="137">
                  <c:v>803.25432526958195</c:v>
                </c:pt>
                <c:pt idx="138">
                  <c:v>793.32503691053773</c:v>
                </c:pt>
                <c:pt idx="139">
                  <c:v>803.70708038690043</c:v>
                </c:pt>
                <c:pt idx="140">
                  <c:v>796.27686650957457</c:v>
                </c:pt>
                <c:pt idx="141">
                  <c:v>801.36430780694786</c:v>
                </c:pt>
                <c:pt idx="142">
                  <c:v>801.97970791442788</c:v>
                </c:pt>
                <c:pt idx="143">
                  <c:v>799.40033051569571</c:v>
                </c:pt>
                <c:pt idx="144">
                  <c:v>798.06465812942065</c:v>
                </c:pt>
                <c:pt idx="145">
                  <c:v>800.49596306372609</c:v>
                </c:pt>
                <c:pt idx="146">
                  <c:v>801.31645610214332</c:v>
                </c:pt>
                <c:pt idx="147">
                  <c:v>802.64990845984607</c:v>
                </c:pt>
                <c:pt idx="148">
                  <c:v>793.84298904829416</c:v>
                </c:pt>
                <c:pt idx="149">
                  <c:v>795.09086219582298</c:v>
                </c:pt>
                <c:pt idx="150">
                  <c:v>804.29120702356454</c:v>
                </c:pt>
                <c:pt idx="151">
                  <c:v>803.13988654133459</c:v>
                </c:pt>
                <c:pt idx="152">
                  <c:v>801.30586684672301</c:v>
                </c:pt>
                <c:pt idx="153">
                  <c:v>802.14553522133315</c:v>
                </c:pt>
                <c:pt idx="154">
                  <c:v>802.75152475292305</c:v>
                </c:pt>
                <c:pt idx="155">
                  <c:v>792.01723160460301</c:v>
                </c:pt>
                <c:pt idx="156">
                  <c:v>803.33083128991643</c:v>
                </c:pt>
                <c:pt idx="157">
                  <c:v>798.54503721031301</c:v>
                </c:pt>
                <c:pt idx="158">
                  <c:v>800.69185049189366</c:v>
                </c:pt>
                <c:pt idx="159">
                  <c:v>799.11452659734925</c:v>
                </c:pt>
                <c:pt idx="160">
                  <c:v>802.61589486223625</c:v>
                </c:pt>
                <c:pt idx="161">
                  <c:v>798.95458265313312</c:v>
                </c:pt>
                <c:pt idx="162">
                  <c:v>801.55551129766479</c:v>
                </c:pt>
                <c:pt idx="163">
                  <c:v>798.82794506408311</c:v>
                </c:pt>
                <c:pt idx="164">
                  <c:v>796.72163837269545</c:v>
                </c:pt>
                <c:pt idx="165">
                  <c:v>803.63003153132081</c:v>
                </c:pt>
                <c:pt idx="166">
                  <c:v>802.22270003382278</c:v>
                </c:pt>
                <c:pt idx="167">
                  <c:v>805.17278671746931</c:v>
                </c:pt>
                <c:pt idx="168">
                  <c:v>800.19546179773795</c:v>
                </c:pt>
                <c:pt idx="169">
                  <c:v>803.37500823748451</c:v>
                </c:pt>
                <c:pt idx="170">
                  <c:v>805.92625716205725</c:v>
                </c:pt>
                <c:pt idx="171">
                  <c:v>799.15555365488308</c:v>
                </c:pt>
                <c:pt idx="172">
                  <c:v>796.0311466617344</c:v>
                </c:pt>
                <c:pt idx="173">
                  <c:v>799.2819452985857</c:v>
                </c:pt>
                <c:pt idx="174">
                  <c:v>799.3578762800438</c:v>
                </c:pt>
                <c:pt idx="175">
                  <c:v>800.45504151352793</c:v>
                </c:pt>
                <c:pt idx="176">
                  <c:v>805.13691493195779</c:v>
                </c:pt>
                <c:pt idx="177">
                  <c:v>799.02156832248397</c:v>
                </c:pt>
                <c:pt idx="178">
                  <c:v>801.11901396741473</c:v>
                </c:pt>
                <c:pt idx="179">
                  <c:v>799.31694780531336</c:v>
                </c:pt>
                <c:pt idx="180">
                  <c:v>800.06135212557513</c:v>
                </c:pt>
                <c:pt idx="181">
                  <c:v>800.94217299051877</c:v>
                </c:pt>
                <c:pt idx="182">
                  <c:v>803.98464408811094</c:v>
                </c:pt>
                <c:pt idx="183">
                  <c:v>800.36395513247237</c:v>
                </c:pt>
                <c:pt idx="184">
                  <c:v>802.13852696009337</c:v>
                </c:pt>
                <c:pt idx="185">
                  <c:v>802.3365800893506</c:v>
                </c:pt>
                <c:pt idx="186">
                  <c:v>802.74431981256691</c:v>
                </c:pt>
                <c:pt idx="187">
                  <c:v>798.27681634344685</c:v>
                </c:pt>
                <c:pt idx="188">
                  <c:v>804.880643642584</c:v>
                </c:pt>
                <c:pt idx="189">
                  <c:v>798.85712978211791</c:v>
                </c:pt>
                <c:pt idx="190">
                  <c:v>799.68264749705077</c:v>
                </c:pt>
                <c:pt idx="191">
                  <c:v>804.21215080314255</c:v>
                </c:pt>
                <c:pt idx="192">
                  <c:v>803.88225171843669</c:v>
                </c:pt>
                <c:pt idx="193">
                  <c:v>796.73002438276626</c:v>
                </c:pt>
                <c:pt idx="194">
                  <c:v>797.38078699874757</c:v>
                </c:pt>
                <c:pt idx="195">
                  <c:v>795.92576282188816</c:v>
                </c:pt>
                <c:pt idx="196">
                  <c:v>800.54554157785947</c:v>
                </c:pt>
                <c:pt idx="197">
                  <c:v>800.4945226037554</c:v>
                </c:pt>
                <c:pt idx="198">
                  <c:v>801.09234406206519</c:v>
                </c:pt>
                <c:pt idx="199">
                  <c:v>801.65647314265573</c:v>
                </c:pt>
                <c:pt idx="200">
                  <c:v>998.19432146204497</c:v>
                </c:pt>
                <c:pt idx="201">
                  <c:v>997.01890422670385</c:v>
                </c:pt>
                <c:pt idx="202">
                  <c:v>1003.080355168225</c:v>
                </c:pt>
                <c:pt idx="203">
                  <c:v>1002.253183907819</c:v>
                </c:pt>
                <c:pt idx="204">
                  <c:v>995.47250038801394</c:v>
                </c:pt>
                <c:pt idx="205">
                  <c:v>999.71455764745212</c:v>
                </c:pt>
                <c:pt idx="206">
                  <c:v>997.31215653173047</c:v>
                </c:pt>
                <c:pt idx="207">
                  <c:v>993.78774678837408</c:v>
                </c:pt>
                <c:pt idx="208">
                  <c:v>1000.450360393564</c:v>
                </c:pt>
                <c:pt idx="209">
                  <c:v>999.76236487222423</c:v>
                </c:pt>
                <c:pt idx="210">
                  <c:v>999.70789219746075</c:v>
                </c:pt>
                <c:pt idx="211">
                  <c:v>1000.648457625404</c:v>
                </c:pt>
                <c:pt idx="212">
                  <c:v>1002.6473954931899</c:v>
                </c:pt>
                <c:pt idx="213">
                  <c:v>1000.61679251345</c:v>
                </c:pt>
                <c:pt idx="214">
                  <c:v>998.15069247137944</c:v>
                </c:pt>
                <c:pt idx="215">
                  <c:v>997.79560224423619</c:v>
                </c:pt>
                <c:pt idx="216">
                  <c:v>999.60459162087648</c:v>
                </c:pt>
                <c:pt idx="217">
                  <c:v>1000.9300509597369</c:v>
                </c:pt>
                <c:pt idx="218">
                  <c:v>996.88095894189382</c:v>
                </c:pt>
                <c:pt idx="219">
                  <c:v>999.44707339347281</c:v>
                </c:pt>
                <c:pt idx="220">
                  <c:v>1002.901801780504</c:v>
                </c:pt>
                <c:pt idx="221">
                  <c:v>999.67515972629656</c:v>
                </c:pt>
                <c:pt idx="222">
                  <c:v>997.90473799721678</c:v>
                </c:pt>
                <c:pt idx="223">
                  <c:v>999.17216449472335</c:v>
                </c:pt>
                <c:pt idx="224">
                  <c:v>1003.343945636086</c:v>
                </c:pt>
                <c:pt idx="225">
                  <c:v>1001.650131883642</c:v>
                </c:pt>
                <c:pt idx="226">
                  <c:v>1003.7100274002451</c:v>
                </c:pt>
                <c:pt idx="227">
                  <c:v>1000.4172935714849</c:v>
                </c:pt>
                <c:pt idx="228">
                  <c:v>1001.230825289471</c:v>
                </c:pt>
                <c:pt idx="229">
                  <c:v>998.32462926295557</c:v>
                </c:pt>
                <c:pt idx="230">
                  <c:v>1001.8161120067909</c:v>
                </c:pt>
                <c:pt idx="231">
                  <c:v>998.48099937343227</c:v>
                </c:pt>
                <c:pt idx="232">
                  <c:v>995.73830348591275</c:v>
                </c:pt>
                <c:pt idx="233">
                  <c:v>1000.383978897052</c:v>
                </c:pt>
                <c:pt idx="234">
                  <c:v>1005.837553653194</c:v>
                </c:pt>
                <c:pt idx="235">
                  <c:v>1002.402743018719</c:v>
                </c:pt>
                <c:pt idx="236">
                  <c:v>1003.4957601698389</c:v>
                </c:pt>
                <c:pt idx="237">
                  <c:v>1001.076567169279</c:v>
                </c:pt>
                <c:pt idx="238">
                  <c:v>998.1743284650513</c:v>
                </c:pt>
                <c:pt idx="239">
                  <c:v>999.39327743466913</c:v>
                </c:pt>
                <c:pt idx="240">
                  <c:v>999.1802556795642</c:v>
                </c:pt>
                <c:pt idx="241">
                  <c:v>998.59390066065373</c:v>
                </c:pt>
                <c:pt idx="242">
                  <c:v>1002.112501851789</c:v>
                </c:pt>
                <c:pt idx="243">
                  <c:v>996.40790949290374</c:v>
                </c:pt>
                <c:pt idx="244">
                  <c:v>1002.599098396338</c:v>
                </c:pt>
                <c:pt idx="245">
                  <c:v>1002.592457458678</c:v>
                </c:pt>
                <c:pt idx="246">
                  <c:v>996.40413292279379</c:v>
                </c:pt>
                <c:pt idx="247">
                  <c:v>1001.918475993702</c:v>
                </c:pt>
                <c:pt idx="248">
                  <c:v>1007.290679957033</c:v>
                </c:pt>
                <c:pt idx="249">
                  <c:v>998.32835355417512</c:v>
                </c:pt>
                <c:pt idx="250">
                  <c:v>1002.5347127242241</c:v>
                </c:pt>
                <c:pt idx="251">
                  <c:v>997.65339446314181</c:v>
                </c:pt>
                <c:pt idx="252">
                  <c:v>1003.332134254608</c:v>
                </c:pt>
                <c:pt idx="253">
                  <c:v>1000.74947415978</c:v>
                </c:pt>
                <c:pt idx="254">
                  <c:v>1004.95574617487</c:v>
                </c:pt>
                <c:pt idx="255">
                  <c:v>995.62308781438924</c:v>
                </c:pt>
                <c:pt idx="256">
                  <c:v>999.84610634162391</c:v>
                </c:pt>
                <c:pt idx="257">
                  <c:v>998.41922447162324</c:v>
                </c:pt>
                <c:pt idx="258">
                  <c:v>999.40820539277115</c:v>
                </c:pt>
                <c:pt idx="259">
                  <c:v>998.11126377194194</c:v>
                </c:pt>
                <c:pt idx="260">
                  <c:v>997.49846925839495</c:v>
                </c:pt>
                <c:pt idx="261">
                  <c:v>1001.736167123849</c:v>
                </c:pt>
                <c:pt idx="262">
                  <c:v>996.73725785776924</c:v>
                </c:pt>
                <c:pt idx="263">
                  <c:v>1004.4520927946691</c:v>
                </c:pt>
                <c:pt idx="264">
                  <c:v>996.44138024405879</c:v>
                </c:pt>
                <c:pt idx="265">
                  <c:v>1000.303237454186</c:v>
                </c:pt>
                <c:pt idx="266">
                  <c:v>1001.598967860479</c:v>
                </c:pt>
                <c:pt idx="267">
                  <c:v>1001.7602060172781</c:v>
                </c:pt>
                <c:pt idx="268">
                  <c:v>999.09476000840084</c:v>
                </c:pt>
                <c:pt idx="269">
                  <c:v>1000.2385059859849</c:v>
                </c:pt>
                <c:pt idx="270">
                  <c:v>1002.883792455429</c:v>
                </c:pt>
                <c:pt idx="271">
                  <c:v>995.63060224877074</c:v>
                </c:pt>
                <c:pt idx="272">
                  <c:v>997.65478086540372</c:v>
                </c:pt>
                <c:pt idx="273">
                  <c:v>1000.96120694295</c:v>
                </c:pt>
                <c:pt idx="274">
                  <c:v>998.66565406498898</c:v>
                </c:pt>
                <c:pt idx="275">
                  <c:v>1004.110011981913</c:v>
                </c:pt>
                <c:pt idx="276">
                  <c:v>1002.019761590064</c:v>
                </c:pt>
                <c:pt idx="277">
                  <c:v>1000.216500257244</c:v>
                </c:pt>
                <c:pt idx="278">
                  <c:v>995.47672804739</c:v>
                </c:pt>
                <c:pt idx="279">
                  <c:v>1000.078300675979</c:v>
                </c:pt>
                <c:pt idx="280">
                  <c:v>999.05075239540906</c:v>
                </c:pt>
                <c:pt idx="281">
                  <c:v>999.69296045943815</c:v>
                </c:pt>
                <c:pt idx="282">
                  <c:v>996.45532231883294</c:v>
                </c:pt>
                <c:pt idx="283">
                  <c:v>1001.49597413149</c:v>
                </c:pt>
                <c:pt idx="284">
                  <c:v>996.88313067907893</c:v>
                </c:pt>
                <c:pt idx="285">
                  <c:v>999.32133405567276</c:v>
                </c:pt>
                <c:pt idx="286">
                  <c:v>1001.144277488354</c:v>
                </c:pt>
                <c:pt idx="287">
                  <c:v>997.6494526329609</c:v>
                </c:pt>
                <c:pt idx="288">
                  <c:v>1001.74897421704</c:v>
                </c:pt>
                <c:pt idx="289">
                  <c:v>996.05046879504494</c:v>
                </c:pt>
                <c:pt idx="290">
                  <c:v>991.57067596311833</c:v>
                </c:pt>
                <c:pt idx="291">
                  <c:v>1001.394903972358</c:v>
                </c:pt>
                <c:pt idx="292">
                  <c:v>1002.521619480883</c:v>
                </c:pt>
                <c:pt idx="293">
                  <c:v>999.14246372922582</c:v>
                </c:pt>
                <c:pt idx="294">
                  <c:v>1001.512378763775</c:v>
                </c:pt>
                <c:pt idx="295">
                  <c:v>996.53225042474901</c:v>
                </c:pt>
                <c:pt idx="296">
                  <c:v>999.61855417952302</c:v>
                </c:pt>
                <c:pt idx="297">
                  <c:v>994.1754448718782</c:v>
                </c:pt>
                <c:pt idx="298">
                  <c:v>1003.543542674316</c:v>
                </c:pt>
                <c:pt idx="299">
                  <c:v>1005.579732584629</c:v>
                </c:pt>
              </c:numCache>
            </c:numRef>
          </c:yVal>
          <c:smooth val="0"/>
          <c:extLst>
            <c:ext xmlns:c16="http://schemas.microsoft.com/office/drawing/2014/chart" uri="{C3380CC4-5D6E-409C-BE32-E72D297353CC}">
              <c16:uniqueId val="{00000000-04A2-49D1-9387-0F4EA6D75CF3}"/>
            </c:ext>
          </c:extLst>
        </c:ser>
        <c:dLbls>
          <c:showLegendKey val="0"/>
          <c:showVal val="0"/>
          <c:showCatName val="0"/>
          <c:showSerName val="0"/>
          <c:showPercent val="0"/>
          <c:showBubbleSize val="0"/>
        </c:dLbls>
        <c:axId val="237118624"/>
        <c:axId val="237119584"/>
      </c:scatterChart>
      <c:valAx>
        <c:axId val="237118624"/>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19584"/>
        <c:crosses val="autoZero"/>
        <c:crossBetween val="midCat"/>
      </c:valAx>
      <c:valAx>
        <c:axId val="237119584"/>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18624"/>
        <c:crosses val="autoZero"/>
        <c:crossBetween val="midCat"/>
      </c:valAx>
      <c:spPr>
        <a:noFill/>
        <a:ln>
          <a:noFill/>
        </a:ln>
        <a:effectLst/>
      </c:spPr>
    </c:plotArea>
    <c:plotVisOnly val="1"/>
    <c:dispBlanksAs val="gap"/>
    <c:showDLblsOverMax val="0"/>
  </c:chart>
  <c:spPr>
    <a:solidFill>
      <a:schemeClr val="bg1"/>
    </a:solidFill>
    <a:ln w="9525" cap="flat" cmpd="sng" algn="ctr">
      <a:gradFill flip="none" rotWithShape="1">
        <a:gsLst>
          <a:gs pos="0">
            <a:schemeClr val="accent1">
              <a:lumMod val="0"/>
              <a:lumOff val="100000"/>
            </a:schemeClr>
          </a:gs>
          <a:gs pos="35000">
            <a:schemeClr val="accent1">
              <a:lumMod val="0"/>
              <a:lumOff val="100000"/>
            </a:schemeClr>
          </a:gs>
          <a:gs pos="100000">
            <a:schemeClr val="accent1">
              <a:lumMod val="100000"/>
            </a:schemeClr>
          </a:gs>
        </a:gsLst>
        <a:path path="circle">
          <a:fillToRect l="50000" t="-80000" r="50000" b="180000"/>
        </a:path>
        <a:tileRect/>
      </a:gradFill>
      <a:round/>
    </a:ln>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MAIN DATA'!$K$8" lockText="1" noThreeD="1"/>
</file>

<file path=xl/ctrlProps/ctrlProp2.xml><?xml version="1.0" encoding="utf-8"?>
<formControlPr xmlns="http://schemas.microsoft.com/office/spreadsheetml/2009/9/main" objectType="CheckBox" checked="Checked" fmlaLink="'MAIN DATA'!$L$8" lockText="1" noThreeD="1"/>
</file>

<file path=xl/ctrlProps/ctrlProp3.xml><?xml version="1.0" encoding="utf-8"?>
<formControlPr xmlns="http://schemas.microsoft.com/office/spreadsheetml/2009/9/main" objectType="CheckBox" checked="Checked" fmlaLink="'MAIN DATA'!$M$8"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4.xml"/><Relationship Id="rId5" Type="http://schemas.openxmlformats.org/officeDocument/2006/relationships/image" Target="../media/image2.emf"/><Relationship Id="rId4" Type="http://schemas.openxmlformats.org/officeDocument/2006/relationships/image" Target="../media/image1.emf"/></Relationships>
</file>

<file path=xl/drawings/_rels/vmlDrawing1.vml.rels><?xml version="1.0" encoding="UTF-8" standalone="yes"?>
<Relationships xmlns="http://schemas.openxmlformats.org/package/2006/relationships"><Relationship Id="rId2" Type="http://schemas.openxmlformats.org/officeDocument/2006/relationships/image" Target="../media/image4.emf"/><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11</xdr:col>
      <xdr:colOff>176115</xdr:colOff>
      <xdr:row>18</xdr:row>
      <xdr:rowOff>12777</xdr:rowOff>
    </xdr:from>
    <xdr:to>
      <xdr:col>14</xdr:col>
      <xdr:colOff>199514</xdr:colOff>
      <xdr:row>35</xdr:row>
      <xdr:rowOff>100790</xdr:rowOff>
    </xdr:to>
    <mc:AlternateContent xmlns:mc="http://schemas.openxmlformats.org/markup-compatibility/2006" xmlns:a14="http://schemas.microsoft.com/office/drawing/2010/main">
      <mc:Choice Requires="a14">
        <xdr:graphicFrame macro="">
          <xdr:nvGraphicFramePr>
            <xdr:cNvPr id="2" name="Operating_Temperature">
              <a:extLst>
                <a:ext uri="{FF2B5EF4-FFF2-40B4-BE49-F238E27FC236}">
                  <a16:creationId xmlns:a16="http://schemas.microsoft.com/office/drawing/2014/main" id="{66D55143-73BF-8589-275D-5077F18B495B}"/>
                </a:ext>
              </a:extLst>
            </xdr:cNvPr>
            <xdr:cNvGraphicFramePr/>
          </xdr:nvGraphicFramePr>
          <xdr:xfrm>
            <a:off x="0" y="0"/>
            <a:ext cx="0" cy="0"/>
          </xdr:xfrm>
          <a:graphic>
            <a:graphicData uri="http://schemas.microsoft.com/office/drawing/2010/slicer">
              <sle:slicer xmlns:sle="http://schemas.microsoft.com/office/drawing/2010/slicer" name="Operating_Temperature"/>
            </a:graphicData>
          </a:graphic>
        </xdr:graphicFrame>
      </mc:Choice>
      <mc:Fallback xmlns="">
        <xdr:sp macro="" textlink="">
          <xdr:nvSpPr>
            <xdr:cNvPr id="0" name=""/>
            <xdr:cNvSpPr>
              <a:spLocks noTextEdit="1"/>
            </xdr:cNvSpPr>
          </xdr:nvSpPr>
          <xdr:spPr>
            <a:xfrm>
              <a:off x="9790134" y="3345637"/>
              <a:ext cx="1860744" cy="2530686"/>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130728</xdr:colOff>
      <xdr:row>0</xdr:row>
      <xdr:rowOff>0</xdr:rowOff>
    </xdr:from>
    <xdr:to>
      <xdr:col>19</xdr:col>
      <xdr:colOff>121920</xdr:colOff>
      <xdr:row>16</xdr:row>
      <xdr:rowOff>113556</xdr:rowOff>
    </xdr:to>
    <xdr:graphicFrame macro="">
      <xdr:nvGraphicFramePr>
        <xdr:cNvPr id="5" name="Chart 3">
          <a:extLst>
            <a:ext uri="{FF2B5EF4-FFF2-40B4-BE49-F238E27FC236}">
              <a16:creationId xmlns:a16="http://schemas.microsoft.com/office/drawing/2014/main" id="{5551FCB9-1018-E862-D825-C2ABAA78B8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66559</xdr:colOff>
      <xdr:row>18</xdr:row>
      <xdr:rowOff>19538</xdr:rowOff>
    </xdr:from>
    <xdr:to>
      <xdr:col>10</xdr:col>
      <xdr:colOff>602295</xdr:colOff>
      <xdr:row>36</xdr:row>
      <xdr:rowOff>169380</xdr:rowOff>
    </xdr:to>
    <xdr:graphicFrame macro="">
      <xdr:nvGraphicFramePr>
        <xdr:cNvPr id="7" name="Chart 3">
          <a:extLst>
            <a:ext uri="{FF2B5EF4-FFF2-40B4-BE49-F238E27FC236}">
              <a16:creationId xmlns:a16="http://schemas.microsoft.com/office/drawing/2014/main" id="{1C3E2AD0-BED1-E207-DFBC-2D93F504BC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18835</xdr:colOff>
      <xdr:row>0</xdr:row>
      <xdr:rowOff>95118</xdr:rowOff>
    </xdr:from>
    <xdr:to>
      <xdr:col>11</xdr:col>
      <xdr:colOff>8070</xdr:colOff>
      <xdr:row>17</xdr:row>
      <xdr:rowOff>55641</xdr:rowOff>
    </xdr:to>
    <xdr:graphicFrame macro="">
      <xdr:nvGraphicFramePr>
        <xdr:cNvPr id="9" name="Chart 8">
          <a:extLst>
            <a:ext uri="{FF2B5EF4-FFF2-40B4-BE49-F238E27FC236}">
              <a16:creationId xmlns:a16="http://schemas.microsoft.com/office/drawing/2014/main" id="{5B3F22F3-DAC9-ECC1-0520-C0C3EBDB2D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6</xdr:col>
          <xdr:colOff>701040</xdr:colOff>
          <xdr:row>1</xdr:row>
          <xdr:rowOff>121920</xdr:rowOff>
        </xdr:from>
        <xdr:to>
          <xdr:col>8</xdr:col>
          <xdr:colOff>30480</xdr:colOff>
          <xdr:row>2</xdr:row>
          <xdr:rowOff>152400</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000-00000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D" sz="800" b="0" i="0" u="none" strike="noStrike" baseline="0">
                  <a:solidFill>
                    <a:srgbClr val="000000"/>
                  </a:solidFill>
                  <a:latin typeface="Segoe UI"/>
                  <a:cs typeface="Segoe UI"/>
                </a:rPr>
                <a:t>Temprature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678180</xdr:colOff>
          <xdr:row>1</xdr:row>
          <xdr:rowOff>144780</xdr:rowOff>
        </xdr:from>
        <xdr:to>
          <xdr:col>8</xdr:col>
          <xdr:colOff>556260</xdr:colOff>
          <xdr:row>3</xdr:row>
          <xdr:rowOff>0</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000-000004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D" sz="800" b="0" i="0" u="none" strike="noStrike" baseline="0">
                  <a:solidFill>
                    <a:srgbClr val="000000"/>
                  </a:solidFill>
                  <a:latin typeface="Segoe UI"/>
                  <a:cs typeface="Segoe UI"/>
                </a:rPr>
                <a:t>Capacity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556260</xdr:colOff>
          <xdr:row>1</xdr:row>
          <xdr:rowOff>137160</xdr:rowOff>
        </xdr:from>
        <xdr:to>
          <xdr:col>10</xdr:col>
          <xdr:colOff>175260</xdr:colOff>
          <xdr:row>2</xdr:row>
          <xdr:rowOff>167640</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D" sz="800" b="0" i="0" u="none" strike="noStrike" baseline="0">
                  <a:solidFill>
                    <a:srgbClr val="000000"/>
                  </a:solidFill>
                  <a:latin typeface="Segoe UI"/>
                  <a:cs typeface="Segoe UI"/>
                </a:rPr>
                <a:t>I Resistence</a:t>
              </a:r>
            </a:p>
          </xdr:txBody>
        </xdr:sp>
        <xdr:clientData/>
      </xdr:twoCellAnchor>
    </mc:Choice>
    <mc:Fallback/>
  </mc:AlternateContent>
  <xdr:twoCellAnchor editAs="absolute">
    <xdr:from>
      <xdr:col>18</xdr:col>
      <xdr:colOff>182625</xdr:colOff>
      <xdr:row>17</xdr:row>
      <xdr:rowOff>127516</xdr:rowOff>
    </xdr:from>
    <xdr:to>
      <xdr:col>20</xdr:col>
      <xdr:colOff>771558</xdr:colOff>
      <xdr:row>35</xdr:row>
      <xdr:rowOff>67724</xdr:rowOff>
    </xdr:to>
    <mc:AlternateContent xmlns:mc="http://schemas.openxmlformats.org/markup-compatibility/2006" xmlns:sle15="http://schemas.microsoft.com/office/drawing/2012/slicer">
      <mc:Choice Requires="sle15">
        <xdr:graphicFrame macro="">
          <xdr:nvGraphicFramePr>
            <xdr:cNvPr id="3" name="KPI 1">
              <a:extLst>
                <a:ext uri="{FF2B5EF4-FFF2-40B4-BE49-F238E27FC236}">
                  <a16:creationId xmlns:a16="http://schemas.microsoft.com/office/drawing/2014/main" id="{28D477CE-6C1D-13DA-C278-834B33B449ED}"/>
                </a:ext>
              </a:extLst>
            </xdr:cNvPr>
            <xdr:cNvGraphicFramePr/>
          </xdr:nvGraphicFramePr>
          <xdr:xfrm>
            <a:off x="0" y="0"/>
            <a:ext cx="0" cy="0"/>
          </xdr:xfrm>
          <a:graphic>
            <a:graphicData uri="http://schemas.microsoft.com/office/drawing/2010/slicer">
              <sle:slicer xmlns:sle="http://schemas.microsoft.com/office/drawing/2010/slicer" name="KPI 1"/>
            </a:graphicData>
          </a:graphic>
        </xdr:graphicFrame>
      </mc:Choice>
      <mc:Fallback xmlns="">
        <xdr:sp macro="" textlink="">
          <xdr:nvSpPr>
            <xdr:cNvPr id="0" name=""/>
            <xdr:cNvSpPr>
              <a:spLocks noTextEdit="1"/>
            </xdr:cNvSpPr>
          </xdr:nvSpPr>
          <xdr:spPr>
            <a:xfrm>
              <a:off x="15614905" y="3275217"/>
              <a:ext cx="1813831" cy="2568040"/>
            </a:xfrm>
            <a:prstGeom prst="rect">
              <a:avLst/>
            </a:prstGeom>
            <a:solidFill>
              <a:prstClr val="white"/>
            </a:solidFill>
            <a:ln w="1">
              <a:solidFill>
                <a:prstClr val="green"/>
              </a:solidFill>
            </a:ln>
          </xdr:spPr>
          <xdr:txBody>
            <a:bodyPr vertOverflow="clip" horzOverflow="clip"/>
            <a:lstStyle/>
            <a:p>
              <a:r>
                <a:rPr lang="en-ID"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15</xdr:col>
      <xdr:colOff>302964</xdr:colOff>
      <xdr:row>26</xdr:row>
      <xdr:rowOff>146891</xdr:rowOff>
    </xdr:from>
    <xdr:to>
      <xdr:col>17</xdr:col>
      <xdr:colOff>853807</xdr:colOff>
      <xdr:row>32</xdr:row>
      <xdr:rowOff>91807</xdr:rowOff>
    </xdr:to>
    <xdr:sp macro="" textlink="">
      <xdr:nvSpPr>
        <xdr:cNvPr id="4" name="Rectangle: Rounded Corners 3">
          <a:extLst>
            <a:ext uri="{FF2B5EF4-FFF2-40B4-BE49-F238E27FC236}">
              <a16:creationId xmlns:a16="http://schemas.microsoft.com/office/drawing/2014/main" id="{AA725880-788D-B920-6D4C-F6F13586152C}"/>
            </a:ext>
          </a:extLst>
        </xdr:cNvPr>
        <xdr:cNvSpPr/>
      </xdr:nvSpPr>
      <xdr:spPr>
        <a:xfrm>
          <a:off x="11751325" y="4957590"/>
          <a:ext cx="2561422" cy="1046603"/>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lang="en-ID" sz="1100"/>
        </a:p>
      </xdr:txBody>
    </xdr:sp>
    <xdr:clientData/>
  </xdr:twoCellAnchor>
  <mc:AlternateContent xmlns:mc="http://schemas.openxmlformats.org/markup-compatibility/2006">
    <mc:Choice xmlns:a14="http://schemas.microsoft.com/office/drawing/2010/main" Requires="a14">
      <xdr:twoCellAnchor editAs="oneCell">
        <xdr:from>
          <xdr:col>15</xdr:col>
          <xdr:colOff>431494</xdr:colOff>
          <xdr:row>27</xdr:row>
          <xdr:rowOff>119349</xdr:rowOff>
        </xdr:from>
        <xdr:to>
          <xdr:col>17</xdr:col>
          <xdr:colOff>688554</xdr:colOff>
          <xdr:row>30</xdr:row>
          <xdr:rowOff>100986</xdr:rowOff>
        </xdr:to>
        <xdr:pic>
          <xdr:nvPicPr>
            <xdr:cNvPr id="10" name="Picture 9">
              <a:extLst>
                <a:ext uri="{FF2B5EF4-FFF2-40B4-BE49-F238E27FC236}">
                  <a16:creationId xmlns:a16="http://schemas.microsoft.com/office/drawing/2014/main" id="{04AEACF5-4DC3-AA29-6403-200211E2D034}"/>
                </a:ext>
              </a:extLst>
            </xdr:cNvPr>
            <xdr:cNvPicPr>
              <a:picLocks noChangeAspect="1" noChangeArrowheads="1"/>
              <a:extLst>
                <a:ext uri="{84589F7E-364E-4C9E-8A38-B11213B215E9}">
                  <a14:cameraTool cellRange="$Q$26" spid="_x0000_s6171"/>
                </a:ext>
              </a:extLst>
            </xdr:cNvPicPr>
          </xdr:nvPicPr>
          <xdr:blipFill>
            <a:blip xmlns:r="http://schemas.openxmlformats.org/officeDocument/2006/relationships" r:embed="rId4"/>
            <a:srcRect/>
            <a:stretch>
              <a:fillRect/>
            </a:stretch>
          </xdr:blipFill>
          <xdr:spPr bwMode="auto">
            <a:xfrm>
              <a:off x="11879855" y="5113662"/>
              <a:ext cx="2267639" cy="532482"/>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385590</xdr:colOff>
          <xdr:row>30</xdr:row>
          <xdr:rowOff>45903</xdr:rowOff>
        </xdr:from>
        <xdr:to>
          <xdr:col>17</xdr:col>
          <xdr:colOff>326975</xdr:colOff>
          <xdr:row>31</xdr:row>
          <xdr:rowOff>84980</xdr:rowOff>
        </xdr:to>
        <xdr:pic>
          <xdr:nvPicPr>
            <xdr:cNvPr id="12" name="Picture 11">
              <a:extLst>
                <a:ext uri="{FF2B5EF4-FFF2-40B4-BE49-F238E27FC236}">
                  <a16:creationId xmlns:a16="http://schemas.microsoft.com/office/drawing/2014/main" id="{129100DA-AAAE-3CFF-DC29-A880864D116B}"/>
                </a:ext>
              </a:extLst>
            </xdr:cNvPr>
            <xdr:cNvPicPr>
              <a:picLocks noChangeAspect="1" noChangeArrowheads="1"/>
              <a:extLst>
                <a:ext uri="{84589F7E-364E-4C9E-8A38-B11213B215E9}">
                  <a14:cameraTool cellRange="$R$26" spid="_x0000_s6172"/>
                </a:ext>
              </a:extLst>
            </xdr:cNvPicPr>
          </xdr:nvPicPr>
          <xdr:blipFill>
            <a:blip xmlns:r="http://schemas.openxmlformats.org/officeDocument/2006/relationships" r:embed="rId5"/>
            <a:srcRect/>
            <a:stretch>
              <a:fillRect/>
            </a:stretch>
          </xdr:blipFill>
          <xdr:spPr bwMode="auto">
            <a:xfrm>
              <a:off x="12968359" y="5360365"/>
              <a:ext cx="1348154" cy="214923"/>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19</xdr:col>
      <xdr:colOff>258010</xdr:colOff>
      <xdr:row>0</xdr:row>
      <xdr:rowOff>0</xdr:rowOff>
    </xdr:from>
    <xdr:to>
      <xdr:col>26</xdr:col>
      <xdr:colOff>474132</xdr:colOff>
      <xdr:row>16</xdr:row>
      <xdr:rowOff>152399</xdr:rowOff>
    </xdr:to>
    <xdr:graphicFrame macro="">
      <xdr:nvGraphicFramePr>
        <xdr:cNvPr id="8" name="Chart 1">
          <a:extLst>
            <a:ext uri="{FF2B5EF4-FFF2-40B4-BE49-F238E27FC236}">
              <a16:creationId xmlns:a16="http://schemas.microsoft.com/office/drawing/2014/main" id="{F222D74E-348D-CF22-E615-6A986F95DD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eudinta zesha" refreshedDate="45760.883030671299" createdVersion="8" refreshedVersion="8" minRefreshableVersion="3" recordCount="300" xr:uid="{F45DC2D7-6329-4E08-9FFB-8F35F3332FD5}">
  <cacheSource type="worksheet">
    <worksheetSource name="Table1"/>
  </cacheSource>
  <cacheFields count="8">
    <cacheField name="Battery_ID" numFmtId="0">
      <sharedItems containsSemiMixedTypes="0" containsString="0" containsNumber="1" containsInteger="1" minValue="1" maxValue="300"/>
    </cacheField>
    <cacheField name="Charging_Method" numFmtId="0">
      <sharedItems count="3">
        <s v="Fast"/>
        <s v="Normal"/>
        <s v="Slow"/>
      </sharedItems>
    </cacheField>
    <cacheField name="Capacity_Retention" numFmtId="164">
      <sharedItems containsSemiMixedTypes="0" containsString="0" containsNumber="1" minValue="78.072493373077563" maxValue="99.723119804827206"/>
    </cacheField>
    <cacheField name="Cycle_Life" numFmtId="164">
      <sharedItems containsSemiMixedTypes="0" containsString="0" containsNumber="1" minValue="492.60230541871988" maxValue="1007.290679957033" count="300">
        <n v="497.85427343833197"/>
        <n v="497.74193309534678"/>
        <n v="497.18438388917929"/>
        <n v="496.84246016198381"/>
        <n v="498.6885214004588"/>
        <n v="500.99353751887702"/>
        <n v="493.95736850623791"/>
        <n v="500.63594130011688"/>
        <n v="503.71002513924969"/>
        <n v="506.1127220547213"/>
        <n v="503.90352797660182"/>
        <n v="502.27032429138791"/>
        <n v="494.81980880265701"/>
        <n v="498.19547987597957"/>
        <n v="498.94386063025217"/>
        <n v="502.1105717082707"/>
        <n v="499.68298599798868"/>
        <n v="496.22405411581951"/>
        <n v="505.05330712428241"/>
        <n v="502.73417387538791"/>
        <n v="500.7122908174731"/>
        <n v="503.65432583097743"/>
        <n v="495.98367713829509"/>
        <n v="501.98246089336942"/>
        <n v="498.43126287105969"/>
        <n v="502.05123656555207"/>
        <n v="499.81753413601979"/>
        <n v="501.89888213909433"/>
        <n v="504.00655284517819"/>
        <n v="500.02187027095073"/>
        <n v="503.05267591085629"/>
        <n v="496.43469789455611"/>
        <n v="497.83518667869203"/>
        <n v="504.55765313416452"/>
        <n v="501.13216391907179"/>
        <n v="493.84333153869881"/>
        <n v="495.90788764375287"/>
        <n v="499.39765695323263"/>
        <n v="502.59733821300352"/>
        <n v="499.69435023285428"/>
        <n v="501.87256241606201"/>
        <n v="502.8770161333635"/>
        <n v="505.01316448658878"/>
        <n v="500.1680501998249"/>
        <n v="499.84405428145732"/>
        <n v="494.7402879225732"/>
        <n v="500.29798278226349"/>
        <n v="498.28444982631328"/>
        <n v="497.07797125158771"/>
        <n v="499.46028130685738"/>
        <n v="503.04482951823098"/>
        <n v="494.02175453393431"/>
        <n v="498.71816213838372"/>
        <n v="500.34991185074807"/>
        <n v="497.32037728983522"/>
        <n v="501.00170882749768"/>
        <n v="501.23428976184721"/>
        <n v="499.900891522172"/>
        <n v="492.60230541871988"/>
        <n v="507.71437443759987"/>
        <n v="499.38410222759541"/>
        <n v="501.953579844763"/>
        <n v="500.82129947310972"/>
        <n v="503.07401970445511"/>
        <n v="502.45297833912218"/>
        <n v="499.37062048631452"/>
        <n v="501.13450331662551"/>
        <n v="497.16377350662827"/>
        <n v="502.57076903269802"/>
        <n v="498.61688498334689"/>
        <n v="507.25032006136462"/>
        <n v="495.04685331293541"/>
        <n v="498.60803827110198"/>
        <n v="502.4761395882777"/>
        <n v="501.53039764063601"/>
        <n v="498.23155688445502"/>
        <n v="497.00965777337751"/>
        <n v="500.43342711413209"/>
        <n v="499.95707776049932"/>
        <n v="494.62915628820781"/>
        <n v="500.10365320140153"/>
        <n v="500.57069094707742"/>
        <n v="500.52417919094552"/>
        <n v="496.83494887219189"/>
        <n v="501.42839983490791"/>
        <n v="504.13571041087772"/>
        <n v="501.36870920953942"/>
        <n v="496.59323458887701"/>
        <n v="498.69306359092428"/>
        <n v="501.03831085866079"/>
        <n v="498.05886310604518"/>
        <n v="493.52706099495418"/>
        <n v="502.65275246008463"/>
        <n v="497.51156716512651"/>
        <n v="498.27931918769508"/>
        <n v="504.51170182701361"/>
        <n v="497.67756521118378"/>
        <n v="502.5371946205679"/>
        <n v="496.21795136354359"/>
        <n v="498.93637279077808"/>
        <n v="799.7793319425906"/>
        <n v="796.49404572672688"/>
        <n v="798.09575520527324"/>
        <n v="799.91347534121508"/>
        <n v="802.01208790620183"/>
        <n v="795.04836036972472"/>
        <n v="798.95073728236616"/>
        <n v="802.26921931563641"/>
        <n v="798.38357252006722"/>
        <n v="800.68187576501884"/>
        <n v="801.47668571019335"/>
        <n v="800.80350504599505"/>
        <n v="801.95977303841414"/>
        <n v="799.63187401706784"/>
        <n v="798.75897045922363"/>
        <n v="792.07055314391312"/>
        <n v="799.72117694456153"/>
        <n v="801.29085408907997"/>
        <n v="801.60619652260448"/>
        <n v="798.33416494606024"/>
        <n v="805.33850872932544"/>
        <n v="800.85927325888645"/>
        <n v="800.37894757537663"/>
        <n v="803.81680033840553"/>
        <n v="797.84460133604227"/>
        <n v="798.64898412822583"/>
        <n v="807.19235744014929"/>
        <n v="800.03338756166261"/>
        <n v="804.90070526422494"/>
        <n v="795.68448006525648"/>
        <n v="799.42844959387128"/>
        <n v="801.1352717109105"/>
        <n v="800.90011563561734"/>
        <n v="796.98309122146748"/>
        <n v="800.05777782387611"/>
        <n v="796.76773804066409"/>
        <n v="802.13810997573285"/>
        <n v="803.25432526958195"/>
        <n v="793.32503691053773"/>
        <n v="803.70708038690043"/>
        <n v="796.27686650957457"/>
        <n v="801.36430780694786"/>
        <n v="801.97970791442788"/>
        <n v="799.40033051569571"/>
        <n v="798.06465812942065"/>
        <n v="800.49596306372609"/>
        <n v="801.31645610214332"/>
        <n v="802.64990845984607"/>
        <n v="793.84298904829416"/>
        <n v="795.09086219582298"/>
        <n v="804.29120702356454"/>
        <n v="803.13988654133459"/>
        <n v="801.30586684672301"/>
        <n v="802.14553522133315"/>
        <n v="802.75152475292305"/>
        <n v="792.01723160460301"/>
        <n v="803.33083128991643"/>
        <n v="798.54503721031301"/>
        <n v="800.69185049189366"/>
        <n v="799.11452659734925"/>
        <n v="802.61589486223625"/>
        <n v="798.95458265313312"/>
        <n v="801.55551129766479"/>
        <n v="798.82794506408311"/>
        <n v="796.72163837269545"/>
        <n v="803.63003153132081"/>
        <n v="802.22270003382278"/>
        <n v="805.17278671746931"/>
        <n v="800.19546179773795"/>
        <n v="803.37500823748451"/>
        <n v="805.92625716205725"/>
        <n v="799.15555365488308"/>
        <n v="796.0311466617344"/>
        <n v="799.2819452985857"/>
        <n v="799.3578762800438"/>
        <n v="800.45504151352793"/>
        <n v="805.13691493195779"/>
        <n v="799.02156832248397"/>
        <n v="801.11901396741473"/>
        <n v="799.31694780531336"/>
        <n v="800.06135212557513"/>
        <n v="800.94217299051877"/>
        <n v="803.98464408811094"/>
        <n v="800.36395513247237"/>
        <n v="802.13852696009337"/>
        <n v="802.3365800893506"/>
        <n v="802.74431981256691"/>
        <n v="798.27681634344685"/>
        <n v="804.880643642584"/>
        <n v="798.85712978211791"/>
        <n v="799.68264749705077"/>
        <n v="804.21215080314255"/>
        <n v="803.88225171843669"/>
        <n v="796.73002438276626"/>
        <n v="797.38078699874757"/>
        <n v="795.92576282188816"/>
        <n v="800.54554157785947"/>
        <n v="800.4945226037554"/>
        <n v="801.09234406206519"/>
        <n v="801.65647314265573"/>
        <n v="998.19432146204497"/>
        <n v="997.01890422670385"/>
        <n v="1003.080355168225"/>
        <n v="1002.253183907819"/>
        <n v="995.47250038801394"/>
        <n v="999.71455764745212"/>
        <n v="997.31215653173047"/>
        <n v="993.78774678837408"/>
        <n v="1000.450360393564"/>
        <n v="999.76236487222423"/>
        <n v="999.70789219746075"/>
        <n v="1000.648457625404"/>
        <n v="1002.6473954931899"/>
        <n v="1000.61679251345"/>
        <n v="998.15069247137944"/>
        <n v="997.79560224423619"/>
        <n v="999.60459162087648"/>
        <n v="1000.9300509597369"/>
        <n v="996.88095894189382"/>
        <n v="999.44707339347281"/>
        <n v="1002.901801780504"/>
        <n v="999.67515972629656"/>
        <n v="997.90473799721678"/>
        <n v="999.17216449472335"/>
        <n v="1003.343945636086"/>
        <n v="1001.650131883642"/>
        <n v="1003.7100274002451"/>
        <n v="1000.4172935714849"/>
        <n v="1001.230825289471"/>
        <n v="998.32462926295557"/>
        <n v="1001.8161120067909"/>
        <n v="998.48099937343227"/>
        <n v="995.73830348591275"/>
        <n v="1000.383978897052"/>
        <n v="1005.837553653194"/>
        <n v="1002.402743018719"/>
        <n v="1003.4957601698389"/>
        <n v="1001.076567169279"/>
        <n v="998.1743284650513"/>
        <n v="999.39327743466913"/>
        <n v="999.1802556795642"/>
        <n v="998.59390066065373"/>
        <n v="1002.112501851789"/>
        <n v="996.40790949290374"/>
        <n v="1002.599098396338"/>
        <n v="1002.592457458678"/>
        <n v="996.40413292279379"/>
        <n v="1001.918475993702"/>
        <n v="1007.290679957033"/>
        <n v="998.32835355417512"/>
        <n v="1002.5347127242241"/>
        <n v="997.65339446314181"/>
        <n v="1003.332134254608"/>
        <n v="1000.74947415978"/>
        <n v="1004.95574617487"/>
        <n v="995.62308781438924"/>
        <n v="999.84610634162391"/>
        <n v="998.41922447162324"/>
        <n v="999.40820539277115"/>
        <n v="998.11126377194194"/>
        <n v="997.49846925839495"/>
        <n v="1001.736167123849"/>
        <n v="996.73725785776924"/>
        <n v="1004.4520927946691"/>
        <n v="996.44138024405879"/>
        <n v="1000.303237454186"/>
        <n v="1001.598967860479"/>
        <n v="1001.7602060172781"/>
        <n v="999.09476000840084"/>
        <n v="1000.2385059859849"/>
        <n v="1002.883792455429"/>
        <n v="995.63060224877074"/>
        <n v="997.65478086540372"/>
        <n v="1000.96120694295"/>
        <n v="998.66565406498898"/>
        <n v="1004.110011981913"/>
        <n v="1002.019761590064"/>
        <n v="1000.216500257244"/>
        <n v="995.47672804739"/>
        <n v="1000.078300675979"/>
        <n v="999.05075239540906"/>
        <n v="999.69296045943815"/>
        <n v="996.45532231883294"/>
        <n v="1001.49597413149"/>
        <n v="996.88313067907893"/>
        <n v="999.32133405567276"/>
        <n v="1001.144277488354"/>
        <n v="997.6494526329609"/>
        <n v="1001.74897421704"/>
        <n v="996.05046879504494"/>
        <n v="991.57067596311833"/>
        <n v="1001.394903972358"/>
        <n v="1002.521619480883"/>
        <n v="999.14246372922582"/>
        <n v="1001.512378763775"/>
        <n v="996.53225042474901"/>
        <n v="999.61855417952302"/>
        <n v="994.1754448718782"/>
        <n v="1003.543542674316"/>
        <n v="1005.579732584629"/>
      </sharedItems>
    </cacheField>
    <cacheField name="Charging_Current" numFmtId="164">
      <sharedItems containsSemiMixedTypes="0" containsString="0" containsNumber="1" minValue="-6.0237534065917631" maxValue="10.374181475595821"/>
    </cacheField>
    <cacheField name="Operating_Temperature" numFmtId="164">
      <sharedItems containsSemiMixedTypes="0" containsString="0" containsNumber="1" minValue="23.403230237448881" maxValue="52.726349291170173" count="300">
        <n v="41.957657482015577"/>
        <n v="42.626058363541588"/>
        <n v="45.898781054218688"/>
        <n v="49.917155726254677"/>
        <n v="48.253851026012768"/>
        <n v="43.126297579145721"/>
        <n v="47.477768704942477"/>
        <n v="44.854294941731133"/>
        <n v="45.903940955155207"/>
        <n v="45.781084472209677"/>
        <n v="52.726349291170173"/>
        <n v="41.444133568238328"/>
        <n v="45.302759577038572"/>
        <n v="39.660068136097152"/>
        <n v="46.769507768876267"/>
        <n v="48.289825415164223"/>
        <n v="49.336986723303461"/>
        <n v="39.22456424448864"/>
        <n v="46.238308491582089"/>
        <n v="49.780109854150957"/>
        <n v="43.757952410873088"/>
        <n v="44.363548403754152"/>
        <n v="44.890388333385779"/>
        <n v="46.095056254299109"/>
        <n v="46.995479627237913"/>
        <n v="48.953462651134437"/>
        <n v="44.713537228665032"/>
        <n v="45.588834136417397"/>
        <n v="52.463993631664387"/>
        <n v="46.293296784344967"/>
        <n v="45.566259327989499"/>
        <n v="40.973270624149663"/>
        <n v="45.008568142866679"/>
        <n v="44.33602154049936"/>
        <n v="44.966862510571879"/>
        <n v="43.273747076186503"/>
        <n v="42.939553042671903"/>
        <n v="42.837679104539632"/>
        <n v="44.356486453800677"/>
        <n v="49.104397944085882"/>
        <n v="48.147259879677982"/>
        <n v="43.920074646170832"/>
        <n v="39.942250636383783"/>
        <n v="42.466249714392141"/>
        <n v="43.626718400278477"/>
        <n v="45.310914012684911"/>
        <n v="43.012178172897563"/>
        <n v="51.02004207249567"/>
        <n v="44.183197396744937"/>
        <n v="41.358166589281467"/>
        <n v="44.576214728152458"/>
        <n v="41.983867255219756"/>
        <n v="45.468467121825981"/>
        <n v="45.700900842269611"/>
        <n v="46.066762834885147"/>
        <n v="40.134425222627357"/>
        <n v="45.662133872911937"/>
        <n v="45.931350241624941"/>
        <n v="40.736674657486539"/>
        <n v="47.866096919191243"/>
        <n v="47.352512637283013"/>
        <n v="51.898858083463338"/>
        <n v="45.470108962127178"/>
        <n v="45.140200582554002"/>
        <n v="45.289757502247312"/>
        <n v="45.209298692700912"/>
        <n v="39.454581673987001"/>
        <n v="39.986618824073268"/>
        <n v="44.767383099626393"/>
        <n v="43.256797858300502"/>
        <n v="45.164209575172279"/>
        <n v="38.666374880218413"/>
        <n v="40.503905236419733"/>
        <n v="41.695549683183771"/>
        <n v="47.958174663180742"/>
        <n v="41.704529978729653"/>
        <n v="42.601458139270413"/>
        <n v="45.239621456022157"/>
        <n v="44.031760914524668"/>
        <n v="45.439251536003887"/>
        <n v="51.915185946137072"/>
        <n v="41.626188986225287"/>
        <n v="44.083591080270587"/>
        <n v="43.449721650768801"/>
        <n v="49.537186280497373"/>
        <n v="42.691545231329172"/>
        <n v="44.753739288672847"/>
        <n v="47.361400842968123"/>
        <n v="41.824228392154801"/>
        <n v="49.96552744722603"/>
        <n v="47.027287246422738"/>
        <n v="41.777380171408943"/>
        <n v="46.363733427173223"/>
        <n v="44.360078570300793"/>
        <n v="45.939686315983003"/>
        <n v="44.730074408953008"/>
        <n v="48.211548110335031"/>
        <n v="40.946698842890001"/>
        <n v="43.432149908412249"/>
        <n v="44.252427966733798"/>
        <n v="32.012603825446"/>
        <n v="31.880134868701418"/>
        <n v="34.946059278270013"/>
        <n v="34.603474601429802"/>
        <n v="27.3519716757487"/>
        <n v="38.121720367158133"/>
        <n v="35.749177207955569"/>
        <n v="42.248622119444988"/>
        <n v="37.055594714153287"/>
        <n v="33.65912207311402"/>
        <n v="43.392173440874288"/>
        <n v="43.496678071746523"/>
        <n v="31.34386455112946"/>
        <n v="36.407095867866268"/>
        <n v="34.366259244103553"/>
        <n v="35.561153439662043"/>
        <n v="35.682628185706442"/>
        <n v="31.214298611392842"/>
        <n v="35.856768740727688"/>
        <n v="40.247742089425387"/>
        <n v="34.507729987595589"/>
        <n v="34.511219867904643"/>
        <n v="39.195716019012401"/>
        <n v="37.695188722048847"/>
        <n v="30.054515544856141"/>
        <n v="35.68567091978656"/>
        <n v="39.9606417040332"/>
        <n v="39.245829049757432"/>
        <n v="36.259854811442693"/>
        <n v="37.163662421338692"/>
        <n v="31.409194363433951"/>
        <n v="35.900394700644121"/>
        <n v="32.136653194436533"/>
        <n v="33.625945795709157"/>
        <n v="37.806811051338798"/>
        <n v="31.589320664926571"/>
        <n v="35.800754752619177"/>
        <n v="36.284996118414632"/>
        <n v="35.164735909518889"/>
        <n v="40.466566465506247"/>
        <n v="31.932958014274249"/>
        <n v="36.8183907843068"/>
        <n v="34.733208297647998"/>
        <n v="34.217503268498227"/>
        <n v="36.392273701557137"/>
        <n v="31.938798227948212"/>
        <n v="31.05964725044478"/>
        <n v="33.51655737354973"/>
        <n v="40.255271449266353"/>
        <n v="35.167294323837559"/>
        <n v="35.99430319468366"/>
        <n v="34.430460086967379"/>
        <n v="36.411478195861477"/>
        <n v="32.144961370948558"/>
        <n v="38.473731399705933"/>
        <n v="36.754115780724057"/>
        <n v="32.580641531924883"/>
        <n v="35.163659737435978"/>
        <n v="37.148994858497367"/>
        <n v="36.673192946163809"/>
        <n v="39.445802047630643"/>
        <n v="33.161036735315449"/>
        <n v="38.348409846471178"/>
        <n v="38.109644029823663"/>
        <n v="34.512550604291427"/>
        <n v="32.072219921534341"/>
        <n v="31.73256442734645"/>
        <n v="36.373360873834912"/>
        <n v="34.786619798837307"/>
        <n v="40.337308000554351"/>
        <n v="36.605413881488623"/>
        <n v="33.884165374509507"/>
        <n v="31.923373254508661"/>
        <n v="33.252794976184241"/>
        <n v="36.028665178691988"/>
        <n v="33.647196058830048"/>
        <n v="36.54269036069207"/>
        <n v="33.996985843490663"/>
        <n v="34.683320273616573"/>
        <n v="32.808470981576519"/>
        <n v="40.715130754726111"/>
        <n v="35.997865194411183"/>
        <n v="35.691900921498352"/>
        <n v="29.924412755347799"/>
        <n v="36.979375698647978"/>
        <n v="31.929129233360861"/>
        <n v="32.325435276937107"/>
        <n v="37.755023513064948"/>
        <n v="33.641898060475313"/>
        <n v="29.75488315999046"/>
        <n v="40.309712329668073"/>
        <n v="27.867779223822438"/>
        <n v="36.718434589578763"/>
        <n v="38.051747747253827"/>
        <n v="33.107096400018399"/>
        <n v="36.332861154234656"/>
        <n v="36.317391165165667"/>
        <n v="38.121869458743539"/>
        <n v="36.452298163857563"/>
        <n v="34.265348662722417"/>
        <n v="32.747976173820632"/>
        <n v="32.401867069529303"/>
        <n v="27.19029289759262"/>
        <n v="25.79763769801281"/>
        <n v="30.48083261997953"/>
        <n v="29.178112875674451"/>
        <n v="27.04338266231311"/>
        <n v="30.251792038545101"/>
        <n v="26.040010420539279"/>
        <n v="30.483679053978602"/>
        <n v="28.125214837374241"/>
        <n v="32.871492822577437"/>
        <n v="37.273467423484597"/>
        <n v="27.252062268939621"/>
        <n v="33.172992512828927"/>
        <n v="32.475449183304853"/>
        <n v="29.789417327083921"/>
        <n v="28.63906087782896"/>
        <n v="34.725923120512462"/>
        <n v="23.983626545291258"/>
        <n v="28.07041562521901"/>
        <n v="25.689469669026671"/>
        <n v="34.185940316838227"/>
        <n v="29.427889702065428"/>
        <n v="28.42598640159099"/>
        <n v="39.552133422198978"/>
        <n v="29.849888196337119"/>
        <n v="28.668752064400429"/>
        <n v="30.89959575040843"/>
        <n v="25.29472613773509"/>
        <n v="31.470907928016199"/>
        <n v="29.711510396760101"/>
        <n v="31.405575367590441"/>
        <n v="27.052888092186439"/>
        <n v="26.931048473556171"/>
        <n v="27.919756010171451"/>
        <n v="27.696031280721659"/>
        <n v="33.897149900050771"/>
        <n v="34.737436685424271"/>
        <n v="29.5293241408828"/>
        <n v="28.923190318245961"/>
        <n v="29.012883508734991"/>
        <n v="30.207709433559049"/>
        <n v="30.29071270110316"/>
        <n v="30.870103163296712"/>
        <n v="27.75996317686123"/>
        <n v="27.459310833539039"/>
        <n v="33.59123299123825"/>
        <n v="28.354117916690029"/>
        <n v="30.909137085676349"/>
        <n v="29.829088398589999"/>
        <n v="27.126451823547988"/>
        <n v="31.77318572823452"/>
        <n v="30.51931462047887"/>
        <n v="34.199350068637521"/>
        <n v="30.352378753880959"/>
        <n v="29.00536272539744"/>
        <n v="30.834884739916092"/>
        <n v="26.443225052893979"/>
        <n v="27.492317839819211"/>
        <n v="31.530819753418289"/>
        <n v="29.000637296328151"/>
        <n v="29.802117160942611"/>
        <n v="29.65433487173415"/>
        <n v="28.04846214367641"/>
        <n v="23.94393402275275"/>
        <n v="31.04650491052978"/>
        <n v="32.284918522940579"/>
        <n v="26.133851293949629"/>
        <n v="34.447208155375819"/>
        <n v="31.155464471061709"/>
        <n v="34.024920884981618"/>
        <n v="27.128488586273139"/>
        <n v="30.500343865062749"/>
        <n v="29.699958123183571"/>
        <n v="32.305522295645332"/>
        <n v="28.272421296261921"/>
        <n v="29.969706984142611"/>
        <n v="24.664022553768159"/>
        <n v="27.6671356713885"/>
        <n v="30.37510165099533"/>
        <n v="27.881035522835329"/>
        <n v="29.869291542565559"/>
        <n v="28.59622207822434"/>
        <n v="31.82079040848447"/>
        <n v="33.505464926248692"/>
        <n v="27.53249576157743"/>
        <n v="29.07889032421582"/>
        <n v="34.319283775109227"/>
        <n v="23.403230237448881"/>
        <n v="29.040486624777799"/>
        <n v="36.194112852430017"/>
        <n v="36.580770207192757"/>
        <n v="30.469785970050449"/>
        <n v="27.409173148159081"/>
        <n v="30.496372258471311"/>
        <n v="28.04167681215894"/>
        <n v="34.358451846874452"/>
        <n v="27.580552032890861"/>
        <n v="31.118734785626241"/>
      </sharedItems>
    </cacheField>
    <cacheField name="Discharge_Rate" numFmtId="164">
      <sharedItems containsSemiMixedTypes="0" containsString="0" containsNumber="1" minValue="-7.0859881073735487" maxValue="11.371112463814621"/>
    </cacheField>
    <cacheField name="Internal_Resistance" numFmtId="164">
      <sharedItems containsSemiMixedTypes="0" containsString="0" containsNumber="1" minValue="2.8564173306038292" maxValue="26.381640657480581" count="300">
        <n v="17.537039908640011"/>
        <n v="19.078228301034081"/>
        <n v="17.293705974381609"/>
        <n v="21.881206229344951"/>
        <n v="23.361065085278319"/>
        <n v="26.381640657480581"/>
        <n v="21.098343148795159"/>
        <n v="17.375655868418939"/>
        <n v="23.07342458897968"/>
        <n v="22.714276681085931"/>
        <n v="19.28525391229152"/>
        <n v="15.32643528838306"/>
        <n v="22.28392968618174"/>
        <n v="23.387433186924881"/>
        <n v="19.114676507882201"/>
        <n v="21.608728455074079"/>
        <n v="19.17232857574847"/>
        <n v="22.046945735412539"/>
        <n v="19.648127855855449"/>
        <n v="18.965972408239811"/>
        <n v="20.334861494591632"/>
        <n v="19.149784055053111"/>
        <n v="18.22694850663715"/>
        <n v="19.052189206272811"/>
        <n v="19.975543543023399"/>
        <n v="20.622485422155421"/>
        <n v="24.597270864877519"/>
        <n v="15.926006507139549"/>
        <n v="19.40114284834117"/>
        <n v="21.894569383342478"/>
        <n v="25.286062710328601"/>
        <n v="21.278043087846481"/>
        <n v="19.958739750573798"/>
        <n v="19.077329271210921"/>
        <n v="21.242924492324871"/>
        <n v="22.967173760589169"/>
        <n v="19.448425068361839"/>
        <n v="20.491284220539669"/>
        <n v="20.650809032433148"/>
        <n v="22.187832902628969"/>
        <n v="23.33414122107407"/>
        <n v="20.837482450818889"/>
        <n v="19.771487985358458"/>
        <n v="24.18398939662573"/>
        <n v="20.493602352816751"/>
        <n v="24.733555936380441"/>
        <n v="19.814232027141351"/>
        <n v="21.841768892581062"/>
        <n v="15.36173421726428"/>
        <n v="19.662824115987782"/>
        <n v="19.93461638011734"/>
        <n v="17.724963747750358"/>
        <n v="16.892321346733102"/>
        <n v="22.844477907655431"/>
        <n v="22.742476201783159"/>
        <n v="16.103804015460621"/>
        <n v="21.273136384803031"/>
        <n v="16.66236404013474"/>
        <n v="16.846780321455331"/>
        <n v="21.576237344799068"/>
        <n v="17.941927999720839"/>
        <n v="22.980439946366641"/>
        <n v="20.115570797226042"/>
        <n v="21.608446927357171"/>
        <n v="18.429119906341519"/>
        <n v="16.546335995169219"/>
        <n v="22.74425672300827"/>
        <n v="20.714214474688141"/>
        <n v="19.282796721635879"/>
        <n v="20.207705979637211"/>
        <n v="23.977725027797739"/>
        <n v="17.905500096139779"/>
        <n v="17.751774666610459"/>
        <n v="18.141154841877931"/>
        <n v="15.2450261953704"/>
        <n v="22.458884412511232"/>
        <n v="20.577108940232741"/>
        <n v="20.621515922653781"/>
        <n v="19.86995793695694"/>
        <n v="18.46951867572767"/>
        <n v="17.529744158671331"/>
        <n v="22.555569209878019"/>
        <n v="15.72144598123954"/>
        <n v="21.320896825896231"/>
        <n v="17.622165047726948"/>
        <n v="20.846930643636401"/>
        <n v="17.77792843342954"/>
        <n v="18.429974951947909"/>
        <n v="25.308097751081039"/>
        <n v="22.004847856800541"/>
        <n v="13.565308927173019"/>
        <n v="20.379237248300949"/>
        <n v="18.64456119122833"/>
        <n v="16.59012143666699"/>
        <n v="20.62935767129358"/>
        <n v="20.38989654805809"/>
        <n v="19.01448028229575"/>
        <n v="25.918110702012349"/>
        <n v="13.253929799550329"/>
        <n v="22.51465816183547"/>
        <n v="14.13293018861228"/>
        <n v="16.969540231738151"/>
        <n v="13.638006898083949"/>
        <n v="13.21840631266471"/>
        <n v="9.8688610008161213"/>
        <n v="14.371654715181791"/>
        <n v="22.436237404071271"/>
        <n v="17.969106624388111"/>
        <n v="20.02671646748048"/>
        <n v="17.74489595494212"/>
        <n v="18.432788123885569"/>
        <n v="17.70862924349732"/>
        <n v="16.426177295295311"/>
        <n v="13.252413678008979"/>
        <n v="13.40119578802957"/>
        <n v="10.197480010874131"/>
        <n v="14.982546858360021"/>
        <n v="17.69806702757014"/>
        <n v="18.095767669578219"/>
        <n v="15.285398113366259"/>
        <n v="13.35711714833427"/>
        <n v="24.871552329955591"/>
        <n v="17.210056593751268"/>
        <n v="19.26172591463741"/>
        <n v="13.986958077998031"/>
        <n v="14.886127118836219"/>
        <n v="16.345821293120181"/>
        <n v="20.02956693584488"/>
        <n v="14.065576363631619"/>
        <n v="17.560847000349209"/>
        <n v="8.7155560970393129"/>
        <n v="13.478236697755101"/>
        <n v="11.123972769710059"/>
        <n v="18.340088152071299"/>
        <n v="14.50664073515923"/>
        <n v="13.82887775397977"/>
        <n v="19.107299538595729"/>
        <n v="18.34881857472007"/>
        <n v="12.305936389597511"/>
        <n v="16.283599462828938"/>
        <n v="11.314666294463249"/>
        <n v="13.57315492736646"/>
        <n v="19.849732911440849"/>
        <n v="19.350383853991332"/>
        <n v="18.327056266400511"/>
        <n v="13.287288341009029"/>
        <n v="9.3557055891733381"/>
        <n v="11.472905447927531"/>
        <n v="17.857669573882561"/>
        <n v="14.12829634150474"/>
        <n v="8.5121755632960596"/>
        <n v="14.45943753685061"/>
        <n v="19.230717663373731"/>
        <n v="16.930405921558599"/>
        <n v="12.53622436941173"/>
        <n v="10.362250043804931"/>
        <n v="12.52035832308963"/>
        <n v="15.10358301396457"/>
        <n v="17.664221102736171"/>
        <n v="9.1801795356292324"/>
        <n v="18.069605265822371"/>
        <n v="15.01637317976407"/>
        <n v="16.70933690881748"/>
        <n v="10.04023331029539"/>
        <n v="13.000036859633459"/>
        <n v="13.65529743220343"/>
        <n v="18.131674044927081"/>
        <n v="18.084522142186248"/>
        <n v="16.305271377745012"/>
        <n v="19.812636544871651"/>
        <n v="13.4537664007639"/>
        <n v="18.037611581321769"/>
        <n v="14.89217991062784"/>
        <n v="12.99797371147077"/>
        <n v="17.770140114992511"/>
        <n v="19.1433009925485"/>
        <n v="17.634751248554551"/>
        <n v="13.471789633733209"/>
        <n v="13.5906370975347"/>
        <n v="19.133027540418009"/>
        <n v="16.05847921925324"/>
        <n v="17.488721937963358"/>
        <n v="13.98389404900708"/>
        <n v="18.783104809393951"/>
        <n v="12.573734565113419"/>
        <n v="16.87605456259989"/>
        <n v="12.548475103295671"/>
        <n v="7.6122749502426963"/>
        <n v="10.97112746796099"/>
        <n v="15.408885597630491"/>
        <n v="17.648768248877481"/>
        <n v="9.7460937507155556"/>
        <n v="11.24572659324142"/>
        <n v="20.293637989726459"/>
        <n v="13.69830195053021"/>
        <n v="16.5171003957918"/>
        <n v="13.41919403586804"/>
        <n v="14.10425134454549"/>
        <n v="15.26173261981571"/>
        <n v="15.032885528397021"/>
        <n v="11.422319366873801"/>
        <n v="10.590610544568779"/>
        <n v="2.8564173306038292"/>
        <n v="17.605966501001109"/>
        <n v="17.371272624729109"/>
        <n v="8.6967547748423044"/>
        <n v="11.4956774336701"/>
        <n v="16.125825914137479"/>
        <n v="14.994870069156599"/>
        <n v="15.82980485623732"/>
        <n v="8.7847592455206112"/>
        <n v="19.73180428859391"/>
        <n v="8.5996201206890177"/>
        <n v="14.261749025649859"/>
        <n v="12.42382794133707"/>
        <n v="10.788869046113909"/>
        <n v="10.861752605456941"/>
        <n v="9.0258095624069909"/>
        <n v="16.86797938727042"/>
        <n v="12.26853968328825"/>
        <n v="12.77765384764313"/>
        <n v="12.62889849918311"/>
        <n v="10.874487740817401"/>
        <n v="8.597936265734857"/>
        <n v="12.76117892905188"/>
        <n v="5.7190816501232176"/>
        <n v="7.7442991714931573"/>
        <n v="8.7708099151848575"/>
        <n v="8.7639634119829388"/>
        <n v="12.32156644970124"/>
        <n v="16.795462644974229"/>
        <n v="7.4540275678051007"/>
        <n v="13.301028061789831"/>
        <n v="14.69863425996312"/>
        <n v="9.0314033931333739"/>
        <n v="11.84160179543256"/>
        <n v="14.470832707866171"/>
        <n v="11.233472692357831"/>
        <n v="11.337946958246359"/>
        <n v="12.923180373631849"/>
        <n v="11.81996024000019"/>
        <n v="10.33304133018235"/>
        <n v="11.58415494161733"/>
        <n v="17.64851937715941"/>
        <n v="14.621006038818081"/>
        <n v="9.256208781517131"/>
        <n v="8.2652471330060422"/>
        <n v="10.92005327795218"/>
        <n v="15.98632410284395"/>
        <n v="12.878037355250861"/>
        <n v="9.8954842894780164"/>
        <n v="14.64670370345406"/>
        <n v="11.59988883383132"/>
        <n v="8.6379645021257456"/>
        <n v="13.383577362635361"/>
        <n v="16.57242843053643"/>
        <n v="13.303404894398479"/>
        <n v="12.57600111341679"/>
        <n v="10.031270614748831"/>
        <n v="13.705195592608581"/>
        <n v="8.7882883953288431"/>
        <n v="7.0405529265573259"/>
        <n v="11.86994169451874"/>
        <n v="11.896219482602881"/>
        <n v="19.095166596008429"/>
        <n v="8.3509580763243036"/>
        <n v="12.51271897004713"/>
        <n v="14.415159280866581"/>
        <n v="15.151778532347659"/>
        <n v="11.96782654602203"/>
        <n v="9.7702315757122449"/>
        <n v="11.802647844390041"/>
        <n v="17.819267975811481"/>
        <n v="13.4482170245275"/>
        <n v="5.8665687823257784"/>
        <n v="16.270377385950749"/>
        <n v="13.621507982745239"/>
        <n v="11.899284684487419"/>
        <n v="11.946409136669701"/>
        <n v="11.550630840619791"/>
        <n v="12.76967844286575"/>
        <n v="10.488399200888949"/>
        <n v="12.83103375498002"/>
        <n v="9.2059319255377776"/>
        <n v="12.60044062582427"/>
        <n v="15.32051226199934"/>
        <n v="13.5276183409614"/>
        <n v="15.10124902935334"/>
        <n v="8.7273937145921483"/>
        <n v="12.16437835341779"/>
        <n v="13.85175090816619"/>
        <n v="8.7959853968001482"/>
        <n v="16.69744301117538"/>
        <n v="8.8955759670442163"/>
        <n v="12.49355612551752"/>
        <n v="12.455496991065241"/>
        <n v="12.36501090590056"/>
        <n v="11.368726249069599"/>
        <n v="13.34981036143861"/>
        <n v="8.9065065243076109"/>
      </sharedItems>
    </cacheField>
  </cacheFields>
  <extLst>
    <ext xmlns:x14="http://schemas.microsoft.com/office/spreadsheetml/2009/9/main" uri="{725AE2AE-9491-48be-B2B4-4EB974FC3084}">
      <x14:pivotCacheDefinition pivotCacheId="13061848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n v="1"/>
    <x v="0"/>
    <n v="83.318573060343368"/>
    <x v="0"/>
    <n v="6.2220367808459702"/>
    <x v="0"/>
    <n v="3.3595502237060759"/>
    <x v="0"/>
  </r>
  <r>
    <n v="2"/>
    <x v="0"/>
    <n v="84.309467531550155"/>
    <x v="1"/>
    <n v="2.917959100758774"/>
    <x v="1"/>
    <n v="-0.77253048208754738"/>
    <x v="1"/>
  </r>
  <r>
    <n v="3"/>
    <x v="0"/>
    <n v="89.676124942447373"/>
    <x v="2"/>
    <n v="2.900008973172242"/>
    <x v="2"/>
    <n v="4.0545740445185494"/>
    <x v="2"/>
  </r>
  <r>
    <n v="4"/>
    <x v="0"/>
    <n v="85.211525174273731"/>
    <x v="3"/>
    <n v="-1.5482028694532981"/>
    <x v="3"/>
    <n v="-0.74378991274891826"/>
    <x v="3"/>
  </r>
  <r>
    <n v="5"/>
    <x v="0"/>
    <n v="85.387863205482844"/>
    <x v="4"/>
    <n v="5.3711560316646842"/>
    <x v="4"/>
    <n v="3.390719488961941"/>
    <x v="4"/>
  </r>
  <r>
    <n v="6"/>
    <x v="0"/>
    <n v="90.145194960649846"/>
    <x v="5"/>
    <n v="2.3677974579246732"/>
    <x v="5"/>
    <n v="4.7899848993106566"/>
    <x v="5"/>
  </r>
  <r>
    <n v="7"/>
    <x v="0"/>
    <n v="86.382748617967607"/>
    <x v="6"/>
    <n v="1.029771223916774"/>
    <x v="6"/>
    <n v="-1.465328767149618"/>
    <x v="6"/>
  </r>
  <r>
    <n v="8"/>
    <x v="0"/>
    <n v="81.204816296180397"/>
    <x v="7"/>
    <n v="-1.2360773779749259"/>
    <x v="7"/>
    <n v="4.8239851229387929"/>
    <x v="7"/>
  </r>
  <r>
    <n v="9"/>
    <x v="0"/>
    <n v="82.939441444319428"/>
    <x v="8"/>
    <n v="2.1007125100611832"/>
    <x v="8"/>
    <n v="3.1401386362762913E-2"/>
    <x v="8"/>
  </r>
  <r>
    <n v="10"/>
    <x v="0"/>
    <n v="83.663014089700127"/>
    <x v="9"/>
    <n v="0.45281659494987547"/>
    <x v="9"/>
    <n v="2.383060165310904"/>
    <x v="9"/>
  </r>
  <r>
    <n v="11"/>
    <x v="0"/>
    <n v="88.672245392318388"/>
    <x v="10"/>
    <n v="1.80890843901649"/>
    <x v="10"/>
    <n v="2.1055124168663091"/>
    <x v="10"/>
  </r>
  <r>
    <n v="12"/>
    <x v="0"/>
    <n v="86.079441481172097"/>
    <x v="11"/>
    <n v="-0.65279996329079237"/>
    <x v="11"/>
    <n v="0.21841084098539421"/>
    <x v="11"/>
  </r>
  <r>
    <n v="13"/>
    <x v="0"/>
    <n v="86.20231435178215"/>
    <x v="12"/>
    <n v="8.0627684488370939"/>
    <x v="12"/>
    <n v="2.3043086099933552"/>
    <x v="12"/>
  </r>
  <r>
    <n v="14"/>
    <x v="0"/>
    <n v="85.332048147835366"/>
    <x v="13"/>
    <n v="2.9519924183760931"/>
    <x v="13"/>
    <n v="-2.1912927762715131"/>
    <x v="13"/>
  </r>
  <r>
    <n v="15"/>
    <x v="0"/>
    <n v="83.332476595737774"/>
    <x v="14"/>
    <n v="6.224835231817158"/>
    <x v="14"/>
    <n v="1.0915893834451069"/>
    <x v="14"/>
  </r>
  <r>
    <n v="16"/>
    <x v="0"/>
    <n v="90.360739410409238"/>
    <x v="15"/>
    <n v="-4.8050990107729561"/>
    <x v="15"/>
    <n v="3.977372494995512"/>
    <x v="15"/>
  </r>
  <r>
    <n v="17"/>
    <x v="0"/>
    <n v="86.493551434687717"/>
    <x v="16"/>
    <n v="1.6404065100154881"/>
    <x v="16"/>
    <n v="-5.0223739476879414"/>
    <x v="16"/>
  </r>
  <r>
    <n v="18"/>
    <x v="0"/>
    <n v="79.100148530111085"/>
    <x v="17"/>
    <n v="0.97355312522378634"/>
    <x v="17"/>
    <n v="-2.9637785620747641"/>
    <x v="17"/>
  </r>
  <r>
    <n v="19"/>
    <x v="0"/>
    <n v="87.104067704691062"/>
    <x v="18"/>
    <n v="-0.66877853809773935"/>
    <x v="18"/>
    <n v="-1.9858126727909171"/>
    <x v="18"/>
  </r>
  <r>
    <n v="20"/>
    <x v="0"/>
    <n v="83.581625776816196"/>
    <x v="19"/>
    <n v="7.6398274626722849"/>
    <x v="19"/>
    <n v="-3.26726908243629"/>
    <x v="19"/>
  </r>
  <r>
    <n v="21"/>
    <x v="0"/>
    <n v="81.796528882039468"/>
    <x v="20"/>
    <n v="-1.24584575930847"/>
    <x v="20"/>
    <n v="2.7587491178890771"/>
    <x v="20"/>
  </r>
  <r>
    <n v="22"/>
    <x v="0"/>
    <n v="84.346075256025117"/>
    <x v="21"/>
    <n v="3.9551707812240759"/>
    <x v="21"/>
    <n v="-1.4787850492680319"/>
    <x v="21"/>
  </r>
  <r>
    <n v="23"/>
    <x v="0"/>
    <n v="81.921986655078285"/>
    <x v="22"/>
    <n v="5.5393088567390762"/>
    <x v="22"/>
    <n v="-4.993641255986919"/>
    <x v="22"/>
  </r>
  <r>
    <n v="24"/>
    <x v="0"/>
    <n v="82.813326312126577"/>
    <x v="23"/>
    <n v="3.5345705652540689"/>
    <x v="23"/>
    <n v="-0.41270629524134922"/>
    <x v="23"/>
  </r>
  <r>
    <n v="25"/>
    <x v="0"/>
    <n v="83.124882196452234"/>
    <x v="24"/>
    <n v="0.37423356751345338"/>
    <x v="24"/>
    <n v="0.32809424557558242"/>
    <x v="24"/>
  </r>
  <r>
    <n v="26"/>
    <x v="0"/>
    <n v="79.939920067772761"/>
    <x v="25"/>
    <n v="5.8234974201725009"/>
    <x v="25"/>
    <n v="4.0703564213343304"/>
    <x v="25"/>
  </r>
  <r>
    <n v="27"/>
    <x v="0"/>
    <n v="87.513361133483571"/>
    <x v="26"/>
    <n v="3.5117642455225142"/>
    <x v="26"/>
    <n v="-1.811256407996487"/>
    <x v="26"/>
  </r>
  <r>
    <n v="28"/>
    <x v="0"/>
    <n v="85.46011935350954"/>
    <x v="27"/>
    <n v="-0.1904937191461302"/>
    <x v="27"/>
    <n v="4.9838677672160863"/>
    <x v="27"/>
  </r>
  <r>
    <n v="29"/>
    <x v="0"/>
    <n v="81.58558918896415"/>
    <x v="28"/>
    <n v="-1.164147142806184"/>
    <x v="28"/>
    <n v="2.6950881468858152"/>
    <x v="28"/>
  </r>
  <r>
    <n v="30"/>
    <x v="0"/>
    <n v="88.761444763209781"/>
    <x v="29"/>
    <n v="9.2601523034794404"/>
    <x v="29"/>
    <n v="2.5870564729066339"/>
    <x v="29"/>
  </r>
  <r>
    <n v="31"/>
    <x v="0"/>
    <n v="86.279392664430446"/>
    <x v="30"/>
    <n v="0.96449056374468878"/>
    <x v="30"/>
    <n v="-1.057577010943507"/>
    <x v="30"/>
  </r>
  <r>
    <n v="32"/>
    <x v="0"/>
    <n v="84.114785551023189"/>
    <x v="31"/>
    <n v="-2.5667149617541209"/>
    <x v="31"/>
    <n v="7.3610036396941139"/>
    <x v="31"/>
  </r>
  <r>
    <n v="33"/>
    <x v="0"/>
    <n v="87.685376983135072"/>
    <x v="32"/>
    <n v="4.5997780882609556"/>
    <x v="32"/>
    <n v="1.007187503708534"/>
    <x v="32"/>
  </r>
  <r>
    <n v="34"/>
    <x v="0"/>
    <n v="87.634400462599132"/>
    <x v="33"/>
    <n v="3.930690768182687"/>
    <x v="33"/>
    <n v="-3.9746927525350002"/>
    <x v="33"/>
  </r>
  <r>
    <n v="35"/>
    <x v="0"/>
    <n v="87.464743244912455"/>
    <x v="34"/>
    <n v="-1.0615030071677951"/>
    <x v="34"/>
    <n v="0.88843058582251211"/>
    <x v="34"/>
  </r>
  <r>
    <n v="36"/>
    <x v="0"/>
    <n v="87.065920762300266"/>
    <x v="35"/>
    <n v="-2.8288692407458509"/>
    <x v="35"/>
    <n v="-4.3033322121961524"/>
    <x v="35"/>
  </r>
  <r>
    <n v="37"/>
    <x v="0"/>
    <n v="86.661752960612773"/>
    <x v="36"/>
    <n v="2.6510924485241829"/>
    <x v="36"/>
    <n v="0.56846965263997951"/>
    <x v="36"/>
  </r>
  <r>
    <n v="38"/>
    <x v="0"/>
    <n v="84.814264868269831"/>
    <x v="37"/>
    <n v="6.4181888751282674"/>
    <x v="37"/>
    <n v="0.23331899043114371"/>
    <x v="37"/>
  </r>
  <r>
    <n v="39"/>
    <x v="0"/>
    <n v="84.082112008780243"/>
    <x v="38"/>
    <n v="4.9083721055464462"/>
    <x v="38"/>
    <n v="3.54548907121023"/>
    <x v="38"/>
  </r>
  <r>
    <n v="40"/>
    <x v="0"/>
    <n v="83.858586996962856"/>
    <x v="39"/>
    <n v="1.5211877275140679"/>
    <x v="39"/>
    <n v="4.5284885572124729"/>
    <x v="39"/>
  </r>
  <r>
    <n v="41"/>
    <x v="0"/>
    <n v="82.915879063238464"/>
    <x v="40"/>
    <n v="0.49743530524686719"/>
    <x v="40"/>
    <n v="-0.67831489470346362"/>
    <x v="40"/>
  </r>
  <r>
    <n v="42"/>
    <x v="0"/>
    <n v="84.376248165941206"/>
    <x v="41"/>
    <n v="3.813200270251635"/>
    <x v="41"/>
    <n v="3.9183266051250771"/>
    <x v="41"/>
  </r>
  <r>
    <n v="43"/>
    <x v="0"/>
    <n v="81.203810945295203"/>
    <x v="42"/>
    <n v="3.472060041648473"/>
    <x v="42"/>
    <n v="5.7729693290062896"/>
    <x v="42"/>
  </r>
  <r>
    <n v="44"/>
    <x v="0"/>
    <n v="91.506867896015535"/>
    <x v="43"/>
    <n v="4.8891352400781836"/>
    <x v="43"/>
    <n v="-0.85243201452793871"/>
    <x v="43"/>
  </r>
  <r>
    <n v="45"/>
    <x v="0"/>
    <n v="88.623885994914971"/>
    <x v="44"/>
    <n v="1.812606149133311"/>
    <x v="44"/>
    <n v="-0.45721309949799771"/>
    <x v="44"/>
  </r>
  <r>
    <n v="46"/>
    <x v="0"/>
    <n v="81.630674250389959"/>
    <x v="45"/>
    <n v="5.6980621596092984"/>
    <x v="45"/>
    <n v="3.4523350894610458"/>
    <x v="45"/>
  </r>
  <r>
    <n v="47"/>
    <x v="0"/>
    <n v="83.791345494102771"/>
    <x v="46"/>
    <n v="0.50756541799125454"/>
    <x v="46"/>
    <n v="2.0491439098318058"/>
    <x v="46"/>
  </r>
  <r>
    <n v="48"/>
    <x v="0"/>
    <n v="83.600033939130341"/>
    <x v="47"/>
    <n v="2.0083658996401099"/>
    <x v="47"/>
    <n v="3.1463248813328502"/>
    <x v="47"/>
  </r>
  <r>
    <n v="49"/>
    <x v="0"/>
    <n v="87.339895355008949"/>
    <x v="48"/>
    <n v="5.2224435711777133"/>
    <x v="48"/>
    <n v="5.7140528836426867"/>
    <x v="48"/>
  </r>
  <r>
    <n v="50"/>
    <x v="0"/>
    <n v="84.749892800584519"/>
    <x v="49"/>
    <n v="5.9699148258813377"/>
    <x v="49"/>
    <n v="2.6612493587291861"/>
    <x v="49"/>
  </r>
  <r>
    <n v="51"/>
    <x v="0"/>
    <n v="85.759955541984269"/>
    <x v="50"/>
    <n v="-2.815514104360139"/>
    <x v="50"/>
    <n v="4.6551038105261204"/>
    <x v="50"/>
  </r>
  <r>
    <n v="52"/>
    <x v="0"/>
    <n v="84.914359733953887"/>
    <x v="51"/>
    <n v="3.3215712210484591"/>
    <x v="51"/>
    <n v="3.3687163870115828"/>
    <x v="51"/>
  </r>
  <r>
    <n v="53"/>
    <x v="0"/>
    <n v="84.871388628126056"/>
    <x v="52"/>
    <n v="4.8263370352038901"/>
    <x v="52"/>
    <n v="2.8008611694265642"/>
    <x v="52"/>
  </r>
  <r>
    <n v="54"/>
    <x v="0"/>
    <n v="89.105806852043372"/>
    <x v="53"/>
    <n v="-1.352472940471894"/>
    <x v="53"/>
    <n v="2.6582533145532361"/>
    <x v="53"/>
  </r>
  <r>
    <n v="55"/>
    <x v="0"/>
    <n v="84.322687043022199"/>
    <x v="54"/>
    <n v="4.4418767996256516"/>
    <x v="54"/>
    <n v="5.3739699133742391"/>
    <x v="54"/>
  </r>
  <r>
    <n v="56"/>
    <x v="0"/>
    <n v="89.549411813288614"/>
    <x v="55"/>
    <n v="0.51547718880960902"/>
    <x v="55"/>
    <n v="-1.506779621131964"/>
    <x v="55"/>
  </r>
  <r>
    <n v="57"/>
    <x v="0"/>
    <n v="80.353741587309344"/>
    <x v="56"/>
    <n v="6.0607590364932884"/>
    <x v="56"/>
    <n v="-1.815548187472483"/>
    <x v="56"/>
  </r>
  <r>
    <n v="58"/>
    <x v="0"/>
    <n v="86.753841248908202"/>
    <x v="57"/>
    <n v="4.6154460963079229"/>
    <x v="57"/>
    <n v="3.2758380101916269"/>
    <x v="57"/>
  </r>
  <r>
    <n v="59"/>
    <x v="0"/>
    <n v="85.371562731533842"/>
    <x v="58"/>
    <n v="5.3071568849868278"/>
    <x v="58"/>
    <n v="1.140931007600658"/>
    <x v="58"/>
  </r>
  <r>
    <n v="60"/>
    <x v="0"/>
    <n v="85.647824706231916"/>
    <x v="59"/>
    <n v="3.362157987861103"/>
    <x v="59"/>
    <n v="1.722015635054881"/>
    <x v="59"/>
  </r>
  <r>
    <n v="61"/>
    <x v="0"/>
    <n v="86.13891844827964"/>
    <x v="60"/>
    <n v="5.5909453024732603"/>
    <x v="60"/>
    <n v="3.7238321315141971"/>
    <x v="60"/>
  </r>
  <r>
    <n v="62"/>
    <x v="0"/>
    <n v="83.493029640672091"/>
    <x v="61"/>
    <n v="7.1415435849436131"/>
    <x v="61"/>
    <n v="3.7598851435472289"/>
    <x v="61"/>
  </r>
  <r>
    <n v="63"/>
    <x v="0"/>
    <n v="84.000377848991747"/>
    <x v="62"/>
    <n v="8.8987440463669003"/>
    <x v="62"/>
    <n v="0.71198848991466701"/>
    <x v="62"/>
  </r>
  <r>
    <n v="64"/>
    <x v="0"/>
    <n v="81.944273850678741"/>
    <x v="63"/>
    <n v="2.914814835752805"/>
    <x v="63"/>
    <n v="0.56236839300869279"/>
    <x v="63"/>
  </r>
  <r>
    <n v="65"/>
    <x v="0"/>
    <n v="81.784626320573267"/>
    <x v="64"/>
    <n v="-3.7471532709972148"/>
    <x v="64"/>
    <n v="1.7207958270236079"/>
    <x v="64"/>
  </r>
  <r>
    <n v="66"/>
    <x v="0"/>
    <n v="85.910585924212768"/>
    <x v="65"/>
    <n v="3.0945780137819749"/>
    <x v="65"/>
    <n v="4.6890533678842328"/>
    <x v="65"/>
  </r>
  <r>
    <n v="67"/>
    <x v="0"/>
    <n v="86.344629335888285"/>
    <x v="66"/>
    <n v="3.6166836253499239"/>
    <x v="66"/>
    <n v="2.778061460037013"/>
    <x v="66"/>
  </r>
  <r>
    <n v="68"/>
    <x v="0"/>
    <n v="85.159012680191509"/>
    <x v="67"/>
    <n v="2.533963958566805"/>
    <x v="67"/>
    <n v="5.799022532469583"/>
    <x v="67"/>
  </r>
  <r>
    <n v="69"/>
    <x v="0"/>
    <n v="87.766802403639218"/>
    <x v="68"/>
    <n v="4.7048658623312232"/>
    <x v="68"/>
    <n v="1.477089388740084"/>
    <x v="68"/>
  </r>
  <r>
    <n v="70"/>
    <x v="0"/>
    <n v="91.150254056881437"/>
    <x v="69"/>
    <n v="6.0320338935427946"/>
    <x v="69"/>
    <n v="4.8770028156622587"/>
    <x v="69"/>
  </r>
  <r>
    <n v="71"/>
    <x v="0"/>
    <n v="83.526906501830396"/>
    <x v="70"/>
    <n v="1.446052709496535"/>
    <x v="70"/>
    <n v="4.1490069330517398"/>
    <x v="70"/>
  </r>
  <r>
    <n v="72"/>
    <x v="0"/>
    <n v="78.072493373077563"/>
    <x v="71"/>
    <n v="2.117714018531669"/>
    <x v="71"/>
    <n v="3.3362503827002121"/>
    <x v="71"/>
  </r>
  <r>
    <n v="73"/>
    <x v="0"/>
    <n v="88.017215573386764"/>
    <x v="72"/>
    <n v="4.1935266264010167"/>
    <x v="72"/>
    <n v="2.744102120335393"/>
    <x v="72"/>
  </r>
  <r>
    <n v="74"/>
    <x v="0"/>
    <n v="82.87239771225282"/>
    <x v="73"/>
    <n v="1.349328775532586"/>
    <x v="73"/>
    <n v="0.66035280857244583"/>
    <x v="73"/>
  </r>
  <r>
    <n v="75"/>
    <x v="0"/>
    <n v="82.935974150597929"/>
    <x v="74"/>
    <n v="3.2738021504647059"/>
    <x v="74"/>
    <n v="1.172887472492304"/>
    <x v="74"/>
  </r>
  <r>
    <n v="76"/>
    <x v="0"/>
    <n v="88.076714109090091"/>
    <x v="75"/>
    <n v="-2.885122796655907"/>
    <x v="75"/>
    <n v="2.1881864871254"/>
    <x v="75"/>
  </r>
  <r>
    <n v="77"/>
    <x v="0"/>
    <n v="84.145680978846968"/>
    <x v="76"/>
    <n v="-0.35969916419287218"/>
    <x v="76"/>
    <n v="1.646666672037858"/>
    <x v="76"/>
  </r>
  <r>
    <n v="78"/>
    <x v="0"/>
    <n v="81.337846863236393"/>
    <x v="77"/>
    <n v="-0.98326642681237564"/>
    <x v="77"/>
    <n v="4.3296734051586618"/>
    <x v="77"/>
  </r>
  <r>
    <n v="79"/>
    <x v="0"/>
    <n v="85.543910439247455"/>
    <x v="78"/>
    <n v="0.43912890981827513"/>
    <x v="78"/>
    <n v="1.172048630440707"/>
    <x v="78"/>
  </r>
  <r>
    <n v="80"/>
    <x v="0"/>
    <n v="84.583325912682866"/>
    <x v="79"/>
    <n v="0.92008641620800269"/>
    <x v="79"/>
    <n v="1.288869235236517"/>
    <x v="79"/>
  </r>
  <r>
    <n v="81"/>
    <x v="0"/>
    <n v="85.017292557699662"/>
    <x v="80"/>
    <n v="4.1469154276391098"/>
    <x v="80"/>
    <n v="4.704273730300601E-2"/>
    <x v="80"/>
  </r>
  <r>
    <n v="82"/>
    <x v="0"/>
    <n v="86.155841203378998"/>
    <x v="81"/>
    <n v="5.9463390075679214"/>
    <x v="81"/>
    <n v="1.084991014370015"/>
    <x v="81"/>
  </r>
  <r>
    <n v="83"/>
    <x v="0"/>
    <n v="83.888019904622766"/>
    <x v="82"/>
    <n v="0.81784941273739342"/>
    <x v="82"/>
    <n v="1.2937030730884671"/>
    <x v="82"/>
  </r>
  <r>
    <n v="84"/>
    <x v="0"/>
    <n v="86.933129645556505"/>
    <x v="83"/>
    <n v="9.4830528659857194E-3"/>
    <x v="83"/>
    <n v="-5.4412073216982453"/>
    <x v="83"/>
  </r>
  <r>
    <n v="85"/>
    <x v="0"/>
    <n v="84.338540314543749"/>
    <x v="84"/>
    <n v="-0.1250665769685293"/>
    <x v="84"/>
    <n v="-2.5944950916429521"/>
    <x v="84"/>
  </r>
  <r>
    <n v="86"/>
    <x v="0"/>
    <n v="85.995345891747093"/>
    <x v="85"/>
    <n v="1.7562338209089789"/>
    <x v="85"/>
    <n v="1.2825392701441229"/>
    <x v="85"/>
  </r>
  <r>
    <n v="87"/>
    <x v="0"/>
    <n v="88.290517039448048"/>
    <x v="86"/>
    <n v="2.2829127955423081"/>
    <x v="86"/>
    <n v="0.7041486754065035"/>
    <x v="86"/>
  </r>
  <r>
    <n v="88"/>
    <x v="0"/>
    <n v="86.30554447250141"/>
    <x v="87"/>
    <n v="4.4508526015148089"/>
    <x v="87"/>
    <n v="-2.102607984622308"/>
    <x v="87"/>
  </r>
  <r>
    <n v="89"/>
    <x v="0"/>
    <n v="84.022205243406319"/>
    <x v="88"/>
    <n v="2.03602547349483"/>
    <x v="88"/>
    <n v="-4.4746145281290568"/>
    <x v="88"/>
  </r>
  <r>
    <n v="90"/>
    <x v="0"/>
    <n v="88.446422855353276"/>
    <x v="89"/>
    <n v="-3.2354678065800679"/>
    <x v="89"/>
    <n v="0.43689234025971979"/>
    <x v="89"/>
  </r>
  <r>
    <n v="91"/>
    <x v="0"/>
    <n v="87.980511567886353"/>
    <x v="90"/>
    <n v="2.7256971733495852"/>
    <x v="90"/>
    <n v="3.46048729708283"/>
    <x v="90"/>
  </r>
  <r>
    <n v="92"/>
    <x v="0"/>
    <n v="86.645190878524204"/>
    <x v="91"/>
    <n v="6.5615604319546694"/>
    <x v="91"/>
    <n v="6.8197158957826947"/>
    <x v="91"/>
  </r>
  <r>
    <n v="93"/>
    <x v="0"/>
    <n v="85.71619520533433"/>
    <x v="92"/>
    <n v="6.5748038055309754"/>
    <x v="92"/>
    <n v="1.3846296188719851"/>
    <x v="92"/>
  </r>
  <r>
    <n v="94"/>
    <x v="0"/>
    <n v="83.116281771881887"/>
    <x v="93"/>
    <n v="0.63311034566631097"/>
    <x v="93"/>
    <n v="5.9795545218831503"/>
    <x v="93"/>
  </r>
  <r>
    <n v="95"/>
    <x v="0"/>
    <n v="89.081957345590027"/>
    <x v="94"/>
    <n v="-1.6433296309127119"/>
    <x v="94"/>
    <n v="1.7490664729079051"/>
    <x v="94"/>
  </r>
  <r>
    <n v="96"/>
    <x v="0"/>
    <n v="83.199221238558621"/>
    <x v="95"/>
    <n v="10.374181475595821"/>
    <x v="95"/>
    <n v="1.8465963127786791"/>
    <x v="95"/>
  </r>
  <r>
    <n v="97"/>
    <x v="0"/>
    <n v="91.561998979049733"/>
    <x v="96"/>
    <n v="2.5127341725617418"/>
    <x v="96"/>
    <n v="2.4744759400462399"/>
    <x v="96"/>
  </r>
  <r>
    <n v="98"/>
    <x v="0"/>
    <n v="89.597831878555567"/>
    <x v="97"/>
    <n v="2.7076462496831479"/>
    <x v="97"/>
    <n v="-1.1117317357827561"/>
    <x v="97"/>
  </r>
  <r>
    <n v="99"/>
    <x v="0"/>
    <n v="84.292898922698569"/>
    <x v="98"/>
    <n v="4.2617225660944413"/>
    <x v="98"/>
    <n v="1.3448453613153499"/>
    <x v="98"/>
  </r>
  <r>
    <n v="100"/>
    <x v="0"/>
    <n v="81.920737299079661"/>
    <x v="99"/>
    <n v="-1.842118369857358"/>
    <x v="99"/>
    <n v="4.2253430963767524"/>
    <x v="99"/>
  </r>
  <r>
    <n v="101"/>
    <x v="1"/>
    <n v="87.868780308902103"/>
    <x v="100"/>
    <n v="-0.1846573335738628"/>
    <x v="100"/>
    <n v="-1.0491773605565671"/>
    <x v="100"/>
  </r>
  <r>
    <n v="102"/>
    <x v="1"/>
    <n v="90.770651127469591"/>
    <x v="101"/>
    <n v="-2.621327215870028"/>
    <x v="101"/>
    <n v="0.23518179033611769"/>
    <x v="101"/>
  </r>
  <r>
    <n v="103"/>
    <x v="1"/>
    <n v="89.259924364612885"/>
    <x v="102"/>
    <n v="-7.9283842031785401E-2"/>
    <x v="102"/>
    <n v="-2.243312251377763"/>
    <x v="102"/>
  </r>
  <r>
    <n v="104"/>
    <x v="1"/>
    <n v="88.957372201806805"/>
    <x v="103"/>
    <n v="2.3565482990136828"/>
    <x v="103"/>
    <n v="2.2630565893480639"/>
    <x v="103"/>
  </r>
  <r>
    <n v="105"/>
    <x v="1"/>
    <n v="87.145144298204954"/>
    <x v="104"/>
    <n v="-2.094128373960737"/>
    <x v="104"/>
    <n v="2.4743993471670671"/>
    <x v="104"/>
  </r>
  <r>
    <n v="106"/>
    <x v="1"/>
    <n v="89.864916825573246"/>
    <x v="105"/>
    <n v="3.7699480381019388"/>
    <x v="105"/>
    <n v="3.145042053672245"/>
    <x v="105"/>
  </r>
  <r>
    <n v="107"/>
    <x v="1"/>
    <n v="87.645286591628775"/>
    <x v="106"/>
    <n v="2.8680320864520081"/>
    <x v="106"/>
    <n v="-2.4594300945507062"/>
    <x v="106"/>
  </r>
  <r>
    <n v="108"/>
    <x v="1"/>
    <n v="84.996174190235593"/>
    <x v="107"/>
    <n v="-0.71264507686191703"/>
    <x v="107"/>
    <n v="1.521705104264292"/>
    <x v="107"/>
  </r>
  <r>
    <n v="109"/>
    <x v="1"/>
    <n v="88.85932043913671"/>
    <x v="108"/>
    <n v="2.678974827143191"/>
    <x v="108"/>
    <n v="-1.6321730749495369"/>
    <x v="108"/>
  </r>
  <r>
    <n v="110"/>
    <x v="1"/>
    <n v="92.756989827182295"/>
    <x v="109"/>
    <n v="4.2442434874815307"/>
    <x v="109"/>
    <n v="1.198846053851929"/>
    <x v="109"/>
  </r>
  <r>
    <n v="111"/>
    <x v="1"/>
    <n v="88.273959112174822"/>
    <x v="110"/>
    <n v="5.1832857597852247"/>
    <x v="110"/>
    <n v="5.2278717600182398"/>
    <x v="110"/>
  </r>
  <r>
    <n v="112"/>
    <x v="1"/>
    <n v="91.823892966675103"/>
    <x v="111"/>
    <n v="1.3614551640604169"/>
    <x v="111"/>
    <n v="-0.31057586080282662"/>
    <x v="111"/>
  </r>
  <r>
    <n v="113"/>
    <x v="1"/>
    <n v="85.14635187513251"/>
    <x v="112"/>
    <n v="1.7190896182668629"/>
    <x v="112"/>
    <n v="3.3500499628164748"/>
    <x v="112"/>
  </r>
  <r>
    <n v="114"/>
    <x v="1"/>
    <n v="89.833314103426375"/>
    <x v="113"/>
    <n v="1.739857595054225"/>
    <x v="113"/>
    <n v="-1.0490057522510861"/>
    <x v="113"/>
  </r>
  <r>
    <n v="115"/>
    <x v="1"/>
    <n v="91.55822161183039"/>
    <x v="114"/>
    <n v="6.324385268165134"/>
    <x v="114"/>
    <n v="-0.23558463135091601"/>
    <x v="114"/>
  </r>
  <r>
    <n v="116"/>
    <x v="1"/>
    <n v="90.903460086500147"/>
    <x v="115"/>
    <n v="5.3752156768339816"/>
    <x v="115"/>
    <n v="2.516165251759849"/>
    <x v="115"/>
  </r>
  <r>
    <n v="117"/>
    <x v="1"/>
    <n v="90.317028582446824"/>
    <x v="116"/>
    <n v="4.503204703271118"/>
    <x v="116"/>
    <n v="-0.83733681137360372"/>
    <x v="116"/>
  </r>
  <r>
    <n v="118"/>
    <x v="1"/>
    <n v="88.077881975083869"/>
    <x v="117"/>
    <n v="1.1379776004779221"/>
    <x v="117"/>
    <n v="-3.9088945054363049"/>
    <x v="117"/>
  </r>
  <r>
    <n v="119"/>
    <x v="1"/>
    <n v="87.450886961899258"/>
    <x v="118"/>
    <n v="3.1197243024992178"/>
    <x v="118"/>
    <n v="4.9955053056399894"/>
    <x v="118"/>
  </r>
  <r>
    <n v="120"/>
    <x v="1"/>
    <n v="86.927613628185256"/>
    <x v="119"/>
    <n v="3.2098709936620868"/>
    <x v="119"/>
    <n v="2.2810717136395389"/>
    <x v="119"/>
  </r>
  <r>
    <n v="121"/>
    <x v="1"/>
    <n v="90.352939791300372"/>
    <x v="120"/>
    <n v="-1.1250198828679669"/>
    <x v="120"/>
    <n v="-0.55091832168026911"/>
    <x v="120"/>
  </r>
  <r>
    <n v="122"/>
    <x v="1"/>
    <n v="87.15757615744559"/>
    <x v="121"/>
    <n v="-3.1849135459622282"/>
    <x v="121"/>
    <n v="-4.782236361991802"/>
    <x v="121"/>
  </r>
  <r>
    <n v="123"/>
    <x v="1"/>
    <n v="88.528327668898001"/>
    <x v="122"/>
    <n v="3.9254900829548478"/>
    <x v="122"/>
    <n v="6.9066293141979136"/>
    <x v="122"/>
  </r>
  <r>
    <n v="124"/>
    <x v="1"/>
    <n v="89.231723423405256"/>
    <x v="123"/>
    <n v="-2.5879315935412648"/>
    <x v="123"/>
    <n v="11.371112463814621"/>
    <x v="123"/>
  </r>
  <r>
    <n v="125"/>
    <x v="1"/>
    <n v="95.531586015696618"/>
    <x v="124"/>
    <n v="2.0050510654526299"/>
    <x v="124"/>
    <n v="1.8224412220663699"/>
    <x v="124"/>
  </r>
  <r>
    <n v="126"/>
    <x v="1"/>
    <n v="88.044150294913621"/>
    <x v="125"/>
    <n v="2.750743464044993"/>
    <x v="125"/>
    <n v="3.7494199425335668"/>
    <x v="125"/>
  </r>
  <r>
    <n v="127"/>
    <x v="1"/>
    <n v="90.706159716854572"/>
    <x v="126"/>
    <n v="3.6916021709176499"/>
    <x v="126"/>
    <n v="4.8736809362224811"/>
    <x v="126"/>
  </r>
  <r>
    <n v="128"/>
    <x v="1"/>
    <n v="90.233882548691128"/>
    <x v="127"/>
    <n v="2.5682787125444322"/>
    <x v="127"/>
    <n v="-0.90541330061582603"/>
    <x v="127"/>
  </r>
  <r>
    <n v="129"/>
    <x v="1"/>
    <n v="87.114430097609613"/>
    <x v="128"/>
    <n v="-0.1985614188913756"/>
    <x v="128"/>
    <n v="0.14641131133037949"/>
    <x v="128"/>
  </r>
  <r>
    <n v="130"/>
    <x v="1"/>
    <n v="89.786075741629205"/>
    <x v="129"/>
    <n v="4.959097579686385"/>
    <x v="129"/>
    <n v="-3.9813631099355891"/>
    <x v="129"/>
  </r>
  <r>
    <n v="131"/>
    <x v="1"/>
    <n v="94.333652575270051"/>
    <x v="130"/>
    <n v="7.2159013007187376"/>
    <x v="130"/>
    <n v="-1.009734696815616"/>
    <x v="130"/>
  </r>
  <r>
    <n v="132"/>
    <x v="1"/>
    <n v="91.354512159237643"/>
    <x v="131"/>
    <n v="4.6435364267763282"/>
    <x v="131"/>
    <n v="3.0672293486583428"/>
    <x v="131"/>
  </r>
  <r>
    <n v="133"/>
    <x v="1"/>
    <n v="90.123698765978816"/>
    <x v="132"/>
    <n v="-3.8309527039719269"/>
    <x v="132"/>
    <n v="0.32785203227738863"/>
    <x v="132"/>
  </r>
  <r>
    <n v="134"/>
    <x v="1"/>
    <n v="88.732509502981131"/>
    <x v="133"/>
    <n v="6.198728556208831"/>
    <x v="133"/>
    <n v="0.5573653974507693"/>
    <x v="133"/>
  </r>
  <r>
    <n v="135"/>
    <x v="1"/>
    <n v="83.840258335378451"/>
    <x v="134"/>
    <n v="1.8318321614411961"/>
    <x v="134"/>
    <n v="0.86232134549245165"/>
    <x v="134"/>
  </r>
  <r>
    <n v="136"/>
    <x v="1"/>
    <n v="93.394011640242525"/>
    <x v="135"/>
    <n v="3.5747428379578698"/>
    <x v="135"/>
    <n v="-4.3910009474868126"/>
    <x v="135"/>
  </r>
  <r>
    <n v="137"/>
    <x v="1"/>
    <n v="85.61807978722554"/>
    <x v="136"/>
    <n v="3.8660997076131811"/>
    <x v="136"/>
    <n v="3.712889802695011"/>
    <x v="136"/>
  </r>
  <r>
    <n v="138"/>
    <x v="1"/>
    <n v="92.219842532632001"/>
    <x v="137"/>
    <n v="1.7099417803798851"/>
    <x v="137"/>
    <n v="-3.1304786668062632"/>
    <x v="137"/>
  </r>
  <r>
    <n v="139"/>
    <x v="1"/>
    <n v="95.72731070765245"/>
    <x v="138"/>
    <n v="1.7742104070538209"/>
    <x v="138"/>
    <n v="0.57428951275305495"/>
    <x v="138"/>
  </r>
  <r>
    <n v="140"/>
    <x v="1"/>
    <n v="85.668320517084595"/>
    <x v="139"/>
    <n v="5.0574712079927"/>
    <x v="139"/>
    <n v="-0.1156903861764913"/>
    <x v="139"/>
  </r>
  <r>
    <n v="141"/>
    <x v="1"/>
    <n v="92.105353006124133"/>
    <x v="140"/>
    <n v="4.1348057674587322"/>
    <x v="140"/>
    <n v="0.54421854943140535"/>
    <x v="140"/>
  </r>
  <r>
    <n v="142"/>
    <x v="1"/>
    <n v="89.213407531792598"/>
    <x v="141"/>
    <n v="4.970786738132694"/>
    <x v="141"/>
    <n v="5.5798978342073573"/>
    <x v="141"/>
  </r>
  <r>
    <n v="143"/>
    <x v="1"/>
    <n v="85.283567522563544"/>
    <x v="142"/>
    <n v="9.1487800856909818"/>
    <x v="142"/>
    <n v="-0.54617975374610839"/>
    <x v="142"/>
  </r>
  <r>
    <n v="144"/>
    <x v="1"/>
    <n v="85.455997038654743"/>
    <x v="143"/>
    <n v="3.9932475910822611"/>
    <x v="143"/>
    <n v="-1.1492927871356891"/>
    <x v="143"/>
  </r>
  <r>
    <n v="145"/>
    <x v="1"/>
    <n v="85.195391479276225"/>
    <x v="144"/>
    <n v="2.62214347215592"/>
    <x v="144"/>
    <n v="-3.3589619848315349"/>
    <x v="144"/>
  </r>
  <r>
    <n v="146"/>
    <x v="1"/>
    <n v="88.407280433489092"/>
    <x v="145"/>
    <n v="-4.6318993317268617"/>
    <x v="145"/>
    <n v="-1.2170942448337481"/>
    <x v="145"/>
  </r>
  <r>
    <n v="147"/>
    <x v="1"/>
    <n v="85.614733245012303"/>
    <x v="146"/>
    <n v="10.07514200973835"/>
    <x v="146"/>
    <n v="-2.2985541221032162"/>
    <x v="146"/>
  </r>
  <r>
    <n v="148"/>
    <x v="1"/>
    <n v="92.063750318927475"/>
    <x v="147"/>
    <n v="0.55196953461107645"/>
    <x v="147"/>
    <n v="2.423838588744887"/>
    <x v="147"/>
  </r>
  <r>
    <n v="149"/>
    <x v="1"/>
    <n v="96.300326821577016"/>
    <x v="148"/>
    <n v="9.124204145286182"/>
    <x v="148"/>
    <n v="-1.3890127380236299"/>
    <x v="148"/>
  </r>
  <r>
    <n v="150"/>
    <x v="1"/>
    <n v="86.138908571894461"/>
    <x v="149"/>
    <n v="3.1239307040149629"/>
    <x v="149"/>
    <n v="2.1121261050844078"/>
    <x v="149"/>
  </r>
  <r>
    <n v="151"/>
    <x v="1"/>
    <n v="92.363216542425533"/>
    <x v="150"/>
    <n v="6.6152905966903814"/>
    <x v="150"/>
    <n v="0.76071753645623841"/>
    <x v="150"/>
  </r>
  <r>
    <n v="152"/>
    <x v="1"/>
    <n v="92.307126723002725"/>
    <x v="151"/>
    <n v="1.670869036471283"/>
    <x v="151"/>
    <n v="-3.1006865397324122"/>
    <x v="151"/>
  </r>
  <r>
    <n v="153"/>
    <x v="1"/>
    <n v="90.996607736850351"/>
    <x v="152"/>
    <n v="3.5344122640943758"/>
    <x v="152"/>
    <n v="-1.1718233571680929"/>
    <x v="152"/>
  </r>
  <r>
    <n v="154"/>
    <x v="1"/>
    <n v="86.974870175168974"/>
    <x v="153"/>
    <n v="2.641873938926786"/>
    <x v="153"/>
    <n v="3.8553373651730318"/>
    <x v="153"/>
  </r>
  <r>
    <n v="155"/>
    <x v="1"/>
    <n v="89.641642180108022"/>
    <x v="154"/>
    <n v="1.4416379018795129"/>
    <x v="154"/>
    <n v="3.909228257863703"/>
    <x v="154"/>
  </r>
  <r>
    <n v="156"/>
    <x v="1"/>
    <n v="89.158813994489265"/>
    <x v="155"/>
    <n v="1.638818526132519"/>
    <x v="155"/>
    <n v="7.216719822901883"/>
    <x v="155"/>
  </r>
  <r>
    <n v="157"/>
    <x v="1"/>
    <n v="91.688968599661436"/>
    <x v="156"/>
    <n v="5.0385030075327633"/>
    <x v="156"/>
    <n v="1.1892590748006571"/>
    <x v="156"/>
  </r>
  <r>
    <n v="158"/>
    <x v="1"/>
    <n v="88.882683731688516"/>
    <x v="157"/>
    <n v="1.3956255590855009"/>
    <x v="157"/>
    <n v="-3.287480441946419"/>
    <x v="157"/>
  </r>
  <r>
    <n v="159"/>
    <x v="1"/>
    <n v="92.930920160056857"/>
    <x v="158"/>
    <n v="-4.1130474833224007"/>
    <x v="158"/>
    <n v="-1.1052510810454781"/>
    <x v="158"/>
  </r>
  <r>
    <n v="160"/>
    <x v="1"/>
    <n v="88.876257426698956"/>
    <x v="159"/>
    <n v="1.4123322535105169"/>
    <x v="159"/>
    <n v="2.4254655145204449"/>
    <x v="159"/>
  </r>
  <r>
    <n v="161"/>
    <x v="1"/>
    <n v="93.158134396737992"/>
    <x v="160"/>
    <n v="3.619371816608822"/>
    <x v="160"/>
    <n v="6.9004090046841666"/>
    <x v="160"/>
  </r>
  <r>
    <n v="162"/>
    <x v="1"/>
    <n v="86.852468980001802"/>
    <x v="161"/>
    <n v="3.8493671490543191"/>
    <x v="161"/>
    <n v="1.530027370319168"/>
    <x v="161"/>
  </r>
  <r>
    <n v="163"/>
    <x v="1"/>
    <n v="86.219534265725656"/>
    <x v="162"/>
    <n v="3.8497034524323022"/>
    <x v="162"/>
    <n v="4.6211604753854081"/>
    <x v="162"/>
  </r>
  <r>
    <n v="164"/>
    <x v="1"/>
    <n v="99.723119804827206"/>
    <x v="163"/>
    <n v="-3.0763045626072438"/>
    <x v="163"/>
    <n v="3.5042439140767838"/>
    <x v="163"/>
  </r>
  <r>
    <n v="165"/>
    <x v="1"/>
    <n v="88.749427235518709"/>
    <x v="164"/>
    <n v="3.1062261740335821"/>
    <x v="164"/>
    <n v="-2.304274866351999"/>
    <x v="164"/>
  </r>
  <r>
    <n v="166"/>
    <x v="1"/>
    <n v="90.89468277462214"/>
    <x v="165"/>
    <n v="4.9035776298411911"/>
    <x v="165"/>
    <n v="0.68666204320542412"/>
    <x v="165"/>
  </r>
  <r>
    <n v="167"/>
    <x v="1"/>
    <n v="91.909709022101552"/>
    <x v="166"/>
    <n v="5.8297360444029707"/>
    <x v="166"/>
    <n v="5.1157846090430494"/>
    <x v="166"/>
  </r>
  <r>
    <n v="168"/>
    <x v="1"/>
    <n v="88.548658122873775"/>
    <x v="167"/>
    <n v="1.325116186867652"/>
    <x v="167"/>
    <n v="3.8282883287877412"/>
    <x v="167"/>
  </r>
  <r>
    <n v="169"/>
    <x v="1"/>
    <n v="91.550586132940822"/>
    <x v="168"/>
    <n v="1.034322241451596"/>
    <x v="168"/>
    <n v="2.5913884247033931"/>
    <x v="168"/>
  </r>
  <r>
    <n v="170"/>
    <x v="1"/>
    <n v="91.106893582155251"/>
    <x v="169"/>
    <n v="6.4635134956341176"/>
    <x v="169"/>
    <n v="2.631342736130637"/>
    <x v="169"/>
  </r>
  <r>
    <n v="171"/>
    <x v="1"/>
    <n v="89.353858477074922"/>
    <x v="170"/>
    <n v="-3.0037841373379588"/>
    <x v="170"/>
    <n v="-0.27421590062820678"/>
    <x v="170"/>
  </r>
  <r>
    <n v="172"/>
    <x v="1"/>
    <n v="90.195879100575951"/>
    <x v="171"/>
    <n v="0.68951006926062552"/>
    <x v="171"/>
    <n v="-2.7581559400326059"/>
    <x v="171"/>
  </r>
  <r>
    <n v="173"/>
    <x v="1"/>
    <n v="89.897798238784603"/>
    <x v="172"/>
    <n v="3.3723862380723642"/>
    <x v="172"/>
    <n v="5.0862773724939219"/>
    <x v="172"/>
  </r>
  <r>
    <n v="174"/>
    <x v="1"/>
    <n v="96.385355697048539"/>
    <x v="173"/>
    <n v="-2.8533212961436791"/>
    <x v="173"/>
    <n v="-3.0606584750007859"/>
    <x v="173"/>
  </r>
  <r>
    <n v="175"/>
    <x v="1"/>
    <n v="87.775991711181518"/>
    <x v="174"/>
    <n v="2.838883587295272"/>
    <x v="174"/>
    <n v="-1.6166877591174891"/>
    <x v="174"/>
  </r>
  <r>
    <n v="176"/>
    <x v="1"/>
    <n v="86.712011198776011"/>
    <x v="175"/>
    <n v="7.6335920631565788"/>
    <x v="175"/>
    <n v="3.0868949775595209"/>
    <x v="175"/>
  </r>
  <r>
    <n v="177"/>
    <x v="1"/>
    <n v="90.113365197513232"/>
    <x v="176"/>
    <n v="1.9878180396909779"/>
    <x v="176"/>
    <n v="-2.5865836481688032"/>
    <x v="176"/>
  </r>
  <r>
    <n v="178"/>
    <x v="1"/>
    <n v="90.931442248329418"/>
    <x v="177"/>
    <n v="1.1646379251092409"/>
    <x v="177"/>
    <n v="-0.45561123981837542"/>
    <x v="177"/>
  </r>
  <r>
    <n v="179"/>
    <x v="1"/>
    <n v="91.309570436730553"/>
    <x v="178"/>
    <n v="3.424735142102163"/>
    <x v="178"/>
    <n v="-2.3483985203474331"/>
    <x v="178"/>
  </r>
  <r>
    <n v="180"/>
    <x v="1"/>
    <n v="88.624904001866682"/>
    <x v="179"/>
    <n v="1.16278348763808"/>
    <x v="179"/>
    <n v="3.0619906731868509"/>
    <x v="179"/>
  </r>
  <r>
    <n v="181"/>
    <x v="1"/>
    <n v="86.810021598086422"/>
    <x v="180"/>
    <n v="4.4402011222371947"/>
    <x v="180"/>
    <n v="2.538939049914287"/>
    <x v="180"/>
  </r>
  <r>
    <n v="182"/>
    <x v="1"/>
    <n v="93.789555528268465"/>
    <x v="181"/>
    <n v="4.713306393349086"/>
    <x v="181"/>
    <n v="2.4656540798210629"/>
    <x v="181"/>
  </r>
  <r>
    <n v="183"/>
    <x v="1"/>
    <n v="88.951048836139336"/>
    <x v="182"/>
    <n v="2.0080749836903631"/>
    <x v="182"/>
    <n v="2.5273943164369101"/>
    <x v="182"/>
  </r>
  <r>
    <n v="184"/>
    <x v="1"/>
    <n v="87.403461412039874"/>
    <x v="183"/>
    <n v="-1.5300764732491809"/>
    <x v="183"/>
    <n v="2.871737239136817"/>
    <x v="183"/>
  </r>
  <r>
    <n v="185"/>
    <x v="1"/>
    <n v="89.291161293176714"/>
    <x v="184"/>
    <n v="-1.954662182377263"/>
    <x v="184"/>
    <n v="3.1180694759115508"/>
    <x v="184"/>
  </r>
  <r>
    <n v="186"/>
    <x v="1"/>
    <n v="89.408472316954345"/>
    <x v="185"/>
    <n v="0.2210079030340493"/>
    <x v="185"/>
    <n v="-4.7059846700226649"/>
    <x v="185"/>
  </r>
  <r>
    <n v="187"/>
    <x v="1"/>
    <n v="93.329760869140927"/>
    <x v="186"/>
    <n v="4.3921415016495056"/>
    <x v="186"/>
    <n v="0.75355091592039614"/>
    <x v="186"/>
  </r>
  <r>
    <n v="188"/>
    <x v="1"/>
    <n v="90.254211876591583"/>
    <x v="187"/>
    <n v="-3.874615523970776"/>
    <x v="187"/>
    <n v="1.5373914376557021"/>
    <x v="187"/>
  </r>
  <r>
    <n v="189"/>
    <x v="1"/>
    <n v="92.262161355553559"/>
    <x v="188"/>
    <n v="-3.6589754761976381"/>
    <x v="188"/>
    <n v="3.3740286079432789"/>
    <x v="188"/>
  </r>
  <r>
    <n v="190"/>
    <x v="1"/>
    <n v="88.502123948483217"/>
    <x v="189"/>
    <n v="3.8660525719691467E-2"/>
    <x v="189"/>
    <n v="-2.3624582280158548"/>
    <x v="189"/>
  </r>
  <r>
    <n v="191"/>
    <x v="1"/>
    <n v="90.643335928744804"/>
    <x v="190"/>
    <n v="3.1831845439417541"/>
    <x v="190"/>
    <n v="-0.29880056944773892"/>
    <x v="190"/>
  </r>
  <r>
    <n v="192"/>
    <x v="1"/>
    <n v="89.02594226552749"/>
    <x v="191"/>
    <n v="-0.74069814449497651"/>
    <x v="191"/>
    <n v="-2.020928972253476"/>
    <x v="191"/>
  </r>
  <r>
    <n v="193"/>
    <x v="1"/>
    <n v="90.283750584520718"/>
    <x v="192"/>
    <n v="4.6602471112881778"/>
    <x v="192"/>
    <n v="4.3717206381290401"/>
    <x v="192"/>
  </r>
  <r>
    <n v="194"/>
    <x v="1"/>
    <n v="87.313909926067382"/>
    <x v="193"/>
    <n v="3.0001099104655471"/>
    <x v="193"/>
    <n v="5.0372177496280024"/>
    <x v="193"/>
  </r>
  <r>
    <n v="195"/>
    <x v="1"/>
    <n v="86.067595400016089"/>
    <x v="194"/>
    <n v="1.48808114528417"/>
    <x v="194"/>
    <n v="3.563030176077699"/>
    <x v="194"/>
  </r>
  <r>
    <n v="196"/>
    <x v="1"/>
    <n v="95.991640154243896"/>
    <x v="195"/>
    <n v="4.4564844095953404"/>
    <x v="195"/>
    <n v="-2.4672101477309729"/>
    <x v="195"/>
  </r>
  <r>
    <n v="197"/>
    <x v="1"/>
    <n v="91.802126471017246"/>
    <x v="196"/>
    <n v="3.1650954884581028"/>
    <x v="196"/>
    <n v="2.5558563502099609"/>
    <x v="196"/>
  </r>
  <r>
    <n v="198"/>
    <x v="1"/>
    <n v="86.246185915125167"/>
    <x v="197"/>
    <n v="0.66219491836353139"/>
    <x v="197"/>
    <n v="4.6513475591427493"/>
    <x v="197"/>
  </r>
  <r>
    <n v="199"/>
    <x v="1"/>
    <n v="88.166502249958739"/>
    <x v="198"/>
    <n v="2.69334480325448"/>
    <x v="198"/>
    <n v="1.7038229422093769"/>
    <x v="198"/>
  </r>
  <r>
    <n v="200"/>
    <x v="1"/>
    <n v="86.443559746208066"/>
    <x v="199"/>
    <n v="3.9425400739327752"/>
    <x v="199"/>
    <n v="-0.49832799868790972"/>
    <x v="199"/>
  </r>
  <r>
    <n v="201"/>
    <x v="2"/>
    <n v="98.596431046651162"/>
    <x v="200"/>
    <n v="2.5688500345861409"/>
    <x v="200"/>
    <n v="-2.2583547218340501"/>
    <x v="200"/>
  </r>
  <r>
    <n v="202"/>
    <x v="2"/>
    <n v="95.937238929300534"/>
    <x v="201"/>
    <n v="-0.47403062384843642"/>
    <x v="201"/>
    <n v="-0.99590838668046766"/>
    <x v="201"/>
  </r>
  <r>
    <n v="203"/>
    <x v="2"/>
    <n v="91.204564829910936"/>
    <x v="202"/>
    <n v="4.0656066151925749"/>
    <x v="202"/>
    <n v="3.144545067848016"/>
    <x v="202"/>
  </r>
  <r>
    <n v="204"/>
    <x v="2"/>
    <n v="93.629582177696264"/>
    <x v="203"/>
    <n v="4.9588086766758481"/>
    <x v="203"/>
    <n v="-0.29498330114578342"/>
    <x v="203"/>
  </r>
  <r>
    <n v="205"/>
    <x v="2"/>
    <n v="90.756980156243415"/>
    <x v="204"/>
    <n v="2.32882366963001"/>
    <x v="204"/>
    <n v="1.682844819820263"/>
    <x v="204"/>
  </r>
  <r>
    <n v="206"/>
    <x v="2"/>
    <n v="90.57125931615326"/>
    <x v="205"/>
    <n v="1.9323139873865609"/>
    <x v="205"/>
    <n v="4.8848373870109141"/>
    <x v="205"/>
  </r>
  <r>
    <n v="207"/>
    <x v="2"/>
    <n v="89.634191486449268"/>
    <x v="206"/>
    <n v="1.2731247576604861"/>
    <x v="206"/>
    <n v="2.735004821408364"/>
    <x v="206"/>
  </r>
  <r>
    <n v="208"/>
    <x v="2"/>
    <n v="90.216148197621465"/>
    <x v="207"/>
    <n v="7.9842475389083631"/>
    <x v="207"/>
    <n v="5.0940183444206184"/>
    <x v="207"/>
  </r>
  <r>
    <n v="209"/>
    <x v="2"/>
    <n v="96.952722402010068"/>
    <x v="208"/>
    <n v="2.3289465964073792"/>
    <x v="208"/>
    <n v="-4.1047394079812189"/>
    <x v="208"/>
  </r>
  <r>
    <n v="210"/>
    <x v="2"/>
    <n v="91.837915624743673"/>
    <x v="209"/>
    <n v="1.025117913900168"/>
    <x v="209"/>
    <n v="0.15797116085862251"/>
    <x v="209"/>
  </r>
  <r>
    <n v="211"/>
    <x v="2"/>
    <n v="92.35773570928275"/>
    <x v="210"/>
    <n v="-6.0237534065917631"/>
    <x v="210"/>
    <n v="1.1952040584765791"/>
    <x v="210"/>
  </r>
  <r>
    <n v="212"/>
    <x v="2"/>
    <n v="92.731062288797276"/>
    <x v="211"/>
    <n v="-3.1958452950915981"/>
    <x v="211"/>
    <n v="2.7357678748255441"/>
    <x v="211"/>
  </r>
  <r>
    <n v="213"/>
    <x v="2"/>
    <n v="95.697427635456009"/>
    <x v="212"/>
    <n v="1.2669803981683061"/>
    <x v="212"/>
    <n v="-2.507619864586911"/>
    <x v="212"/>
  </r>
  <r>
    <n v="214"/>
    <x v="2"/>
    <n v="90.451808507165666"/>
    <x v="213"/>
    <n v="2.1188821345292941"/>
    <x v="213"/>
    <n v="3.4185545663418662"/>
    <x v="213"/>
  </r>
  <r>
    <n v="215"/>
    <x v="2"/>
    <n v="89.022478548823884"/>
    <x v="214"/>
    <n v="2.330617376584843"/>
    <x v="214"/>
    <n v="1.9221702284869999"/>
    <x v="214"/>
  </r>
  <r>
    <n v="216"/>
    <x v="2"/>
    <n v="97.027090797209567"/>
    <x v="215"/>
    <n v="3.9645203413458532"/>
    <x v="215"/>
    <n v="1.79141804081415"/>
    <x v="215"/>
  </r>
  <r>
    <n v="217"/>
    <x v="2"/>
    <n v="90.676510349284143"/>
    <x v="216"/>
    <n v="0.91754277203862999"/>
    <x v="216"/>
    <n v="2.525454374815137"/>
    <x v="216"/>
  </r>
  <r>
    <n v="218"/>
    <x v="2"/>
    <n v="89.830802090180384"/>
    <x v="217"/>
    <n v="5.1437663834476854"/>
    <x v="217"/>
    <n v="0.65092468036901674"/>
    <x v="217"/>
  </r>
  <r>
    <n v="219"/>
    <x v="2"/>
    <n v="88.291180643350117"/>
    <x v="218"/>
    <n v="-1.2645481286087339"/>
    <x v="218"/>
    <n v="3.776638295497341"/>
    <x v="218"/>
  </r>
  <r>
    <n v="220"/>
    <x v="2"/>
    <n v="88.145852833046604"/>
    <x v="219"/>
    <n v="-2.125328161329199"/>
    <x v="219"/>
    <n v="2.94468932119447"/>
    <x v="219"/>
  </r>
  <r>
    <n v="221"/>
    <x v="2"/>
    <n v="90.278079562106043"/>
    <x v="220"/>
    <n v="-2.1869585326614431"/>
    <x v="220"/>
    <n v="0.54937187749690208"/>
    <x v="220"/>
  </r>
  <r>
    <n v="222"/>
    <x v="2"/>
    <n v="93.853957451499582"/>
    <x v="221"/>
    <n v="3.7268910725595541"/>
    <x v="221"/>
    <n v="4.1211310580220992"/>
    <x v="221"/>
  </r>
  <r>
    <n v="223"/>
    <x v="2"/>
    <n v="95.329544416789162"/>
    <x v="222"/>
    <n v="1.2512401729823219"/>
    <x v="222"/>
    <n v="1.8776760548385449"/>
    <x v="222"/>
  </r>
  <r>
    <n v="224"/>
    <x v="2"/>
    <n v="94.122765061506769"/>
    <x v="223"/>
    <n v="3.8694537654614969"/>
    <x v="223"/>
    <n v="3.0062541983183939"/>
    <x v="223"/>
  </r>
  <r>
    <n v="225"/>
    <x v="2"/>
    <n v="90.909028108714239"/>
    <x v="224"/>
    <n v="0.69688073532874584"/>
    <x v="224"/>
    <n v="-0.78253292487266446"/>
    <x v="224"/>
  </r>
  <r>
    <n v="226"/>
    <x v="2"/>
    <n v="92.179249812153799"/>
    <x v="225"/>
    <n v="-0.27567630663843801"/>
    <x v="225"/>
    <n v="5.7412955109577606"/>
    <x v="225"/>
  </r>
  <r>
    <n v="227"/>
    <x v="2"/>
    <n v="89.886210608959786"/>
    <x v="226"/>
    <n v="0.39494227462048181"/>
    <x v="226"/>
    <n v="0.98803316695004884"/>
    <x v="226"/>
  </r>
  <r>
    <n v="228"/>
    <x v="2"/>
    <n v="89.84834551527797"/>
    <x v="227"/>
    <n v="-4.0578504727251872"/>
    <x v="227"/>
    <n v="3.5435283066804271"/>
    <x v="227"/>
  </r>
  <r>
    <n v="229"/>
    <x v="2"/>
    <n v="94.653951496930759"/>
    <x v="228"/>
    <n v="-2.008845781242345"/>
    <x v="228"/>
    <n v="0.69965042232192698"/>
    <x v="228"/>
  </r>
  <r>
    <n v="230"/>
    <x v="2"/>
    <n v="88.953222264189364"/>
    <x v="229"/>
    <n v="-2.8261039390753511"/>
    <x v="229"/>
    <n v="0.16111027905820199"/>
    <x v="229"/>
  </r>
  <r>
    <n v="231"/>
    <x v="2"/>
    <n v="97.86588189647739"/>
    <x v="230"/>
    <n v="4.6629668159260458"/>
    <x v="230"/>
    <n v="3.3533147358400188"/>
    <x v="230"/>
  </r>
  <r>
    <n v="232"/>
    <x v="2"/>
    <n v="91.729041218102452"/>
    <x v="231"/>
    <n v="-0.29199027408840039"/>
    <x v="231"/>
    <n v="-3.7538499337735241"/>
    <x v="231"/>
  </r>
  <r>
    <n v="233"/>
    <x v="2"/>
    <n v="92.643616479887655"/>
    <x v="232"/>
    <n v="3.86837955837054"/>
    <x v="232"/>
    <n v="2.435098443382091"/>
    <x v="232"/>
  </r>
  <r>
    <n v="234"/>
    <x v="2"/>
    <n v="89.784416885781283"/>
    <x v="233"/>
    <n v="6.0494718050758749"/>
    <x v="233"/>
    <n v="2.1806991189844438"/>
    <x v="233"/>
  </r>
  <r>
    <n v="235"/>
    <x v="2"/>
    <n v="90.276833930710197"/>
    <x v="234"/>
    <n v="0.92467557267017353"/>
    <x v="234"/>
    <n v="-7.0859881073735487"/>
    <x v="234"/>
  </r>
  <r>
    <n v="236"/>
    <x v="2"/>
    <n v="88.048951603084276"/>
    <x v="235"/>
    <n v="2.351636719057054"/>
    <x v="235"/>
    <n v="2.1051319855997699"/>
    <x v="235"/>
  </r>
  <r>
    <n v="237"/>
    <x v="2"/>
    <n v="91.451223834881816"/>
    <x v="236"/>
    <n v="-3.7532025581882351"/>
    <x v="236"/>
    <n v="-5.5052532420410163"/>
    <x v="236"/>
  </r>
  <r>
    <n v="238"/>
    <x v="2"/>
    <n v="93.25694721477339"/>
    <x v="237"/>
    <n v="-0.9560093325594079"/>
    <x v="237"/>
    <n v="2.979413130678159"/>
    <x v="237"/>
  </r>
  <r>
    <n v="239"/>
    <x v="2"/>
    <n v="92.972913032484144"/>
    <x v="238"/>
    <n v="1.6686445481485159"/>
    <x v="238"/>
    <n v="-0.3617412001435707"/>
    <x v="238"/>
  </r>
  <r>
    <n v="240"/>
    <x v="2"/>
    <n v="89.655390538835746"/>
    <x v="239"/>
    <n v="2.3972607100084571"/>
    <x v="239"/>
    <n v="-1.0848104757046819"/>
    <x v="239"/>
  </r>
  <r>
    <n v="241"/>
    <x v="2"/>
    <n v="89.634134087437999"/>
    <x v="240"/>
    <n v="-0.7781943518966461"/>
    <x v="240"/>
    <n v="0.97946109048200469"/>
    <x v="240"/>
  </r>
  <r>
    <n v="242"/>
    <x v="2"/>
    <n v="90.493403844971411"/>
    <x v="241"/>
    <n v="9.554576997680396"/>
    <x v="241"/>
    <n v="5.1191561349519699"/>
    <x v="241"/>
  </r>
  <r>
    <n v="243"/>
    <x v="2"/>
    <n v="96.488182009539045"/>
    <x v="242"/>
    <n v="0.12482958272283361"/>
    <x v="242"/>
    <n v="-0.90596923165368137"/>
    <x v="242"/>
  </r>
  <r>
    <n v="244"/>
    <x v="2"/>
    <n v="88.588089138002772"/>
    <x v="243"/>
    <n v="1.6927306698901139"/>
    <x v="243"/>
    <n v="2.6743098818463298"/>
    <x v="243"/>
  </r>
  <r>
    <n v="245"/>
    <x v="2"/>
    <n v="91.462845216859407"/>
    <x v="244"/>
    <n v="3.4493756014605541"/>
    <x v="244"/>
    <n v="2.023473605265631"/>
    <x v="244"/>
  </r>
  <r>
    <n v="246"/>
    <x v="2"/>
    <n v="97.707085465036783"/>
    <x v="245"/>
    <n v="1.4219440956780141"/>
    <x v="245"/>
    <n v="-2.5385558874246712"/>
    <x v="245"/>
  </r>
  <r>
    <n v="247"/>
    <x v="2"/>
    <n v="91.69707534401357"/>
    <x v="246"/>
    <n v="-0.43070216108134218"/>
    <x v="246"/>
    <n v="-4.2230660520019097"/>
    <x v="246"/>
  </r>
  <r>
    <n v="248"/>
    <x v="2"/>
    <n v="87.920477888535814"/>
    <x v="247"/>
    <n v="4.6359169918899159"/>
    <x v="247"/>
    <n v="-4.9777573137174294"/>
    <x v="247"/>
  </r>
  <r>
    <n v="249"/>
    <x v="2"/>
    <n v="90.005691694177813"/>
    <x v="248"/>
    <n v="6.3466359696216026"/>
    <x v="248"/>
    <n v="2.6538226344036668"/>
    <x v="248"/>
  </r>
  <r>
    <n v="250"/>
    <x v="2"/>
    <n v="93.45637993671464"/>
    <x v="249"/>
    <n v="1.410918086850494"/>
    <x v="249"/>
    <n v="0.89577381540610479"/>
    <x v="249"/>
  </r>
  <r>
    <n v="251"/>
    <x v="2"/>
    <n v="90.873191384990676"/>
    <x v="250"/>
    <n v="3.186802036209198"/>
    <x v="250"/>
    <n v="6.5517151108318661"/>
    <x v="250"/>
  </r>
  <r>
    <n v="252"/>
    <x v="2"/>
    <n v="90.314370909350657"/>
    <x v="251"/>
    <n v="1.2077625044921101"/>
    <x v="251"/>
    <n v="2.7210253247891352"/>
    <x v="251"/>
  </r>
  <r>
    <n v="253"/>
    <x v="2"/>
    <n v="90.968248297614622"/>
    <x v="252"/>
    <n v="4.5493656531064852"/>
    <x v="252"/>
    <n v="3.549087673247826"/>
    <x v="252"/>
  </r>
  <r>
    <n v="254"/>
    <x v="2"/>
    <n v="92.27148994141767"/>
    <x v="253"/>
    <n v="-1.968502182779559"/>
    <x v="253"/>
    <n v="5.0031507560048603"/>
    <x v="253"/>
  </r>
  <r>
    <n v="255"/>
    <x v="2"/>
    <n v="96.795526313437477"/>
    <x v="254"/>
    <n v="8.4625806719834262"/>
    <x v="254"/>
    <n v="-0.50215729389492081"/>
    <x v="254"/>
  </r>
  <r>
    <n v="256"/>
    <x v="2"/>
    <n v="91.734304663583345"/>
    <x v="255"/>
    <n v="-0.31059374336501261"/>
    <x v="255"/>
    <n v="2.5302937846854672"/>
    <x v="255"/>
  </r>
  <r>
    <n v="257"/>
    <x v="2"/>
    <n v="95.242398488454555"/>
    <x v="256"/>
    <n v="-2.8765482433142768"/>
    <x v="256"/>
    <n v="3.6063798107324621"/>
    <x v="256"/>
  </r>
  <r>
    <n v="258"/>
    <x v="2"/>
    <n v="93.892262346951696"/>
    <x v="257"/>
    <n v="0.44724651842079099"/>
    <x v="257"/>
    <n v="5.1080550640090827"/>
    <x v="257"/>
  </r>
  <r>
    <n v="259"/>
    <x v="2"/>
    <n v="91.659080313481581"/>
    <x v="258"/>
    <n v="1.940125452435006"/>
    <x v="258"/>
    <n v="3.2879534389791059"/>
    <x v="258"/>
  </r>
  <r>
    <n v="260"/>
    <x v="2"/>
    <n v="87.401293991328203"/>
    <x v="259"/>
    <n v="6.3708636230406874"/>
    <x v="259"/>
    <n v="2.263441519111999"/>
    <x v="259"/>
  </r>
  <r>
    <n v="261"/>
    <x v="2"/>
    <n v="90.436648047342445"/>
    <x v="260"/>
    <n v="4.2336290303139599"/>
    <x v="260"/>
    <n v="-1.60467214181367"/>
    <x v="260"/>
  </r>
  <r>
    <n v="262"/>
    <x v="2"/>
    <n v="90.530388640584576"/>
    <x v="261"/>
    <n v="1.92737529613736"/>
    <x v="261"/>
    <n v="3.1886810828730812"/>
    <x v="261"/>
  </r>
  <r>
    <n v="263"/>
    <x v="2"/>
    <n v="92.141463298284577"/>
    <x v="262"/>
    <n v="-2.6684505719644802"/>
    <x v="262"/>
    <n v="2.5007976172548618"/>
    <x v="262"/>
  </r>
  <r>
    <n v="264"/>
    <x v="2"/>
    <n v="95.900596033000468"/>
    <x v="263"/>
    <n v="-1.0981132340163411"/>
    <x v="263"/>
    <n v="2.9027507611207319"/>
    <x v="263"/>
  </r>
  <r>
    <n v="265"/>
    <x v="2"/>
    <n v="98.879236921493288"/>
    <x v="264"/>
    <n v="1.0101452033121181"/>
    <x v="264"/>
    <n v="2.2709351367167692"/>
    <x v="264"/>
  </r>
  <r>
    <n v="266"/>
    <x v="2"/>
    <n v="96.642743176951313"/>
    <x v="265"/>
    <n v="9.1590783403817788"/>
    <x v="265"/>
    <n v="0.39448586586998718"/>
    <x v="265"/>
  </r>
  <r>
    <n v="267"/>
    <x v="2"/>
    <n v="91.60054710701317"/>
    <x v="266"/>
    <n v="-4.0806827226552436"/>
    <x v="266"/>
    <n v="0.76940230469795745"/>
    <x v="266"/>
  </r>
  <r>
    <n v="268"/>
    <x v="2"/>
    <n v="86.730417813327094"/>
    <x v="267"/>
    <n v="4.8931639555380633"/>
    <x v="267"/>
    <n v="3.062092339844551"/>
    <x v="267"/>
  </r>
  <r>
    <n v="269"/>
    <x v="2"/>
    <n v="90.833660407784777"/>
    <x v="268"/>
    <n v="-8.1702771701762877E-2"/>
    <x v="268"/>
    <n v="1.5148945207736211"/>
    <x v="268"/>
  </r>
  <r>
    <n v="270"/>
    <x v="2"/>
    <n v="92.267621669219878"/>
    <x v="269"/>
    <n v="6.497972699962256"/>
    <x v="269"/>
    <n v="-1.490325722980965"/>
    <x v="269"/>
  </r>
  <r>
    <n v="271"/>
    <x v="2"/>
    <n v="94.535039012202304"/>
    <x v="270"/>
    <n v="-1.9176019199202139"/>
    <x v="270"/>
    <n v="0.1295226405829977"/>
    <x v="270"/>
  </r>
  <r>
    <n v="272"/>
    <x v="2"/>
    <n v="94.887583905452814"/>
    <x v="271"/>
    <n v="1.9308697039882421"/>
    <x v="271"/>
    <n v="-2.9573771725295268"/>
    <x v="271"/>
  </r>
  <r>
    <n v="273"/>
    <x v="2"/>
    <n v="94.05292828824939"/>
    <x v="272"/>
    <n v="-1.798652825108253"/>
    <x v="272"/>
    <n v="-1.9010957080067361"/>
    <x v="272"/>
  </r>
  <r>
    <n v="274"/>
    <x v="2"/>
    <n v="87.814176950601592"/>
    <x v="273"/>
    <n v="4.2105492790850256"/>
    <x v="273"/>
    <n v="0.56616678959344768"/>
    <x v="273"/>
  </r>
  <r>
    <n v="275"/>
    <x v="2"/>
    <n v="94.548929136900071"/>
    <x v="274"/>
    <n v="5.9513384662142563"/>
    <x v="274"/>
    <n v="-4.3943976691247766"/>
    <x v="274"/>
  </r>
  <r>
    <n v="276"/>
    <x v="2"/>
    <n v="90.660328350718331"/>
    <x v="275"/>
    <n v="7.3521630192034557"/>
    <x v="275"/>
    <n v="-4.0656274237747363"/>
    <x v="275"/>
  </r>
  <r>
    <n v="277"/>
    <x v="2"/>
    <n v="92.524408100483768"/>
    <x v="276"/>
    <n v="3.8928019727685559"/>
    <x v="276"/>
    <n v="4.3076955983082534"/>
    <x v="276"/>
  </r>
  <r>
    <n v="278"/>
    <x v="2"/>
    <n v="92.223653531521208"/>
    <x v="277"/>
    <n v="7.0297987637334636"/>
    <x v="277"/>
    <n v="-0.72985677263432036"/>
    <x v="277"/>
  </r>
  <r>
    <n v="279"/>
    <x v="2"/>
    <n v="93.28450029491151"/>
    <x v="278"/>
    <n v="5.2392717259849393"/>
    <x v="278"/>
    <n v="-4.5550751886544631"/>
    <x v="278"/>
  </r>
  <r>
    <n v="280"/>
    <x v="2"/>
    <n v="92.074024948478424"/>
    <x v="279"/>
    <n v="1.104375264527955"/>
    <x v="279"/>
    <n v="0.66141028171307514"/>
    <x v="279"/>
  </r>
  <r>
    <n v="281"/>
    <x v="2"/>
    <n v="86.997574707243018"/>
    <x v="280"/>
    <n v="2.9311117148540999"/>
    <x v="280"/>
    <n v="4.9632078016645451"/>
    <x v="280"/>
  </r>
  <r>
    <n v="282"/>
    <x v="2"/>
    <n v="94.209487894320333"/>
    <x v="281"/>
    <n v="-1.415982634427801"/>
    <x v="281"/>
    <n v="2.9867628908039232"/>
    <x v="281"/>
  </r>
  <r>
    <n v="283"/>
    <x v="2"/>
    <n v="93.158079705049033"/>
    <x v="282"/>
    <n v="0.94439349179701848"/>
    <x v="282"/>
    <n v="2.3241495950609119"/>
    <x v="282"/>
  </r>
  <r>
    <n v="284"/>
    <x v="2"/>
    <n v="91.203045124165328"/>
    <x v="283"/>
    <n v="5.1628911250464657"/>
    <x v="283"/>
    <n v="4.5512377368395223"/>
    <x v="283"/>
  </r>
  <r>
    <n v="285"/>
    <x v="2"/>
    <n v="92.354433533140039"/>
    <x v="284"/>
    <n v="3.1238524304470499"/>
    <x v="284"/>
    <n v="-1.3145043233026821"/>
    <x v="284"/>
  </r>
  <r>
    <n v="286"/>
    <x v="2"/>
    <n v="92.402115936105389"/>
    <x v="285"/>
    <n v="2.8720719948759901"/>
    <x v="285"/>
    <n v="3.1890675740561112"/>
    <x v="285"/>
  </r>
  <r>
    <n v="287"/>
    <x v="2"/>
    <n v="92.663058405683003"/>
    <x v="286"/>
    <n v="-1.614393119061615"/>
    <x v="286"/>
    <n v="-0.76125684733658039"/>
    <x v="286"/>
  </r>
  <r>
    <n v="288"/>
    <x v="2"/>
    <n v="96.922538497932464"/>
    <x v="287"/>
    <n v="-0.31353969100235018"/>
    <x v="287"/>
    <n v="1.002292559087542"/>
    <x v="287"/>
  </r>
  <r>
    <n v="289"/>
    <x v="2"/>
    <n v="91.342848863199578"/>
    <x v="288"/>
    <n v="-0.79381804126070632"/>
    <x v="288"/>
    <n v="7.6433959580203776"/>
    <x v="288"/>
  </r>
  <r>
    <n v="290"/>
    <x v="2"/>
    <n v="92.504196151653971"/>
    <x v="289"/>
    <n v="2.6858876100404969"/>
    <x v="289"/>
    <n v="3.9083031871277831"/>
    <x v="289"/>
  </r>
  <r>
    <n v="291"/>
    <x v="2"/>
    <n v="95.505151619207282"/>
    <x v="290"/>
    <n v="-1.471522891399677"/>
    <x v="290"/>
    <n v="3.3040231411516441"/>
    <x v="290"/>
  </r>
  <r>
    <n v="292"/>
    <x v="2"/>
    <n v="95.162543070130752"/>
    <x v="291"/>
    <n v="3.1861241702971559"/>
    <x v="291"/>
    <n v="-2.3249837354544791"/>
    <x v="291"/>
  </r>
  <r>
    <n v="293"/>
    <x v="2"/>
    <n v="95.435789331141066"/>
    <x v="292"/>
    <n v="-1.8492492358006261"/>
    <x v="292"/>
    <n v="-1.35870775998414"/>
    <x v="292"/>
  </r>
  <r>
    <n v="294"/>
    <x v="2"/>
    <n v="90.267595996821328"/>
    <x v="293"/>
    <n v="6.9855913744060931"/>
    <x v="293"/>
    <n v="7.8523494407848027"/>
    <x v="293"/>
  </r>
  <r>
    <n v="295"/>
    <x v="2"/>
    <n v="98.007448190878492"/>
    <x v="294"/>
    <n v="2.8817740484343122"/>
    <x v="294"/>
    <n v="-2.279902291919933"/>
    <x v="294"/>
  </r>
  <r>
    <n v="296"/>
    <x v="2"/>
    <n v="92.200102612790545"/>
    <x v="295"/>
    <n v="-0.60301083675980927"/>
    <x v="295"/>
    <n v="1.6434381258552191"/>
    <x v="295"/>
  </r>
  <r>
    <n v="297"/>
    <x v="2"/>
    <n v="97.600555534120588"/>
    <x v="296"/>
    <n v="2.2231377975036701"/>
    <x v="296"/>
    <n v="3.6777131789112172"/>
    <x v="296"/>
  </r>
  <r>
    <n v="298"/>
    <x v="2"/>
    <n v="87.947291941907864"/>
    <x v="297"/>
    <n v="0.44264040231613139"/>
    <x v="297"/>
    <n v="4.0562739170267754"/>
    <x v="297"/>
  </r>
  <r>
    <n v="299"/>
    <x v="2"/>
    <n v="92.062950759062716"/>
    <x v="298"/>
    <n v="2.6134438792789711"/>
    <x v="298"/>
    <n v="4.267336032757715"/>
    <x v="298"/>
  </r>
  <r>
    <n v="300"/>
    <x v="2"/>
    <n v="95.749743712907645"/>
    <x v="299"/>
    <n v="2.2305981562809012"/>
    <x v="299"/>
    <n v="0.5106130303443559"/>
    <x v="2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325702B-4B3B-43C6-B513-6AEBFA3B318B}" name="PivotTable34"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6" rowHeaderCaption="Cycle Life">
  <location ref="A3:B104" firstHeaderRow="1" firstDataRow="1" firstDataCol="1" rowPageCount="1" colPageCount="1"/>
  <pivotFields count="8">
    <pivotField showAll="0"/>
    <pivotField axis="axisPage" showAll="0">
      <items count="4">
        <item x="0"/>
        <item x="1"/>
        <item x="2"/>
        <item t="default"/>
      </items>
    </pivotField>
    <pivotField dataField="1" numFmtId="164" showAll="0"/>
    <pivotField axis="axisRow" numFmtId="164" showAll="0">
      <items count="301">
        <item x="58"/>
        <item x="91"/>
        <item x="35"/>
        <item x="6"/>
        <item x="51"/>
        <item x="79"/>
        <item x="45"/>
        <item x="12"/>
        <item x="71"/>
        <item x="36"/>
        <item x="22"/>
        <item x="98"/>
        <item x="17"/>
        <item x="31"/>
        <item x="87"/>
        <item x="83"/>
        <item x="3"/>
        <item x="76"/>
        <item x="48"/>
        <item x="67"/>
        <item x="2"/>
        <item x="54"/>
        <item x="93"/>
        <item x="96"/>
        <item x="1"/>
        <item x="32"/>
        <item x="0"/>
        <item x="90"/>
        <item x="13"/>
        <item x="75"/>
        <item x="94"/>
        <item x="47"/>
        <item x="24"/>
        <item x="72"/>
        <item x="69"/>
        <item x="4"/>
        <item x="88"/>
        <item x="52"/>
        <item x="99"/>
        <item x="14"/>
        <item x="65"/>
        <item x="60"/>
        <item x="37"/>
        <item x="49"/>
        <item x="16"/>
        <item x="39"/>
        <item x="26"/>
        <item x="44"/>
        <item x="57"/>
        <item x="78"/>
        <item x="29"/>
        <item x="80"/>
        <item x="43"/>
        <item x="46"/>
        <item x="53"/>
        <item x="77"/>
        <item x="82"/>
        <item x="81"/>
        <item x="7"/>
        <item x="20"/>
        <item x="62"/>
        <item x="5"/>
        <item x="55"/>
        <item x="89"/>
        <item x="34"/>
        <item x="66"/>
        <item x="56"/>
        <item x="86"/>
        <item x="84"/>
        <item x="74"/>
        <item x="40"/>
        <item x="27"/>
        <item x="61"/>
        <item x="23"/>
        <item x="25"/>
        <item x="15"/>
        <item x="11"/>
        <item x="64"/>
        <item x="73"/>
        <item x="97"/>
        <item x="68"/>
        <item x="38"/>
        <item x="92"/>
        <item x="19"/>
        <item x="41"/>
        <item x="50"/>
        <item x="30"/>
        <item x="63"/>
        <item x="21"/>
        <item x="8"/>
        <item x="10"/>
        <item x="28"/>
        <item x="85"/>
        <item x="95"/>
        <item x="33"/>
        <item x="42"/>
        <item x="18"/>
        <item x="9"/>
        <item x="70"/>
        <item x="59"/>
        <item x="155"/>
        <item x="115"/>
        <item x="138"/>
        <item x="148"/>
        <item x="105"/>
        <item x="149"/>
        <item x="129"/>
        <item x="195"/>
        <item x="172"/>
        <item x="140"/>
        <item x="101"/>
        <item x="164"/>
        <item x="193"/>
        <item x="135"/>
        <item x="133"/>
        <item x="194"/>
        <item x="124"/>
        <item x="144"/>
        <item x="102"/>
        <item x="187"/>
        <item x="119"/>
        <item x="108"/>
        <item x="157"/>
        <item x="125"/>
        <item x="114"/>
        <item x="163"/>
        <item x="189"/>
        <item x="106"/>
        <item x="161"/>
        <item x="177"/>
        <item x="159"/>
        <item x="171"/>
        <item x="173"/>
        <item x="179"/>
        <item x="174"/>
        <item x="143"/>
        <item x="130"/>
        <item x="113"/>
        <item x="190"/>
        <item x="116"/>
        <item x="100"/>
        <item x="103"/>
        <item x="127"/>
        <item x="134"/>
        <item x="180"/>
        <item x="168"/>
        <item x="183"/>
        <item x="122"/>
        <item x="175"/>
        <item x="197"/>
        <item x="145"/>
        <item x="196"/>
        <item x="109"/>
        <item x="158"/>
        <item x="111"/>
        <item x="121"/>
        <item x="132"/>
        <item x="181"/>
        <item x="198"/>
        <item x="178"/>
        <item x="131"/>
        <item x="117"/>
        <item x="152"/>
        <item x="146"/>
        <item x="141"/>
        <item x="110"/>
        <item x="162"/>
        <item x="118"/>
        <item x="199"/>
        <item x="112"/>
        <item x="142"/>
        <item x="104"/>
        <item x="136"/>
        <item x="184"/>
        <item x="153"/>
        <item x="166"/>
        <item x="107"/>
        <item x="185"/>
        <item x="160"/>
        <item x="147"/>
        <item x="186"/>
        <item x="154"/>
        <item x="151"/>
        <item x="137"/>
        <item x="156"/>
        <item x="169"/>
        <item x="165"/>
        <item x="139"/>
        <item x="123"/>
        <item x="192"/>
        <item x="182"/>
        <item x="191"/>
        <item x="150"/>
        <item x="188"/>
        <item x="128"/>
        <item x="176"/>
        <item x="167"/>
        <item x="120"/>
        <item x="170"/>
        <item x="126"/>
        <item x="290"/>
        <item x="207"/>
        <item x="297"/>
        <item x="204"/>
        <item x="278"/>
        <item x="255"/>
        <item x="271"/>
        <item x="232"/>
        <item x="289"/>
        <item x="246"/>
        <item x="243"/>
        <item x="264"/>
        <item x="282"/>
        <item x="295"/>
        <item x="262"/>
        <item x="218"/>
        <item x="284"/>
        <item x="201"/>
        <item x="206"/>
        <item x="260"/>
        <item x="287"/>
        <item x="251"/>
        <item x="272"/>
        <item x="215"/>
        <item x="222"/>
        <item x="259"/>
        <item x="214"/>
        <item x="238"/>
        <item x="200"/>
        <item x="229"/>
        <item x="249"/>
        <item x="257"/>
        <item x="231"/>
        <item x="241"/>
        <item x="274"/>
        <item x="280"/>
        <item x="268"/>
        <item x="293"/>
        <item x="223"/>
        <item x="240"/>
        <item x="285"/>
        <item x="239"/>
        <item x="258"/>
        <item x="219"/>
        <item x="216"/>
        <item x="296"/>
        <item x="221"/>
        <item x="281"/>
        <item x="210"/>
        <item x="205"/>
        <item x="209"/>
        <item x="256"/>
        <item x="279"/>
        <item x="277"/>
        <item x="269"/>
        <item x="265"/>
        <item x="233"/>
        <item x="227"/>
        <item x="208"/>
        <item x="213"/>
        <item x="211"/>
        <item x="253"/>
        <item x="217"/>
        <item x="273"/>
        <item x="237"/>
        <item x="286"/>
        <item x="228"/>
        <item x="291"/>
        <item x="283"/>
        <item x="294"/>
        <item x="266"/>
        <item x="225"/>
        <item x="261"/>
        <item x="288"/>
        <item x="267"/>
        <item x="230"/>
        <item x="247"/>
        <item x="276"/>
        <item x="242"/>
        <item x="203"/>
        <item x="235"/>
        <item x="292"/>
        <item x="250"/>
        <item x="245"/>
        <item x="244"/>
        <item x="212"/>
        <item x="270"/>
        <item x="220"/>
        <item x="202"/>
        <item x="252"/>
        <item x="224"/>
        <item x="236"/>
        <item x="298"/>
        <item x="226"/>
        <item x="275"/>
        <item x="263"/>
        <item x="254"/>
        <item x="299"/>
        <item x="234"/>
        <item x="248"/>
        <item t="default"/>
      </items>
    </pivotField>
    <pivotField numFmtId="164" showAll="0"/>
    <pivotField numFmtId="164" showAll="0">
      <items count="301">
        <item x="289"/>
        <item x="265"/>
        <item x="219"/>
        <item x="278"/>
        <item x="229"/>
        <item x="221"/>
        <item x="203"/>
        <item x="208"/>
        <item x="268"/>
        <item x="258"/>
        <item x="234"/>
        <item x="206"/>
        <item x="233"/>
        <item x="251"/>
        <item x="272"/>
        <item x="202"/>
        <item x="213"/>
        <item x="104"/>
        <item x="294"/>
        <item x="246"/>
        <item x="259"/>
        <item x="286"/>
        <item x="298"/>
        <item x="279"/>
        <item x="236"/>
        <item x="245"/>
        <item x="191"/>
        <item x="281"/>
        <item x="235"/>
        <item x="296"/>
        <item x="264"/>
        <item x="220"/>
        <item x="210"/>
        <item x="276"/>
        <item x="248"/>
        <item x="224"/>
        <item x="283"/>
        <item x="217"/>
        <item x="227"/>
        <item x="240"/>
        <item x="261"/>
        <item x="256"/>
        <item x="241"/>
        <item x="290"/>
        <item x="287"/>
        <item x="205"/>
        <item x="223"/>
        <item x="239"/>
        <item x="263"/>
        <item x="274"/>
        <item x="231"/>
        <item x="189"/>
        <item x="216"/>
        <item x="262"/>
        <item x="250"/>
        <item x="226"/>
        <item x="282"/>
        <item x="183"/>
        <item x="277"/>
        <item x="124"/>
        <item x="242"/>
        <item x="207"/>
        <item x="243"/>
        <item x="255"/>
        <item x="280"/>
        <item x="293"/>
        <item x="204"/>
        <item x="209"/>
        <item x="295"/>
        <item x="273"/>
        <item x="253"/>
        <item x="257"/>
        <item x="244"/>
        <item x="228"/>
        <item x="249"/>
        <item x="266"/>
        <item x="146"/>
        <item x="299"/>
        <item x="270"/>
        <item x="117"/>
        <item x="112"/>
        <item x="232"/>
        <item x="130"/>
        <item x="230"/>
        <item x="260"/>
        <item x="135"/>
        <item x="166"/>
        <item x="252"/>
        <item x="284"/>
        <item x="101"/>
        <item x="172"/>
        <item x="185"/>
        <item x="140"/>
        <item x="145"/>
        <item x="100"/>
        <item x="165"/>
        <item x="132"/>
        <item x="153"/>
        <item x="267"/>
        <item x="275"/>
        <item x="186"/>
        <item x="201"/>
        <item x="215"/>
        <item x="156"/>
        <item x="200"/>
        <item x="179"/>
        <item x="211"/>
        <item x="194"/>
        <item x="161"/>
        <item x="214"/>
        <item x="173"/>
        <item x="285"/>
        <item x="147"/>
        <item x="247"/>
        <item x="133"/>
        <item x="188"/>
        <item x="175"/>
        <item x="109"/>
        <item x="171"/>
        <item x="237"/>
        <item x="177"/>
        <item x="271"/>
        <item x="222"/>
        <item x="254"/>
        <item x="143"/>
        <item x="199"/>
        <item x="288"/>
        <item x="297"/>
        <item x="114"/>
        <item x="151"/>
        <item x="269"/>
        <item x="120"/>
        <item x="121"/>
        <item x="164"/>
        <item x="103"/>
        <item x="178"/>
        <item x="218"/>
        <item x="142"/>
        <item x="238"/>
        <item x="168"/>
        <item x="102"/>
        <item x="157"/>
        <item x="138"/>
        <item x="149"/>
        <item x="115"/>
        <item x="116"/>
        <item x="125"/>
        <item x="182"/>
        <item x="106"/>
        <item x="136"/>
        <item x="118"/>
        <item x="131"/>
        <item x="150"/>
        <item x="181"/>
        <item x="174"/>
        <item x="291"/>
        <item x="128"/>
        <item x="137"/>
        <item x="196"/>
        <item x="195"/>
        <item x="167"/>
        <item x="144"/>
        <item x="113"/>
        <item x="152"/>
        <item x="198"/>
        <item x="176"/>
        <item x="292"/>
        <item x="170"/>
        <item x="159"/>
        <item x="192"/>
        <item x="155"/>
        <item x="141"/>
        <item x="184"/>
        <item x="108"/>
        <item x="158"/>
        <item x="129"/>
        <item x="212"/>
        <item x="123"/>
        <item x="187"/>
        <item x="134"/>
        <item x="193"/>
        <item x="163"/>
        <item x="105"/>
        <item x="197"/>
        <item x="162"/>
        <item x="154"/>
        <item x="71"/>
        <item x="122"/>
        <item x="17"/>
        <item x="127"/>
        <item x="160"/>
        <item x="66"/>
        <item x="225"/>
        <item x="13"/>
        <item x="42"/>
        <item x="126"/>
        <item x="67"/>
        <item x="55"/>
        <item x="119"/>
        <item x="148"/>
        <item x="190"/>
        <item x="169"/>
        <item x="139"/>
        <item x="72"/>
        <item x="180"/>
        <item x="58"/>
        <item x="97"/>
        <item x="31"/>
        <item x="49"/>
        <item x="11"/>
        <item x="81"/>
        <item x="73"/>
        <item x="75"/>
        <item x="91"/>
        <item x="88"/>
        <item x="0"/>
        <item x="51"/>
        <item x="107"/>
        <item x="43"/>
        <item x="76"/>
        <item x="1"/>
        <item x="85"/>
        <item x="37"/>
        <item x="36"/>
        <item x="46"/>
        <item x="5"/>
        <item x="69"/>
        <item x="35"/>
        <item x="110"/>
        <item x="98"/>
        <item x="83"/>
        <item x="111"/>
        <item x="44"/>
        <item x="20"/>
        <item x="41"/>
        <item x="78"/>
        <item x="82"/>
        <item x="48"/>
        <item x="99"/>
        <item x="33"/>
        <item x="38"/>
        <item x="93"/>
        <item x="21"/>
        <item x="50"/>
        <item x="26"/>
        <item x="95"/>
        <item x="86"/>
        <item x="68"/>
        <item x="7"/>
        <item x="22"/>
        <item x="34"/>
        <item x="32"/>
        <item x="63"/>
        <item x="70"/>
        <item x="65"/>
        <item x="77"/>
        <item x="64"/>
        <item x="12"/>
        <item x="45"/>
        <item x="79"/>
        <item x="52"/>
        <item x="62"/>
        <item x="30"/>
        <item x="27"/>
        <item x="56"/>
        <item x="53"/>
        <item x="9"/>
        <item x="2"/>
        <item x="8"/>
        <item x="57"/>
        <item x="94"/>
        <item x="54"/>
        <item x="23"/>
        <item x="18"/>
        <item x="29"/>
        <item x="92"/>
        <item x="14"/>
        <item x="24"/>
        <item x="90"/>
        <item x="60"/>
        <item x="87"/>
        <item x="6"/>
        <item x="59"/>
        <item x="74"/>
        <item x="40"/>
        <item x="96"/>
        <item x="4"/>
        <item x="15"/>
        <item x="25"/>
        <item x="39"/>
        <item x="16"/>
        <item x="84"/>
        <item x="19"/>
        <item x="3"/>
        <item x="89"/>
        <item x="47"/>
        <item x="61"/>
        <item x="80"/>
        <item x="28"/>
        <item x="10"/>
        <item t="default"/>
      </items>
    </pivotField>
    <pivotField numFmtId="164" showAll="0"/>
    <pivotField numFmtId="164" showAll="0">
      <items count="301">
        <item x="202"/>
        <item x="225"/>
        <item x="274"/>
        <item x="261"/>
        <item x="231"/>
        <item x="187"/>
        <item x="226"/>
        <item x="246"/>
        <item x="265"/>
        <item x="150"/>
        <item x="223"/>
        <item x="212"/>
        <item x="253"/>
        <item x="205"/>
        <item x="130"/>
        <item x="288"/>
        <item x="228"/>
        <item x="227"/>
        <item x="210"/>
        <item x="260"/>
        <item x="291"/>
        <item x="293"/>
        <item x="299"/>
        <item x="217"/>
        <item x="234"/>
        <item x="159"/>
        <item x="283"/>
        <item x="245"/>
        <item x="146"/>
        <item x="191"/>
        <item x="270"/>
        <item x="104"/>
        <item x="250"/>
        <item x="258"/>
        <item x="163"/>
        <item x="115"/>
        <item x="241"/>
        <item x="155"/>
        <item x="281"/>
        <item x="201"/>
        <item x="215"/>
        <item x="216"/>
        <item x="222"/>
        <item x="247"/>
        <item x="188"/>
        <item x="132"/>
        <item x="237"/>
        <item x="192"/>
        <item x="140"/>
        <item x="238"/>
        <item x="297"/>
        <item x="200"/>
        <item x="147"/>
        <item x="206"/>
        <item x="279"/>
        <item x="242"/>
        <item x="252"/>
        <item x="271"/>
        <item x="240"/>
        <item x="235"/>
        <item x="262"/>
        <item x="263"/>
        <item x="277"/>
        <item x="278"/>
        <item x="269"/>
        <item x="289"/>
        <item x="219"/>
        <item x="138"/>
        <item x="229"/>
        <item x="296"/>
        <item x="214"/>
        <item x="295"/>
        <item x="294"/>
        <item x="266"/>
        <item x="156"/>
        <item x="154"/>
        <item x="186"/>
        <item x="184"/>
        <item x="257"/>
        <item x="284"/>
        <item x="221"/>
        <item x="224"/>
        <item x="280"/>
        <item x="220"/>
        <item x="282"/>
        <item x="249"/>
        <item x="239"/>
        <item x="173"/>
        <item x="164"/>
        <item x="103"/>
        <item x="113"/>
        <item x="98"/>
        <item x="145"/>
        <item x="232"/>
        <item x="256"/>
        <item x="298"/>
        <item x="120"/>
        <item x="254"/>
        <item x="114"/>
        <item x="196"/>
        <item x="273"/>
        <item x="170"/>
        <item x="177"/>
        <item x="131"/>
        <item x="286"/>
        <item x="90"/>
        <item x="141"/>
        <item x="178"/>
        <item x="276"/>
        <item x="102"/>
        <item x="165"/>
        <item x="194"/>
        <item x="259"/>
        <item x="135"/>
        <item x="290"/>
        <item x="182"/>
        <item x="124"/>
        <item x="128"/>
        <item x="197"/>
        <item x="149"/>
        <item x="100"/>
        <item x="213"/>
        <item x="105"/>
        <item x="267"/>
        <item x="151"/>
        <item x="236"/>
        <item x="134"/>
        <item x="244"/>
        <item x="251"/>
        <item x="233"/>
        <item x="125"/>
        <item x="172"/>
        <item x="116"/>
        <item x="208"/>
        <item x="161"/>
        <item x="199"/>
        <item x="287"/>
        <item x="157"/>
        <item x="268"/>
        <item x="74"/>
        <item x="198"/>
        <item x="119"/>
        <item x="285"/>
        <item x="11"/>
        <item x="48"/>
        <item x="189"/>
        <item x="82"/>
        <item x="209"/>
        <item x="27"/>
        <item x="248"/>
        <item x="180"/>
        <item x="55"/>
        <item x="207"/>
        <item x="275"/>
        <item x="139"/>
        <item x="168"/>
        <item x="126"/>
        <item x="112"/>
        <item x="195"/>
        <item x="65"/>
        <item x="255"/>
        <item x="93"/>
        <item x="57"/>
        <item x="292"/>
        <item x="162"/>
        <item x="230"/>
        <item x="58"/>
        <item x="218"/>
        <item x="185"/>
        <item x="52"/>
        <item x="153"/>
        <item x="101"/>
        <item x="122"/>
        <item x="2"/>
        <item x="204"/>
        <item x="7"/>
        <item x="181"/>
        <item x="80"/>
        <item x="0"/>
        <item x="129"/>
        <item x="203"/>
        <item x="84"/>
        <item x="176"/>
        <item x="243"/>
        <item x="190"/>
        <item x="158"/>
        <item x="117"/>
        <item x="111"/>
        <item x="51"/>
        <item x="109"/>
        <item x="72"/>
        <item x="174"/>
        <item x="86"/>
        <item x="272"/>
        <item x="148"/>
        <item x="71"/>
        <item x="60"/>
        <item x="107"/>
        <item x="171"/>
        <item x="160"/>
        <item x="167"/>
        <item x="118"/>
        <item x="166"/>
        <item x="73"/>
        <item x="22"/>
        <item x="144"/>
        <item x="133"/>
        <item x="137"/>
        <item x="64"/>
        <item x="87"/>
        <item x="110"/>
        <item x="79"/>
        <item x="92"/>
        <item x="183"/>
        <item x="19"/>
        <item x="96"/>
        <item x="23"/>
        <item x="33"/>
        <item x="1"/>
        <item x="264"/>
        <item x="136"/>
        <item x="14"/>
        <item x="179"/>
        <item x="175"/>
        <item x="21"/>
        <item x="16"/>
        <item x="152"/>
        <item x="123"/>
        <item x="68"/>
        <item x="10"/>
        <item x="143"/>
        <item x="28"/>
        <item x="36"/>
        <item x="18"/>
        <item x="49"/>
        <item x="211"/>
        <item x="42"/>
        <item x="169"/>
        <item x="46"/>
        <item x="142"/>
        <item x="78"/>
        <item x="50"/>
        <item x="32"/>
        <item x="24"/>
        <item x="108"/>
        <item x="127"/>
        <item x="62"/>
        <item x="69"/>
        <item x="193"/>
        <item x="20"/>
        <item x="91"/>
        <item x="95"/>
        <item x="37"/>
        <item x="44"/>
        <item x="76"/>
        <item x="77"/>
        <item x="25"/>
        <item x="94"/>
        <item x="38"/>
        <item x="67"/>
        <item x="41"/>
        <item x="85"/>
        <item x="6"/>
        <item x="34"/>
        <item x="56"/>
        <item x="31"/>
        <item x="83"/>
        <item x="59"/>
        <item x="63"/>
        <item x="15"/>
        <item x="47"/>
        <item x="3"/>
        <item x="29"/>
        <item x="89"/>
        <item x="17"/>
        <item x="39"/>
        <item x="12"/>
        <item x="106"/>
        <item x="75"/>
        <item x="99"/>
        <item x="81"/>
        <item x="9"/>
        <item x="54"/>
        <item x="66"/>
        <item x="53"/>
        <item x="35"/>
        <item x="61"/>
        <item x="8"/>
        <item x="40"/>
        <item x="4"/>
        <item x="13"/>
        <item x="70"/>
        <item x="43"/>
        <item x="26"/>
        <item x="45"/>
        <item x="121"/>
        <item x="30"/>
        <item x="88"/>
        <item x="97"/>
        <item x="5"/>
        <item t="default"/>
      </items>
    </pivotField>
  </pivotFields>
  <rowFields count="1">
    <field x="3"/>
  </rowFields>
  <rowItems count="1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t="grand">
      <x/>
    </i>
  </rowItems>
  <colItems count="1">
    <i/>
  </colItems>
  <pageFields count="1">
    <pageField fld="1" item="0" hier="-1"/>
  </pageFields>
  <dataFields count="1">
    <dataField name="Average of Capacity_Retention" fld="2" subtotal="average" baseField="3" baseItem="0" numFmtId="164"/>
  </dataFields>
  <formats count="1">
    <format dxfId="20">
      <pivotArea dataOnly="0" labelOnly="1" outline="0" axis="axisValues"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perating_Temperature" xr10:uid="{C69FB76B-D920-46AB-86C4-79E16F58BF09}" sourceName="Operating_Temperature">
  <pivotTables>
    <pivotTable tabId="6" name="PivotTable34"/>
  </pivotTables>
  <data>
    <tabular pivotCacheId="1306184851">
      <items count="300">
        <i x="71" s="1"/>
        <i x="17" s="1"/>
        <i x="66" s="1"/>
        <i x="13" s="1"/>
        <i x="42" s="1"/>
        <i x="67" s="1"/>
        <i x="55" s="1"/>
        <i x="72" s="1"/>
        <i x="58" s="1"/>
        <i x="97" s="1"/>
        <i x="31" s="1"/>
        <i x="49" s="1"/>
        <i x="11" s="1"/>
        <i x="81" s="1"/>
        <i x="73" s="1"/>
        <i x="75" s="1"/>
        <i x="91" s="1"/>
        <i x="88" s="1"/>
        <i x="0" s="1"/>
        <i x="51" s="1"/>
        <i x="43" s="1"/>
        <i x="76" s="1"/>
        <i x="1" s="1"/>
        <i x="85" s="1"/>
        <i x="37" s="1"/>
        <i x="36" s="1"/>
        <i x="46" s="1"/>
        <i x="5" s="1"/>
        <i x="69" s="1"/>
        <i x="35" s="1"/>
        <i x="98" s="1"/>
        <i x="83" s="1"/>
        <i x="44" s="1"/>
        <i x="20" s="1"/>
        <i x="41" s="1"/>
        <i x="78" s="1"/>
        <i x="82" s="1"/>
        <i x="48" s="1"/>
        <i x="99" s="1"/>
        <i x="33" s="1"/>
        <i x="38" s="1"/>
        <i x="93" s="1"/>
        <i x="21" s="1"/>
        <i x="50" s="1"/>
        <i x="26" s="1"/>
        <i x="95" s="1"/>
        <i x="86" s="1"/>
        <i x="68" s="1"/>
        <i x="7" s="1"/>
        <i x="22" s="1"/>
        <i x="34" s="1"/>
        <i x="32" s="1"/>
        <i x="63" s="1"/>
        <i x="70" s="1"/>
        <i x="65" s="1"/>
        <i x="77" s="1"/>
        <i x="64" s="1"/>
        <i x="12" s="1"/>
        <i x="45" s="1"/>
        <i x="79" s="1"/>
        <i x="52" s="1"/>
        <i x="62" s="1"/>
        <i x="30" s="1"/>
        <i x="27" s="1"/>
        <i x="56" s="1"/>
        <i x="53" s="1"/>
        <i x="9" s="1"/>
        <i x="2" s="1"/>
        <i x="8" s="1"/>
        <i x="57" s="1"/>
        <i x="94" s="1"/>
        <i x="54" s="1"/>
        <i x="23" s="1"/>
        <i x="18" s="1"/>
        <i x="29" s="1"/>
        <i x="92" s="1"/>
        <i x="14" s="1"/>
        <i x="24" s="1"/>
        <i x="90" s="1"/>
        <i x="60" s="1"/>
        <i x="87" s="1"/>
        <i x="6" s="1"/>
        <i x="59" s="1"/>
        <i x="74" s="1"/>
        <i x="40" s="1"/>
        <i x="96" s="1"/>
        <i x="4" s="1"/>
        <i x="15" s="1"/>
        <i x="25" s="1"/>
        <i x="39" s="1"/>
        <i x="16" s="1"/>
        <i x="84" s="1"/>
        <i x="19" s="1"/>
        <i x="3" s="1"/>
        <i x="89" s="1"/>
        <i x="47" s="1"/>
        <i x="61" s="1"/>
        <i x="80" s="1"/>
        <i x="28" s="1"/>
        <i x="10" s="1"/>
        <i x="289" s="1" nd="1"/>
        <i x="265" s="1" nd="1"/>
        <i x="219" s="1" nd="1"/>
        <i x="278" s="1" nd="1"/>
        <i x="229" s="1" nd="1"/>
        <i x="221" s="1" nd="1"/>
        <i x="203" s="1" nd="1"/>
        <i x="208" s="1" nd="1"/>
        <i x="268" s="1" nd="1"/>
        <i x="258" s="1" nd="1"/>
        <i x="234" s="1" nd="1"/>
        <i x="206" s="1" nd="1"/>
        <i x="233" s="1" nd="1"/>
        <i x="251" s="1" nd="1"/>
        <i x="272" s="1" nd="1"/>
        <i x="202" s="1" nd="1"/>
        <i x="213" s="1" nd="1"/>
        <i x="104" s="1" nd="1"/>
        <i x="294" s="1" nd="1"/>
        <i x="246" s="1" nd="1"/>
        <i x="259" s="1" nd="1"/>
        <i x="286" s="1" nd="1"/>
        <i x="298" s="1" nd="1"/>
        <i x="279" s="1" nd="1"/>
        <i x="236" s="1" nd="1"/>
        <i x="245" s="1" nd="1"/>
        <i x="191" s="1" nd="1"/>
        <i x="281" s="1" nd="1"/>
        <i x="235" s="1" nd="1"/>
        <i x="296" s="1" nd="1"/>
        <i x="264" s="1" nd="1"/>
        <i x="220" s="1" nd="1"/>
        <i x="210" s="1" nd="1"/>
        <i x="276" s="1" nd="1"/>
        <i x="248" s="1" nd="1"/>
        <i x="224" s="1" nd="1"/>
        <i x="283" s="1" nd="1"/>
        <i x="217" s="1" nd="1"/>
        <i x="227" s="1" nd="1"/>
        <i x="240" s="1" nd="1"/>
        <i x="261" s="1" nd="1"/>
        <i x="256" s="1" nd="1"/>
        <i x="241" s="1" nd="1"/>
        <i x="290" s="1" nd="1"/>
        <i x="287" s="1" nd="1"/>
        <i x="205" s="1" nd="1"/>
        <i x="223" s="1" nd="1"/>
        <i x="239" s="1" nd="1"/>
        <i x="263" s="1" nd="1"/>
        <i x="274" s="1" nd="1"/>
        <i x="231" s="1" nd="1"/>
        <i x="189" s="1" nd="1"/>
        <i x="216" s="1" nd="1"/>
        <i x="262" s="1" nd="1"/>
        <i x="250" s="1" nd="1"/>
        <i x="226" s="1" nd="1"/>
        <i x="282" s="1" nd="1"/>
        <i x="183" s="1" nd="1"/>
        <i x="277" s="1" nd="1"/>
        <i x="124" s="1" nd="1"/>
        <i x="242" s="1" nd="1"/>
        <i x="207" s="1" nd="1"/>
        <i x="243" s="1" nd="1"/>
        <i x="255" s="1" nd="1"/>
        <i x="280" s="1" nd="1"/>
        <i x="293" s="1" nd="1"/>
        <i x="204" s="1" nd="1"/>
        <i x="209" s="1" nd="1"/>
        <i x="295" s="1" nd="1"/>
        <i x="273" s="1" nd="1"/>
        <i x="253" s="1" nd="1"/>
        <i x="257" s="1" nd="1"/>
        <i x="244" s="1" nd="1"/>
        <i x="228" s="1" nd="1"/>
        <i x="249" s="1" nd="1"/>
        <i x="266" s="1" nd="1"/>
        <i x="146" s="1" nd="1"/>
        <i x="299" s="1" nd="1"/>
        <i x="270" s="1" nd="1"/>
        <i x="117" s="1" nd="1"/>
        <i x="112" s="1" nd="1"/>
        <i x="232" s="1" nd="1"/>
        <i x="130" s="1" nd="1"/>
        <i x="230" s="1" nd="1"/>
        <i x="260" s="1" nd="1"/>
        <i x="135" s="1" nd="1"/>
        <i x="166" s="1" nd="1"/>
        <i x="252" s="1" nd="1"/>
        <i x="284" s="1" nd="1"/>
        <i x="101" s="1" nd="1"/>
        <i x="172" s="1" nd="1"/>
        <i x="185" s="1" nd="1"/>
        <i x="140" s="1" nd="1"/>
        <i x="145" s="1" nd="1"/>
        <i x="100" s="1" nd="1"/>
        <i x="165" s="1" nd="1"/>
        <i x="132" s="1" nd="1"/>
        <i x="153" s="1" nd="1"/>
        <i x="267" s="1" nd="1"/>
        <i x="275" s="1" nd="1"/>
        <i x="186" s="1" nd="1"/>
        <i x="201" s="1" nd="1"/>
        <i x="215" s="1" nd="1"/>
        <i x="156" s="1" nd="1"/>
        <i x="200" s="1" nd="1"/>
        <i x="179" s="1" nd="1"/>
        <i x="211" s="1" nd="1"/>
        <i x="194" s="1" nd="1"/>
        <i x="161" s="1" nd="1"/>
        <i x="214" s="1" nd="1"/>
        <i x="173" s="1" nd="1"/>
        <i x="285" s="1" nd="1"/>
        <i x="147" s="1" nd="1"/>
        <i x="247" s="1" nd="1"/>
        <i x="133" s="1" nd="1"/>
        <i x="188" s="1" nd="1"/>
        <i x="175" s="1" nd="1"/>
        <i x="109" s="1" nd="1"/>
        <i x="171" s="1" nd="1"/>
        <i x="237" s="1" nd="1"/>
        <i x="177" s="1" nd="1"/>
        <i x="271" s="1" nd="1"/>
        <i x="222" s="1" nd="1"/>
        <i x="254" s="1" nd="1"/>
        <i x="143" s="1" nd="1"/>
        <i x="199" s="1" nd="1"/>
        <i x="288" s="1" nd="1"/>
        <i x="297" s="1" nd="1"/>
        <i x="114" s="1" nd="1"/>
        <i x="151" s="1" nd="1"/>
        <i x="269" s="1" nd="1"/>
        <i x="120" s="1" nd="1"/>
        <i x="121" s="1" nd="1"/>
        <i x="164" s="1" nd="1"/>
        <i x="103" s="1" nd="1"/>
        <i x="178" s="1" nd="1"/>
        <i x="218" s="1" nd="1"/>
        <i x="142" s="1" nd="1"/>
        <i x="238" s="1" nd="1"/>
        <i x="168" s="1" nd="1"/>
        <i x="102" s="1" nd="1"/>
        <i x="157" s="1" nd="1"/>
        <i x="138" s="1" nd="1"/>
        <i x="149" s="1" nd="1"/>
        <i x="115" s="1" nd="1"/>
        <i x="116" s="1" nd="1"/>
        <i x="125" s="1" nd="1"/>
        <i x="182" s="1" nd="1"/>
        <i x="106" s="1" nd="1"/>
        <i x="136" s="1" nd="1"/>
        <i x="118" s="1" nd="1"/>
        <i x="131" s="1" nd="1"/>
        <i x="150" s="1" nd="1"/>
        <i x="181" s="1" nd="1"/>
        <i x="174" s="1" nd="1"/>
        <i x="291" s="1" nd="1"/>
        <i x="128" s="1" nd="1"/>
        <i x="137" s="1" nd="1"/>
        <i x="196" s="1" nd="1"/>
        <i x="195" s="1" nd="1"/>
        <i x="167" s="1" nd="1"/>
        <i x="144" s="1" nd="1"/>
        <i x="113" s="1" nd="1"/>
        <i x="152" s="1" nd="1"/>
        <i x="198" s="1" nd="1"/>
        <i x="176" s="1" nd="1"/>
        <i x="292" s="1" nd="1"/>
        <i x="170" s="1" nd="1"/>
        <i x="159" s="1" nd="1"/>
        <i x="192" s="1" nd="1"/>
        <i x="155" s="1" nd="1"/>
        <i x="141" s="1" nd="1"/>
        <i x="184" s="1" nd="1"/>
        <i x="108" s="1" nd="1"/>
        <i x="158" s="1" nd="1"/>
        <i x="129" s="1" nd="1"/>
        <i x="212" s="1" nd="1"/>
        <i x="123" s="1" nd="1"/>
        <i x="187" s="1" nd="1"/>
        <i x="134" s="1" nd="1"/>
        <i x="193" s="1" nd="1"/>
        <i x="163" s="1" nd="1"/>
        <i x="105" s="1" nd="1"/>
        <i x="197" s="1" nd="1"/>
        <i x="162" s="1" nd="1"/>
        <i x="154" s="1" nd="1"/>
        <i x="122" s="1" nd="1"/>
        <i x="127" s="1" nd="1"/>
        <i x="160" s="1" nd="1"/>
        <i x="225" s="1" nd="1"/>
        <i x="126" s="1" nd="1"/>
        <i x="119" s="1" nd="1"/>
        <i x="148" s="1" nd="1"/>
        <i x="190" s="1" nd="1"/>
        <i x="169" s="1" nd="1"/>
        <i x="139" s="1" nd="1"/>
        <i x="180" s="1" nd="1"/>
        <i x="107" s="1" nd="1"/>
        <i x="110" s="1" nd="1"/>
        <i x="111"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PI1" xr10:uid="{76DEECFF-FFB4-4EA0-95C9-69162ACCA5EC}" sourceName="KPI">
  <extLst>
    <x:ext xmlns:x15="http://schemas.microsoft.com/office/spreadsheetml/2010/11/main" uri="{2F2917AC-EB37-4324-AD4E-5DD8C200BD13}">
      <x15:tableSlicerCache tableId="5"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perating_Temperature" xr10:uid="{0B0F5BBE-1E14-499B-B3E8-05765BE08853}" cache="Slicer_Operating_Temperature" caption="Operating_Temperature" style="SlicerStyleLight5"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KPI 1" xr10:uid="{4EE65DE6-F5CA-4690-82C9-57DF8842E4A8}" cache="Slicer_KPI1" caption="KPI"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263B946-AE59-424C-B902-F5D38A5539FE}" name="Table46" displayName="Table46" ref="P19:R24" totalsRowShown="0" headerRowDxfId="19" dataDxfId="18">
  <autoFilter ref="P19:R24" xr:uid="{0263B946-AE59-424C-B902-F5D38A5539FE}">
    <filterColumn colId="1">
      <filters>
        <filter val="Capacity"/>
      </filters>
    </filterColumn>
  </autoFilter>
  <tableColumns count="3">
    <tableColumn id="1" xr3:uid="{E2399133-52EE-4E01-A4CC-6236BF903DF8}" name="NO" dataDxfId="17"/>
    <tableColumn id="2" xr3:uid="{A2E9C41E-9789-4206-824D-68764F67C863}" name="KPI" dataDxfId="16"/>
    <tableColumn id="3" xr3:uid="{55BB00B0-C229-4C7F-92EB-E45F1936DC95}" name="VALUE" dataDxfId="15"/>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C794D1-F360-4F93-AAD4-0E457A80F12A}" name="Table1" displayName="Table1" ref="A1:H301" totalsRowShown="0" headerRowDxfId="14" dataDxfId="13">
  <autoFilter ref="A1:H301" xr:uid="{A2C794D1-F360-4F93-AAD4-0E457A80F12A}"/>
  <tableColumns count="8">
    <tableColumn id="1" xr3:uid="{9202F722-32FE-48C7-B472-7B9F04F59E25}" name="Battery_ID" dataDxfId="12"/>
    <tableColumn id="2" xr3:uid="{78AF7A3A-C9BE-4E6E-B1DF-B91E24BE879A}" name="Charging_Method" dataDxfId="11"/>
    <tableColumn id="3" xr3:uid="{E7A0675D-7D52-4BD5-ACBD-D379607948C8}" name="Capacity_Retention" dataDxfId="10"/>
    <tableColumn id="4" xr3:uid="{08B41E08-98A4-4849-9397-A417053A8CCE}" name="Cycle_Life" dataDxfId="9"/>
    <tableColumn id="5" xr3:uid="{7F03E246-77F0-4CA1-A826-3848A7ACA126}" name="Charging_Current" dataDxfId="8"/>
    <tableColumn id="6" xr3:uid="{A33184DB-2A5E-4E92-A1FB-2953BB18498A}" name="Operating_Temperature" dataDxfId="7"/>
    <tableColumn id="7" xr3:uid="{A3833A9B-6225-4A8B-B859-84C9866F0F11}" name="Discharge_Rate" dataDxfId="6"/>
    <tableColumn id="8" xr3:uid="{18E79093-B7BE-4486-BF69-2185FEA4E61B}" name="Internal_Resistance" dataDxfId="5"/>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05E247F-8B34-4744-AAA1-D7ACC3CBEC0E}" name="Table7" displayName="Table7" ref="J3:M6" totalsRowShown="0">
  <autoFilter ref="J3:M6" xr:uid="{205E247F-8B34-4744-AAA1-D7ACC3CBEC0E}"/>
  <tableColumns count="4">
    <tableColumn id="1" xr3:uid="{EEAC2FBC-CE97-4782-A4EC-C4EDA173C681}" name="Method"/>
    <tableColumn id="2" xr3:uid="{2BB39225-B39C-4AC8-A735-C2635A9F7833}" name="Temprature">
      <calculatedColumnFormula>AVERAGEIF($B$2:B301,J4,$F$2:F301)</calculatedColumnFormula>
    </tableColumn>
    <tableColumn id="3" xr3:uid="{5FE86512-A01A-44D5-8D8B-083EDB43EEC8}" name="Capacity">
      <calculatedColumnFormula>AVERAGEIF($B$2:B301,J4,$C$2:C301)</calculatedColumnFormula>
    </tableColumn>
    <tableColumn id="4" xr3:uid="{15941302-249C-4C35-808E-C90B357D6056}" name="Internal Resistance">
      <calculatedColumnFormula>AVERAGEIF($B$2:B301,J4,$H$2:H301)</calculatedColumnFormula>
    </tableColumn>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B6F98A7-CB9B-4C76-B3B0-A80D9BC2E46D}" name="Table4" displayName="Table4" ref="J16:L21" totalsRowShown="0" headerRowDxfId="4" dataDxfId="3">
  <autoFilter ref="J16:L21" xr:uid="{BB6F98A7-CB9B-4C76-B3B0-A80D9BC2E46D}"/>
  <tableColumns count="3">
    <tableColumn id="1" xr3:uid="{65239B0D-4EDC-4855-8031-201029D25B45}" name="NO" dataDxfId="2"/>
    <tableColumn id="2" xr3:uid="{ADB4A779-3750-40AE-A0B5-7A9020CA1342}" name="KPI" dataDxfId="1"/>
    <tableColumn id="3" xr3:uid="{2FB4F2F1-76E6-49D1-9B74-D3809EA07D92}" name="VALUE"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9">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8E50EB5-3F83-4749-9B68-A71D028D2A6A}">
  <we:reference id="wa200007447" version="1.0.0.0" store="en-US" storeType="OMEX"/>
  <we:alternateReferences>
    <we:reference id="wa200007447" version="1.0.0.0" store="wa200007447"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_xldudf_BOARDFLARE_RUNPY</we:customFunctionIds>
        <we:customFunctionIds>_xldudf_BOARDFLARE_EXEC</we:customFunctionIds>
      </we:customFunctionIdList>
    </a:ext>
  </we:extLst>
</we:webextension>
</file>

<file path=xl/worksheets/_rels/sheet1.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vmlDrawing" Target="../drawings/vmlDrawing1.vml"/><Relationship Id="rId7"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ivotTable" Target="../pivotTables/pivotTable1.xml"/><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 Id="rId9" Type="http://schemas.microsoft.com/office/2007/relationships/slicer" Target="../slicers/slicer2.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47C2A-C0DC-4E92-9A94-9E82C714F581}">
  <dimension ref="A1:AB104"/>
  <sheetViews>
    <sheetView showGridLines="0" tabSelected="1" topLeftCell="B1" zoomScale="69" zoomScaleNormal="86" workbookViewId="0">
      <selection activeCell="U35" sqref="U35"/>
    </sheetView>
  </sheetViews>
  <sheetFormatPr defaultRowHeight="14.4" x14ac:dyDescent="0.3"/>
  <cols>
    <col min="1" max="1" width="18" bestFit="1" customWidth="1"/>
    <col min="2" max="2" width="37" bestFit="1" customWidth="1"/>
    <col min="5" max="5" width="10.5546875" customWidth="1"/>
    <col min="7" max="7" width="10.6640625" customWidth="1"/>
    <col min="8" max="8" width="10.33203125" customWidth="1"/>
    <col min="17" max="17" width="20.44140625" bestFit="1" customWidth="1"/>
    <col min="18" max="18" width="19.77734375" bestFit="1" customWidth="1"/>
    <col min="21" max="21" width="16.6640625" bestFit="1" customWidth="1"/>
    <col min="22" max="22" width="13.44140625" bestFit="1" customWidth="1"/>
  </cols>
  <sheetData>
    <row r="1" spans="1:22" x14ac:dyDescent="0.3">
      <c r="A1" s="6" t="s">
        <v>1</v>
      </c>
      <c r="B1" t="s">
        <v>8</v>
      </c>
      <c r="T1" s="1"/>
      <c r="U1" s="1"/>
      <c r="V1" s="1"/>
    </row>
    <row r="2" spans="1:22" x14ac:dyDescent="0.3">
      <c r="T2" s="1"/>
      <c r="U2" s="1"/>
      <c r="V2" s="1"/>
    </row>
    <row r="3" spans="1:22" x14ac:dyDescent="0.3">
      <c r="A3" s="6" t="s">
        <v>18</v>
      </c>
      <c r="B3" s="8" t="s">
        <v>13</v>
      </c>
      <c r="T3" s="1"/>
      <c r="U3" s="1"/>
      <c r="V3" s="1"/>
    </row>
    <row r="4" spans="1:22" x14ac:dyDescent="0.3">
      <c r="A4" s="7">
        <v>492.60230541871988</v>
      </c>
      <c r="B4" s="3">
        <v>85.371562731533842</v>
      </c>
      <c r="T4" s="1"/>
      <c r="U4" s="1"/>
      <c r="V4" s="1"/>
    </row>
    <row r="5" spans="1:22" x14ac:dyDescent="0.3">
      <c r="A5" s="7">
        <v>493.52706099495418</v>
      </c>
      <c r="B5" s="3">
        <v>86.645190878524204</v>
      </c>
      <c r="T5" s="1"/>
      <c r="U5" s="1"/>
      <c r="V5" s="1"/>
    </row>
    <row r="6" spans="1:22" x14ac:dyDescent="0.3">
      <c r="A6" s="7">
        <v>493.84333153869881</v>
      </c>
      <c r="B6" s="3">
        <v>87.065920762300266</v>
      </c>
    </row>
    <row r="7" spans="1:22" x14ac:dyDescent="0.3">
      <c r="A7" s="7">
        <v>493.95736850623791</v>
      </c>
      <c r="B7" s="3">
        <v>86.382748617967607</v>
      </c>
    </row>
    <row r="8" spans="1:22" x14ac:dyDescent="0.3">
      <c r="A8" s="7">
        <v>494.02175453393431</v>
      </c>
      <c r="B8" s="3">
        <v>84.914359733953887</v>
      </c>
    </row>
    <row r="9" spans="1:22" x14ac:dyDescent="0.3">
      <c r="A9" s="7">
        <v>494.62915628820781</v>
      </c>
      <c r="B9" s="3">
        <v>84.583325912682866</v>
      </c>
    </row>
    <row r="10" spans="1:22" x14ac:dyDescent="0.3">
      <c r="A10" s="7">
        <v>494.7402879225732</v>
      </c>
      <c r="B10" s="3">
        <v>81.630674250389959</v>
      </c>
    </row>
    <row r="11" spans="1:22" x14ac:dyDescent="0.3">
      <c r="A11" s="7">
        <v>494.81980880265701</v>
      </c>
      <c r="B11" s="3">
        <v>86.20231435178215</v>
      </c>
    </row>
    <row r="12" spans="1:22" x14ac:dyDescent="0.3">
      <c r="A12" s="7">
        <v>495.04685331293541</v>
      </c>
      <c r="B12" s="3">
        <v>78.072493373077563</v>
      </c>
    </row>
    <row r="13" spans="1:22" x14ac:dyDescent="0.3">
      <c r="A13" s="7">
        <v>495.90788764375287</v>
      </c>
      <c r="B13" s="3">
        <v>86.661752960612773</v>
      </c>
    </row>
    <row r="14" spans="1:22" x14ac:dyDescent="0.3">
      <c r="A14" s="7">
        <v>495.98367713829509</v>
      </c>
      <c r="B14" s="3">
        <v>81.921986655078285</v>
      </c>
    </row>
    <row r="15" spans="1:22" x14ac:dyDescent="0.3">
      <c r="A15" s="7">
        <v>496.21795136354359</v>
      </c>
      <c r="B15" s="3">
        <v>84.292898922698569</v>
      </c>
    </row>
    <row r="16" spans="1:22" x14ac:dyDescent="0.3">
      <c r="A16" s="7">
        <v>496.22405411581951</v>
      </c>
      <c r="B16" s="3">
        <v>79.100148530111085</v>
      </c>
    </row>
    <row r="17" spans="1:18" x14ac:dyDescent="0.3">
      <c r="A17" s="7">
        <v>496.43469789455611</v>
      </c>
      <c r="B17" s="3">
        <v>84.114785551023189</v>
      </c>
    </row>
    <row r="18" spans="1:18" x14ac:dyDescent="0.3">
      <c r="A18" s="7">
        <v>496.59323458887701</v>
      </c>
      <c r="B18" s="3">
        <v>86.30554447250141</v>
      </c>
    </row>
    <row r="19" spans="1:18" x14ac:dyDescent="0.3">
      <c r="A19" s="7">
        <v>496.83494887219189</v>
      </c>
      <c r="B19" s="3">
        <v>86.933129645556505</v>
      </c>
      <c r="P19" s="1" t="s">
        <v>17</v>
      </c>
      <c r="Q19" s="1" t="s">
        <v>14</v>
      </c>
      <c r="R19" s="1" t="s">
        <v>21</v>
      </c>
    </row>
    <row r="20" spans="1:18" hidden="1" x14ac:dyDescent="0.3">
      <c r="A20" s="7">
        <v>496.84246016198381</v>
      </c>
      <c r="B20" s="3">
        <v>85.211525174273731</v>
      </c>
      <c r="P20" s="1">
        <v>1</v>
      </c>
      <c r="Q20" s="1" t="s">
        <v>15</v>
      </c>
      <c r="R20" s="2">
        <f>AVERAGE(Table1[Operating_Temperature])</f>
        <v>36.748238943938325</v>
      </c>
    </row>
    <row r="21" spans="1:18" x14ac:dyDescent="0.3">
      <c r="A21" s="7">
        <v>497.00965777337751</v>
      </c>
      <c r="B21" s="3">
        <v>84.145680978846968</v>
      </c>
      <c r="P21" s="1">
        <v>2</v>
      </c>
      <c r="Q21" s="1" t="s">
        <v>12</v>
      </c>
      <c r="R21" s="2">
        <f>AVERAGE(Table1[Capacity_Retention])</f>
        <v>89.103324220633993</v>
      </c>
    </row>
    <row r="22" spans="1:18" hidden="1" x14ac:dyDescent="0.3">
      <c r="A22" s="7">
        <v>497.07797125158771</v>
      </c>
      <c r="B22" s="3">
        <v>87.339895355008949</v>
      </c>
      <c r="P22" s="1">
        <v>3</v>
      </c>
      <c r="Q22" s="1" t="s">
        <v>22</v>
      </c>
      <c r="R22" s="2">
        <f>AVERAGE(Table1[Cycle_Life])</f>
        <v>766.69399472585576</v>
      </c>
    </row>
    <row r="23" spans="1:18" hidden="1" x14ac:dyDescent="0.3">
      <c r="A23" s="7">
        <v>497.16377350662827</v>
      </c>
      <c r="B23" s="3">
        <v>85.159012680191509</v>
      </c>
      <c r="P23" s="1">
        <v>4</v>
      </c>
      <c r="Q23" s="1" t="s">
        <v>16</v>
      </c>
      <c r="R23" s="2">
        <f>MIN(Table1[Capacity_Retention])</f>
        <v>78.072493373077563</v>
      </c>
    </row>
    <row r="24" spans="1:18" hidden="1" x14ac:dyDescent="0.3">
      <c r="A24" s="7">
        <v>497.18438388917929</v>
      </c>
      <c r="B24" s="3">
        <v>89.676124942447373</v>
      </c>
      <c r="P24" s="1">
        <v>5</v>
      </c>
      <c r="Q24" s="1" t="s">
        <v>23</v>
      </c>
      <c r="R24" s="2">
        <f>MAX(Table1[Capacity_Retention])</f>
        <v>99.723119804827206</v>
      </c>
    </row>
    <row r="25" spans="1:18" x14ac:dyDescent="0.3">
      <c r="A25" s="7">
        <v>497.32037728983522</v>
      </c>
      <c r="B25" s="3">
        <v>84.322687043022199</v>
      </c>
    </row>
    <row r="26" spans="1:18" ht="17.399999999999999" x14ac:dyDescent="0.3">
      <c r="A26" s="7">
        <v>497.51156716512651</v>
      </c>
      <c r="B26" s="3">
        <v>83.116281771881887</v>
      </c>
      <c r="D26" s="8"/>
      <c r="E26" s="8"/>
      <c r="F26" s="8"/>
      <c r="G26" s="8"/>
      <c r="H26" s="8"/>
      <c r="P26" s="1">
        <f>SUBTOTAL(1,P20:P25)</f>
        <v>2</v>
      </c>
      <c r="Q26" s="11" t="str" cm="1">
        <f t="array" ref="Q26:R26">_xlfn.XLOOKUP(P26,Table46[NO],Table46[[KPI]:[VALUE]])</f>
        <v>Capacity</v>
      </c>
      <c r="R26" s="12">
        <v>89.103324220633993</v>
      </c>
    </row>
    <row r="27" spans="1:18" x14ac:dyDescent="0.3">
      <c r="A27" s="7">
        <v>497.67756521118378</v>
      </c>
      <c r="B27" s="3">
        <v>91.561998979049733</v>
      </c>
    </row>
    <row r="28" spans="1:18" x14ac:dyDescent="0.3">
      <c r="A28" s="7">
        <v>497.74193309534678</v>
      </c>
      <c r="B28" s="3">
        <v>84.309467531550155</v>
      </c>
    </row>
    <row r="29" spans="1:18" x14ac:dyDescent="0.3">
      <c r="A29" s="7">
        <v>497.83518667869203</v>
      </c>
      <c r="B29" s="3">
        <v>87.685376983135072</v>
      </c>
    </row>
    <row r="30" spans="1:18" x14ac:dyDescent="0.3">
      <c r="A30" s="7">
        <v>497.85427343833197</v>
      </c>
      <c r="B30" s="3">
        <v>83.318573060343368</v>
      </c>
    </row>
    <row r="31" spans="1:18" x14ac:dyDescent="0.3">
      <c r="A31" s="7">
        <v>498.05886310604518</v>
      </c>
      <c r="B31" s="3">
        <v>87.980511567886353</v>
      </c>
    </row>
    <row r="32" spans="1:18" x14ac:dyDescent="0.3">
      <c r="A32" s="7">
        <v>498.19547987597957</v>
      </c>
      <c r="B32" s="3">
        <v>85.332048147835366</v>
      </c>
    </row>
    <row r="33" spans="1:28" x14ac:dyDescent="0.3">
      <c r="A33" s="7">
        <v>498.23155688445502</v>
      </c>
      <c r="B33" s="3">
        <v>88.076714109090091</v>
      </c>
    </row>
    <row r="34" spans="1:28" x14ac:dyDescent="0.3">
      <c r="A34" s="7">
        <v>498.27931918769508</v>
      </c>
      <c r="B34" s="3">
        <v>89.081957345590027</v>
      </c>
    </row>
    <row r="35" spans="1:28" x14ac:dyDescent="0.3">
      <c r="A35" s="7">
        <v>498.28444982631328</v>
      </c>
      <c r="B35" s="3">
        <v>83.600033939130341</v>
      </c>
    </row>
    <row r="36" spans="1:28" x14ac:dyDescent="0.3">
      <c r="A36" s="7">
        <v>498.43126287105969</v>
      </c>
      <c r="B36" s="3">
        <v>83.124882196452234</v>
      </c>
    </row>
    <row r="37" spans="1:28" x14ac:dyDescent="0.3">
      <c r="A37" s="7">
        <v>498.60803827110198</v>
      </c>
      <c r="B37" s="3">
        <v>88.017215573386764</v>
      </c>
    </row>
    <row r="38" spans="1:28" x14ac:dyDescent="0.3">
      <c r="A38" s="7">
        <v>498.61688498334689</v>
      </c>
      <c r="B38" s="3">
        <v>91.150254056881437</v>
      </c>
    </row>
    <row r="39" spans="1:28" x14ac:dyDescent="0.3">
      <c r="A39" s="7">
        <v>498.6885214004588</v>
      </c>
      <c r="B39" s="3">
        <v>85.387863205482844</v>
      </c>
    </row>
    <row r="40" spans="1:28" x14ac:dyDescent="0.3">
      <c r="A40" s="7">
        <v>498.69306359092428</v>
      </c>
      <c r="B40" s="3">
        <v>84.022205243406319</v>
      </c>
    </row>
    <row r="41" spans="1:28" x14ac:dyDescent="0.3">
      <c r="A41" s="7">
        <v>498.71816213838372</v>
      </c>
      <c r="B41" s="3">
        <v>84.871388628126056</v>
      </c>
    </row>
    <row r="42" spans="1:28" x14ac:dyDescent="0.3">
      <c r="A42" s="7">
        <v>498.93637279077808</v>
      </c>
      <c r="B42" s="3">
        <v>81.920737299079661</v>
      </c>
    </row>
    <row r="43" spans="1:28" x14ac:dyDescent="0.3">
      <c r="A43" s="7">
        <v>498.94386063025217</v>
      </c>
      <c r="B43" s="3">
        <v>83.332476595737774</v>
      </c>
    </row>
    <row r="44" spans="1:28" x14ac:dyDescent="0.3">
      <c r="A44" s="7">
        <v>499.37062048631452</v>
      </c>
      <c r="B44" s="3">
        <v>85.910585924212768</v>
      </c>
    </row>
    <row r="45" spans="1:28" x14ac:dyDescent="0.3">
      <c r="A45" s="7">
        <v>499.38410222759541</v>
      </c>
      <c r="B45" s="3">
        <v>86.13891844827964</v>
      </c>
      <c r="AB45" s="13"/>
    </row>
    <row r="46" spans="1:28" x14ac:dyDescent="0.3">
      <c r="A46" s="7">
        <v>499.39765695323263</v>
      </c>
      <c r="B46" s="3">
        <v>84.814264868269831</v>
      </c>
    </row>
    <row r="47" spans="1:28" x14ac:dyDescent="0.3">
      <c r="A47" s="7">
        <v>499.46028130685738</v>
      </c>
      <c r="B47" s="3">
        <v>84.749892800584519</v>
      </c>
    </row>
    <row r="48" spans="1:28" x14ac:dyDescent="0.3">
      <c r="A48" s="7">
        <v>499.68298599798868</v>
      </c>
      <c r="B48" s="3">
        <v>86.493551434687717</v>
      </c>
    </row>
    <row r="49" spans="1:2" x14ac:dyDescent="0.3">
      <c r="A49" s="7">
        <v>499.69435023285428</v>
      </c>
      <c r="B49" s="3">
        <v>83.858586996962856</v>
      </c>
    </row>
    <row r="50" spans="1:2" x14ac:dyDescent="0.3">
      <c r="A50" s="7">
        <v>499.81753413601979</v>
      </c>
      <c r="B50" s="3">
        <v>87.513361133483571</v>
      </c>
    </row>
    <row r="51" spans="1:2" x14ac:dyDescent="0.3">
      <c r="A51" s="7">
        <v>499.84405428145732</v>
      </c>
      <c r="B51" s="3">
        <v>88.623885994914971</v>
      </c>
    </row>
    <row r="52" spans="1:2" x14ac:dyDescent="0.3">
      <c r="A52" s="7">
        <v>499.900891522172</v>
      </c>
      <c r="B52" s="3">
        <v>86.753841248908202</v>
      </c>
    </row>
    <row r="53" spans="1:2" x14ac:dyDescent="0.3">
      <c r="A53" s="7">
        <v>499.95707776049932</v>
      </c>
      <c r="B53" s="3">
        <v>85.543910439247455</v>
      </c>
    </row>
    <row r="54" spans="1:2" x14ac:dyDescent="0.3">
      <c r="A54" s="7">
        <v>500.02187027095073</v>
      </c>
      <c r="B54" s="3">
        <v>88.761444763209781</v>
      </c>
    </row>
    <row r="55" spans="1:2" x14ac:dyDescent="0.3">
      <c r="A55" s="7">
        <v>500.10365320140153</v>
      </c>
      <c r="B55" s="3">
        <v>85.017292557699662</v>
      </c>
    </row>
    <row r="56" spans="1:2" x14ac:dyDescent="0.3">
      <c r="A56" s="7">
        <v>500.1680501998249</v>
      </c>
      <c r="B56" s="3">
        <v>91.506867896015535</v>
      </c>
    </row>
    <row r="57" spans="1:2" x14ac:dyDescent="0.3">
      <c r="A57" s="7">
        <v>500.29798278226349</v>
      </c>
      <c r="B57" s="3">
        <v>83.791345494102771</v>
      </c>
    </row>
    <row r="58" spans="1:2" x14ac:dyDescent="0.3">
      <c r="A58" s="7">
        <v>500.34991185074807</v>
      </c>
      <c r="B58" s="3">
        <v>89.105806852043372</v>
      </c>
    </row>
    <row r="59" spans="1:2" x14ac:dyDescent="0.3">
      <c r="A59" s="7">
        <v>500.43342711413209</v>
      </c>
      <c r="B59" s="3">
        <v>81.337846863236393</v>
      </c>
    </row>
    <row r="60" spans="1:2" x14ac:dyDescent="0.3">
      <c r="A60" s="7">
        <v>500.52417919094552</v>
      </c>
      <c r="B60" s="3">
        <v>83.888019904622766</v>
      </c>
    </row>
    <row r="61" spans="1:2" x14ac:dyDescent="0.3">
      <c r="A61" s="7">
        <v>500.57069094707742</v>
      </c>
      <c r="B61" s="3">
        <v>86.155841203378998</v>
      </c>
    </row>
    <row r="62" spans="1:2" x14ac:dyDescent="0.3">
      <c r="A62" s="7">
        <v>500.63594130011688</v>
      </c>
      <c r="B62" s="3">
        <v>81.204816296180397</v>
      </c>
    </row>
    <row r="63" spans="1:2" x14ac:dyDescent="0.3">
      <c r="A63" s="7">
        <v>500.7122908174731</v>
      </c>
      <c r="B63" s="3">
        <v>81.796528882039468</v>
      </c>
    </row>
    <row r="64" spans="1:2" x14ac:dyDescent="0.3">
      <c r="A64" s="7">
        <v>500.82129947310972</v>
      </c>
      <c r="B64" s="3">
        <v>84.000377848991747</v>
      </c>
    </row>
    <row r="65" spans="1:2" x14ac:dyDescent="0.3">
      <c r="A65" s="7">
        <v>500.99353751887702</v>
      </c>
      <c r="B65" s="3">
        <v>90.145194960649846</v>
      </c>
    </row>
    <row r="66" spans="1:2" x14ac:dyDescent="0.3">
      <c r="A66" s="7">
        <v>501.00170882749768</v>
      </c>
      <c r="B66" s="3">
        <v>89.549411813288614</v>
      </c>
    </row>
    <row r="67" spans="1:2" x14ac:dyDescent="0.3">
      <c r="A67" s="7">
        <v>501.03831085866079</v>
      </c>
      <c r="B67" s="3">
        <v>88.446422855353276</v>
      </c>
    </row>
    <row r="68" spans="1:2" x14ac:dyDescent="0.3">
      <c r="A68" s="7">
        <v>501.13216391907179</v>
      </c>
      <c r="B68" s="3">
        <v>87.464743244912455</v>
      </c>
    </row>
    <row r="69" spans="1:2" x14ac:dyDescent="0.3">
      <c r="A69" s="7">
        <v>501.13450331662551</v>
      </c>
      <c r="B69" s="3">
        <v>86.344629335888285</v>
      </c>
    </row>
    <row r="70" spans="1:2" x14ac:dyDescent="0.3">
      <c r="A70" s="7">
        <v>501.23428976184721</v>
      </c>
      <c r="B70" s="3">
        <v>80.353741587309344</v>
      </c>
    </row>
    <row r="71" spans="1:2" x14ac:dyDescent="0.3">
      <c r="A71" s="7">
        <v>501.36870920953942</v>
      </c>
      <c r="B71" s="3">
        <v>88.290517039448048</v>
      </c>
    </row>
    <row r="72" spans="1:2" x14ac:dyDescent="0.3">
      <c r="A72" s="7">
        <v>501.42839983490791</v>
      </c>
      <c r="B72" s="3">
        <v>84.338540314543749</v>
      </c>
    </row>
    <row r="73" spans="1:2" x14ac:dyDescent="0.3">
      <c r="A73" s="7">
        <v>501.53039764063601</v>
      </c>
      <c r="B73" s="3">
        <v>82.935974150597929</v>
      </c>
    </row>
    <row r="74" spans="1:2" x14ac:dyDescent="0.3">
      <c r="A74" s="7">
        <v>501.87256241606201</v>
      </c>
      <c r="B74" s="3">
        <v>82.915879063238464</v>
      </c>
    </row>
    <row r="75" spans="1:2" x14ac:dyDescent="0.3">
      <c r="A75" s="7">
        <v>501.89888213909433</v>
      </c>
      <c r="B75" s="3">
        <v>85.46011935350954</v>
      </c>
    </row>
    <row r="76" spans="1:2" x14ac:dyDescent="0.3">
      <c r="A76" s="7">
        <v>501.953579844763</v>
      </c>
      <c r="B76" s="3">
        <v>83.493029640672091</v>
      </c>
    </row>
    <row r="77" spans="1:2" x14ac:dyDescent="0.3">
      <c r="A77" s="7">
        <v>501.98246089336942</v>
      </c>
      <c r="B77" s="3">
        <v>82.813326312126577</v>
      </c>
    </row>
    <row r="78" spans="1:2" x14ac:dyDescent="0.3">
      <c r="A78" s="7">
        <v>502.05123656555207</v>
      </c>
      <c r="B78" s="3">
        <v>79.939920067772761</v>
      </c>
    </row>
    <row r="79" spans="1:2" x14ac:dyDescent="0.3">
      <c r="A79" s="7">
        <v>502.1105717082707</v>
      </c>
      <c r="B79" s="3">
        <v>90.360739410409238</v>
      </c>
    </row>
    <row r="80" spans="1:2" x14ac:dyDescent="0.3">
      <c r="A80" s="7">
        <v>502.27032429138791</v>
      </c>
      <c r="B80" s="3">
        <v>86.079441481172097</v>
      </c>
    </row>
    <row r="81" spans="1:2" x14ac:dyDescent="0.3">
      <c r="A81" s="7">
        <v>502.45297833912218</v>
      </c>
      <c r="B81" s="3">
        <v>81.784626320573267</v>
      </c>
    </row>
    <row r="82" spans="1:2" x14ac:dyDescent="0.3">
      <c r="A82" s="7">
        <v>502.4761395882777</v>
      </c>
      <c r="B82" s="3">
        <v>82.87239771225282</v>
      </c>
    </row>
    <row r="83" spans="1:2" x14ac:dyDescent="0.3">
      <c r="A83" s="7">
        <v>502.5371946205679</v>
      </c>
      <c r="B83" s="3">
        <v>89.597831878555567</v>
      </c>
    </row>
    <row r="84" spans="1:2" x14ac:dyDescent="0.3">
      <c r="A84" s="7">
        <v>502.57076903269802</v>
      </c>
      <c r="B84" s="3">
        <v>87.766802403639218</v>
      </c>
    </row>
    <row r="85" spans="1:2" x14ac:dyDescent="0.3">
      <c r="A85" s="7">
        <v>502.59733821300352</v>
      </c>
      <c r="B85" s="3">
        <v>84.082112008780243</v>
      </c>
    </row>
    <row r="86" spans="1:2" x14ac:dyDescent="0.3">
      <c r="A86" s="7">
        <v>502.65275246008463</v>
      </c>
      <c r="B86" s="3">
        <v>85.71619520533433</v>
      </c>
    </row>
    <row r="87" spans="1:2" x14ac:dyDescent="0.3">
      <c r="A87" s="7">
        <v>502.73417387538791</v>
      </c>
      <c r="B87" s="3">
        <v>83.581625776816196</v>
      </c>
    </row>
    <row r="88" spans="1:2" x14ac:dyDescent="0.3">
      <c r="A88" s="7">
        <v>502.8770161333635</v>
      </c>
      <c r="B88" s="3">
        <v>84.376248165941206</v>
      </c>
    </row>
    <row r="89" spans="1:2" x14ac:dyDescent="0.3">
      <c r="A89" s="7">
        <v>503.04482951823098</v>
      </c>
      <c r="B89" s="3">
        <v>85.759955541984269</v>
      </c>
    </row>
    <row r="90" spans="1:2" x14ac:dyDescent="0.3">
      <c r="A90" s="7">
        <v>503.05267591085629</v>
      </c>
      <c r="B90" s="3">
        <v>86.279392664430446</v>
      </c>
    </row>
    <row r="91" spans="1:2" x14ac:dyDescent="0.3">
      <c r="A91" s="7">
        <v>503.07401970445511</v>
      </c>
      <c r="B91" s="3">
        <v>81.944273850678741</v>
      </c>
    </row>
    <row r="92" spans="1:2" x14ac:dyDescent="0.3">
      <c r="A92" s="7">
        <v>503.65432583097743</v>
      </c>
      <c r="B92" s="3">
        <v>84.346075256025117</v>
      </c>
    </row>
    <row r="93" spans="1:2" x14ac:dyDescent="0.3">
      <c r="A93" s="7">
        <v>503.71002513924969</v>
      </c>
      <c r="B93" s="3">
        <v>82.939441444319428</v>
      </c>
    </row>
    <row r="94" spans="1:2" x14ac:dyDescent="0.3">
      <c r="A94" s="7">
        <v>503.90352797660182</v>
      </c>
      <c r="B94" s="3">
        <v>88.672245392318388</v>
      </c>
    </row>
    <row r="95" spans="1:2" x14ac:dyDescent="0.3">
      <c r="A95" s="7">
        <v>504.00655284517819</v>
      </c>
      <c r="B95" s="3">
        <v>81.58558918896415</v>
      </c>
    </row>
    <row r="96" spans="1:2" x14ac:dyDescent="0.3">
      <c r="A96" s="7">
        <v>504.13571041087772</v>
      </c>
      <c r="B96" s="3">
        <v>85.995345891747093</v>
      </c>
    </row>
    <row r="97" spans="1:2" x14ac:dyDescent="0.3">
      <c r="A97" s="7">
        <v>504.51170182701361</v>
      </c>
      <c r="B97" s="3">
        <v>83.199221238558621</v>
      </c>
    </row>
    <row r="98" spans="1:2" x14ac:dyDescent="0.3">
      <c r="A98" s="7">
        <v>504.55765313416452</v>
      </c>
      <c r="B98" s="3">
        <v>87.634400462599132</v>
      </c>
    </row>
    <row r="99" spans="1:2" x14ac:dyDescent="0.3">
      <c r="A99" s="7">
        <v>505.01316448658878</v>
      </c>
      <c r="B99" s="3">
        <v>81.203810945295203</v>
      </c>
    </row>
    <row r="100" spans="1:2" x14ac:dyDescent="0.3">
      <c r="A100" s="7">
        <v>505.05330712428241</v>
      </c>
      <c r="B100" s="3">
        <v>87.104067704691062</v>
      </c>
    </row>
    <row r="101" spans="1:2" x14ac:dyDescent="0.3">
      <c r="A101" s="7">
        <v>506.1127220547213</v>
      </c>
      <c r="B101" s="3">
        <v>83.663014089700127</v>
      </c>
    </row>
    <row r="102" spans="1:2" x14ac:dyDescent="0.3">
      <c r="A102" s="7">
        <v>507.25032006136462</v>
      </c>
      <c r="B102" s="3">
        <v>83.526906501830396</v>
      </c>
    </row>
    <row r="103" spans="1:2" x14ac:dyDescent="0.3">
      <c r="A103" s="7">
        <v>507.71437443759987</v>
      </c>
      <c r="B103" s="3">
        <v>85.647824706231916</v>
      </c>
    </row>
    <row r="104" spans="1:2" x14ac:dyDescent="0.3">
      <c r="A104" s="7" t="s">
        <v>11</v>
      </c>
      <c r="B104" s="3">
        <v>85.271217725908613</v>
      </c>
    </row>
  </sheetData>
  <conditionalFormatting sqref="B3">
    <cfRule type="colorScale" priority="1">
      <colorScale>
        <cfvo type="min"/>
        <cfvo type="max"/>
        <color theme="4" tint="0.39997558519241921"/>
        <color rgb="FFFCFCFF"/>
      </colorScale>
    </cfRule>
  </conditionalFormatting>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6146" r:id="rId4" name="Check Box 2">
              <controlPr defaultSize="0" autoFill="0" autoLine="0" autoPict="0">
                <anchor moveWithCells="1">
                  <from>
                    <xdr:col>6</xdr:col>
                    <xdr:colOff>701040</xdr:colOff>
                    <xdr:row>1</xdr:row>
                    <xdr:rowOff>121920</xdr:rowOff>
                  </from>
                  <to>
                    <xdr:col>8</xdr:col>
                    <xdr:colOff>30480</xdr:colOff>
                    <xdr:row>2</xdr:row>
                    <xdr:rowOff>152400</xdr:rowOff>
                  </to>
                </anchor>
              </controlPr>
            </control>
          </mc:Choice>
        </mc:AlternateContent>
        <mc:AlternateContent xmlns:mc="http://schemas.openxmlformats.org/markup-compatibility/2006">
          <mc:Choice Requires="x14">
            <control shapeId="6148" r:id="rId5" name="Check Box 4">
              <controlPr defaultSize="0" autoFill="0" autoLine="0" autoPict="0">
                <anchor moveWithCells="1">
                  <from>
                    <xdr:col>7</xdr:col>
                    <xdr:colOff>678180</xdr:colOff>
                    <xdr:row>1</xdr:row>
                    <xdr:rowOff>144780</xdr:rowOff>
                  </from>
                  <to>
                    <xdr:col>8</xdr:col>
                    <xdr:colOff>556260</xdr:colOff>
                    <xdr:row>3</xdr:row>
                    <xdr:rowOff>0</xdr:rowOff>
                  </to>
                </anchor>
              </controlPr>
            </control>
          </mc:Choice>
        </mc:AlternateContent>
        <mc:AlternateContent xmlns:mc="http://schemas.openxmlformats.org/markup-compatibility/2006">
          <mc:Choice Requires="x14">
            <control shapeId="6149" r:id="rId6" name="Check Box 5">
              <controlPr defaultSize="0" autoFill="0" autoLine="0" autoPict="0">
                <anchor moveWithCells="1">
                  <from>
                    <xdr:col>8</xdr:col>
                    <xdr:colOff>556260</xdr:colOff>
                    <xdr:row>1</xdr:row>
                    <xdr:rowOff>137160</xdr:rowOff>
                  </from>
                  <to>
                    <xdr:col>10</xdr:col>
                    <xdr:colOff>175260</xdr:colOff>
                    <xdr:row>2</xdr:row>
                    <xdr:rowOff>167640</xdr:rowOff>
                  </to>
                </anchor>
              </controlPr>
            </control>
          </mc:Choice>
        </mc:AlternateContent>
      </controls>
    </mc:Choice>
  </mc:AlternateContent>
  <tableParts count="1">
    <tablePart r:id="rId7"/>
  </tableParts>
  <extLst>
    <ext xmlns:x14="http://schemas.microsoft.com/office/spreadsheetml/2009/9/main" uri="{A8765BA9-456A-4dab-B4F3-ACF838C121DE}">
      <x14:slicerList>
        <x14:slicer r:id="rId8"/>
      </x14:slicerList>
    </ext>
    <ext xmlns:x15="http://schemas.microsoft.com/office/spreadsheetml/2010/11/main" uri="{3A4CF648-6AED-40f4-86FF-DC5316D8AED3}">
      <x14:slicerList xmlns:x14="http://schemas.microsoft.com/office/spreadsheetml/2009/9/main">
        <x14:slicer r:id="rId9"/>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01"/>
  <sheetViews>
    <sheetView topLeftCell="D1" zoomScale="57" zoomScaleNormal="41" workbookViewId="0">
      <selection activeCell="K11" sqref="K11"/>
    </sheetView>
  </sheetViews>
  <sheetFormatPr defaultRowHeight="14.4" x14ac:dyDescent="0.3"/>
  <cols>
    <col min="1" max="1" width="11.77734375" customWidth="1"/>
    <col min="2" max="2" width="18.109375" customWidth="1"/>
    <col min="3" max="3" width="34.33203125" style="3" bestFit="1" customWidth="1"/>
    <col min="4" max="4" width="23" style="3" bestFit="1" customWidth="1"/>
    <col min="5" max="5" width="17.6640625" style="3" customWidth="1"/>
    <col min="6" max="6" width="23.109375" style="3" customWidth="1"/>
    <col min="7" max="7" width="15.77734375" style="3" customWidth="1"/>
    <col min="8" max="8" width="19.21875" style="3" customWidth="1"/>
    <col min="10" max="10" width="11.33203125" customWidth="1"/>
    <col min="11" max="11" width="18.21875" bestFit="1" customWidth="1"/>
    <col min="12" max="12" width="12.88671875" customWidth="1"/>
    <col min="13" max="13" width="24.21875" customWidth="1"/>
  </cols>
  <sheetData>
    <row r="1" spans="1:13" s="5" customFormat="1" x14ac:dyDescent="0.3">
      <c r="A1" s="4" t="s">
        <v>0</v>
      </c>
      <c r="B1" s="4" t="s">
        <v>1</v>
      </c>
      <c r="C1" s="4" t="s">
        <v>2</v>
      </c>
      <c r="D1" s="4" t="s">
        <v>3</v>
      </c>
      <c r="E1" s="4" t="s">
        <v>4</v>
      </c>
      <c r="F1" s="4" t="s">
        <v>5</v>
      </c>
      <c r="G1" s="4" t="s">
        <v>6</v>
      </c>
      <c r="H1" s="4" t="s">
        <v>7</v>
      </c>
    </row>
    <row r="2" spans="1:13" x14ac:dyDescent="0.3">
      <c r="A2" s="1">
        <v>1</v>
      </c>
      <c r="B2" s="1" t="s">
        <v>8</v>
      </c>
      <c r="C2" s="2">
        <v>83.318573060343368</v>
      </c>
      <c r="D2" s="2">
        <v>497.85427343833197</v>
      </c>
      <c r="E2" s="2">
        <v>6.2220367808459702</v>
      </c>
      <c r="F2" s="2">
        <v>41.957657482015577</v>
      </c>
      <c r="G2" s="2">
        <v>3.3595502237060759</v>
      </c>
      <c r="H2" s="2">
        <v>17.537039908640011</v>
      </c>
    </row>
    <row r="3" spans="1:13" x14ac:dyDescent="0.3">
      <c r="A3" s="1">
        <v>2</v>
      </c>
      <c r="B3" s="1" t="s">
        <v>8</v>
      </c>
      <c r="C3" s="2">
        <v>84.309467531550155</v>
      </c>
      <c r="D3" s="2">
        <v>497.74193309534678</v>
      </c>
      <c r="E3" s="2">
        <v>2.917959100758774</v>
      </c>
      <c r="F3" s="2">
        <v>42.626058363541588</v>
      </c>
      <c r="G3" s="2">
        <v>-0.77253048208754738</v>
      </c>
      <c r="H3" s="2">
        <v>19.078228301034081</v>
      </c>
      <c r="J3" t="s">
        <v>20</v>
      </c>
      <c r="K3" t="s">
        <v>15</v>
      </c>
      <c r="L3" t="s">
        <v>12</v>
      </c>
      <c r="M3" t="s">
        <v>19</v>
      </c>
    </row>
    <row r="4" spans="1:13" x14ac:dyDescent="0.3">
      <c r="A4" s="1">
        <v>3</v>
      </c>
      <c r="B4" s="1" t="s">
        <v>8</v>
      </c>
      <c r="C4" s="2">
        <v>89.676124942447373</v>
      </c>
      <c r="D4" s="2">
        <v>497.18438388917929</v>
      </c>
      <c r="E4" s="2">
        <v>2.900008973172242</v>
      </c>
      <c r="F4" s="2">
        <v>45.898781054218688</v>
      </c>
      <c r="G4" s="2">
        <v>4.0545740445185494</v>
      </c>
      <c r="H4" s="2">
        <v>17.293705974381609</v>
      </c>
      <c r="J4" t="s">
        <v>8</v>
      </c>
      <c r="K4">
        <f>AVERAGEIF($B$2:B301,J4,$F$2:F301)</f>
        <v>44.942421779156305</v>
      </c>
      <c r="L4">
        <f>AVERAGEIF($B$2:B301,J4,$C$2:C301)</f>
        <v>85.271217725908627</v>
      </c>
      <c r="M4">
        <f>AVERAGEIF($B$2:B301,J4,$H$2:H301)</f>
        <v>20.106460854861979</v>
      </c>
    </row>
    <row r="5" spans="1:13" x14ac:dyDescent="0.3">
      <c r="A5" s="1">
        <v>4</v>
      </c>
      <c r="B5" s="1" t="s">
        <v>8</v>
      </c>
      <c r="C5" s="2">
        <v>85.211525174273731</v>
      </c>
      <c r="D5" s="2">
        <v>496.84246016198381</v>
      </c>
      <c r="E5" s="2">
        <v>-1.5482028694532981</v>
      </c>
      <c r="F5" s="2">
        <v>49.917155726254677</v>
      </c>
      <c r="G5" s="2">
        <v>-0.74378991274891826</v>
      </c>
      <c r="H5" s="2">
        <v>21.881206229344951</v>
      </c>
      <c r="J5" t="s">
        <v>9</v>
      </c>
      <c r="K5">
        <f>AVERAGEIF($B$2:B302,J5,$F$2:F302)</f>
        <v>35.359821727653781</v>
      </c>
      <c r="L5">
        <f>AVERAGEIF($B$2:B302,J5,$C$2:C302)</f>
        <v>89.67735960598948</v>
      </c>
      <c r="M5">
        <f>AVERAGEIF($B$2:B302,J5,$H$2:H302)</f>
        <v>15.26710217193437</v>
      </c>
    </row>
    <row r="6" spans="1:13" x14ac:dyDescent="0.3">
      <c r="A6" s="1">
        <v>5</v>
      </c>
      <c r="B6" s="1" t="s">
        <v>8</v>
      </c>
      <c r="C6" s="2">
        <v>85.387863205482844</v>
      </c>
      <c r="D6" s="2">
        <v>498.6885214004588</v>
      </c>
      <c r="E6" s="2">
        <v>5.3711560316646842</v>
      </c>
      <c r="F6" s="2">
        <v>48.253851026012768</v>
      </c>
      <c r="G6" s="2">
        <v>3.390719488961941</v>
      </c>
      <c r="H6" s="2">
        <v>23.361065085278319</v>
      </c>
      <c r="J6" t="s">
        <v>10</v>
      </c>
      <c r="K6">
        <f>AVERAGEIF($B$2:B303,J6,$F$2:F303)</f>
        <v>29.942473325004894</v>
      </c>
      <c r="L6">
        <f>AVERAGEIF($B$2:B303,J6,$C$2:C303)</f>
        <v>92.361395330004029</v>
      </c>
      <c r="M6">
        <f>AVERAGEIF($B$2:B303,J6,$H$2:H303)</f>
        <v>12.093164203986142</v>
      </c>
    </row>
    <row r="7" spans="1:13" x14ac:dyDescent="0.3">
      <c r="A7" s="1">
        <v>6</v>
      </c>
      <c r="B7" s="1" t="s">
        <v>8</v>
      </c>
      <c r="C7" s="2">
        <v>90.145194960649846</v>
      </c>
      <c r="D7" s="2">
        <v>500.99353751887702</v>
      </c>
      <c r="E7" s="2">
        <v>2.3677974579246732</v>
      </c>
      <c r="F7" s="2">
        <v>43.126297579145721</v>
      </c>
      <c r="G7" s="2">
        <v>4.7899848993106566</v>
      </c>
      <c r="H7" s="2">
        <v>26.381640657480581</v>
      </c>
    </row>
    <row r="8" spans="1:13" x14ac:dyDescent="0.3">
      <c r="A8" s="1">
        <v>7</v>
      </c>
      <c r="B8" s="1" t="s">
        <v>8</v>
      </c>
      <c r="C8" s="2">
        <v>86.382748617967607</v>
      </c>
      <c r="D8" s="2">
        <v>493.95736850623791</v>
      </c>
      <c r="E8" s="2">
        <v>1.029771223916774</v>
      </c>
      <c r="F8" s="2">
        <v>47.477768704942477</v>
      </c>
      <c r="G8" s="2">
        <v>-1.465328767149618</v>
      </c>
      <c r="H8" s="2">
        <v>21.098343148795159</v>
      </c>
      <c r="J8" s="9"/>
      <c r="K8" s="9" t="b">
        <v>1</v>
      </c>
      <c r="L8" s="9" t="b">
        <v>1</v>
      </c>
      <c r="M8" s="9" t="b">
        <v>1</v>
      </c>
    </row>
    <row r="9" spans="1:13" x14ac:dyDescent="0.3">
      <c r="A9" s="1">
        <v>8</v>
      </c>
      <c r="B9" s="1" t="s">
        <v>8</v>
      </c>
      <c r="C9" s="2">
        <v>81.204816296180397</v>
      </c>
      <c r="D9" s="2">
        <v>500.63594130011688</v>
      </c>
      <c r="E9" s="2">
        <v>-1.2360773779749259</v>
      </c>
      <c r="F9" s="2">
        <v>44.854294941731133</v>
      </c>
      <c r="G9" s="2">
        <v>4.8239851229387929</v>
      </c>
      <c r="H9" s="2">
        <v>17.375655868418939</v>
      </c>
      <c r="J9" s="10" t="s">
        <v>20</v>
      </c>
      <c r="K9" s="10" t="s">
        <v>15</v>
      </c>
      <c r="L9" s="10" t="s">
        <v>12</v>
      </c>
      <c r="M9" s="10" t="s">
        <v>19</v>
      </c>
    </row>
    <row r="10" spans="1:13" x14ac:dyDescent="0.3">
      <c r="A10" s="1">
        <v>9</v>
      </c>
      <c r="B10" s="1" t="s">
        <v>8</v>
      </c>
      <c r="C10" s="2">
        <v>82.939441444319428</v>
      </c>
      <c r="D10" s="2">
        <v>503.71002513924969</v>
      </c>
      <c r="E10" s="2">
        <v>2.1007125100611832</v>
      </c>
      <c r="F10" s="2">
        <v>45.903940955155207</v>
      </c>
      <c r="G10" s="2">
        <v>3.1401386362762913E-2</v>
      </c>
      <c r="H10" s="2">
        <v>23.07342458897968</v>
      </c>
      <c r="J10" s="9" t="s">
        <v>8</v>
      </c>
      <c r="K10" s="9" cm="1">
        <f t="array" ref="K10:K12">IF(K8=TRUE,Table7[Temprature],NA())</f>
        <v>44.942421779156305</v>
      </c>
      <c r="L10" s="9" cm="1">
        <f t="array" ref="L10:L12">IF(L8=TRUE,Table7[Capacity],NA())</f>
        <v>85.271217725908627</v>
      </c>
      <c r="M10" s="9" cm="1">
        <f t="array" ref="M10:M12">IF(M8=TRUE,Table7[Internal Resistance],NA())</f>
        <v>20.106460854861979</v>
      </c>
    </row>
    <row r="11" spans="1:13" x14ac:dyDescent="0.3">
      <c r="A11" s="1">
        <v>10</v>
      </c>
      <c r="B11" s="1" t="s">
        <v>8</v>
      </c>
      <c r="C11" s="2">
        <v>83.663014089700127</v>
      </c>
      <c r="D11" s="2">
        <v>506.1127220547213</v>
      </c>
      <c r="E11" s="2">
        <v>0.45281659494987547</v>
      </c>
      <c r="F11" s="2">
        <v>45.781084472209677</v>
      </c>
      <c r="G11" s="2">
        <v>2.383060165310904</v>
      </c>
      <c r="H11" s="2">
        <v>22.714276681085931</v>
      </c>
      <c r="J11" s="9" t="s">
        <v>9</v>
      </c>
      <c r="K11" s="9">
        <v>35.359821727653781</v>
      </c>
      <c r="L11" s="9">
        <v>89.67735960598948</v>
      </c>
      <c r="M11" s="9">
        <v>15.26710217193437</v>
      </c>
    </row>
    <row r="12" spans="1:13" x14ac:dyDescent="0.3">
      <c r="A12" s="1">
        <v>11</v>
      </c>
      <c r="B12" s="1" t="s">
        <v>8</v>
      </c>
      <c r="C12" s="2">
        <v>88.672245392318388</v>
      </c>
      <c r="D12" s="2">
        <v>503.90352797660182</v>
      </c>
      <c r="E12" s="2">
        <v>1.80890843901649</v>
      </c>
      <c r="F12" s="2">
        <v>52.726349291170173</v>
      </c>
      <c r="G12" s="2">
        <v>2.1055124168663091</v>
      </c>
      <c r="H12" s="2">
        <v>19.28525391229152</v>
      </c>
      <c r="J12" s="9" t="s">
        <v>10</v>
      </c>
      <c r="K12" s="9">
        <v>29.942473325004894</v>
      </c>
      <c r="L12" s="9">
        <v>92.361395330004029</v>
      </c>
      <c r="M12" s="9">
        <v>12.093164203986142</v>
      </c>
    </row>
    <row r="13" spans="1:13" x14ac:dyDescent="0.3">
      <c r="A13" s="1">
        <v>12</v>
      </c>
      <c r="B13" s="1" t="s">
        <v>8</v>
      </c>
      <c r="C13" s="2">
        <v>86.079441481172097</v>
      </c>
      <c r="D13" s="2">
        <v>502.27032429138791</v>
      </c>
      <c r="E13" s="2">
        <v>-0.65279996329079237</v>
      </c>
      <c r="F13" s="2">
        <v>41.444133568238328</v>
      </c>
      <c r="G13" s="2">
        <v>0.21841084098539421</v>
      </c>
      <c r="H13" s="2">
        <v>15.32643528838306</v>
      </c>
    </row>
    <row r="14" spans="1:13" x14ac:dyDescent="0.3">
      <c r="A14" s="1">
        <v>13</v>
      </c>
      <c r="B14" s="1" t="s">
        <v>8</v>
      </c>
      <c r="C14" s="2">
        <v>86.20231435178215</v>
      </c>
      <c r="D14" s="2">
        <v>494.81980880265701</v>
      </c>
      <c r="E14" s="2">
        <v>8.0627684488370939</v>
      </c>
      <c r="F14" s="2">
        <v>45.302759577038572</v>
      </c>
      <c r="G14" s="2">
        <v>2.3043086099933552</v>
      </c>
      <c r="H14" s="2">
        <v>22.28392968618174</v>
      </c>
    </row>
    <row r="15" spans="1:13" x14ac:dyDescent="0.3">
      <c r="A15" s="1">
        <v>14</v>
      </c>
      <c r="B15" s="1" t="s">
        <v>8</v>
      </c>
      <c r="C15" s="2">
        <v>85.332048147835366</v>
      </c>
      <c r="D15" s="2">
        <v>498.19547987597957</v>
      </c>
      <c r="E15" s="2">
        <v>2.9519924183760931</v>
      </c>
      <c r="F15" s="2">
        <v>39.660068136097152</v>
      </c>
      <c r="G15" s="2">
        <v>-2.1912927762715131</v>
      </c>
      <c r="H15" s="2">
        <v>23.387433186924881</v>
      </c>
    </row>
    <row r="16" spans="1:13" x14ac:dyDescent="0.3">
      <c r="A16" s="1">
        <v>15</v>
      </c>
      <c r="B16" s="1" t="s">
        <v>8</v>
      </c>
      <c r="C16" s="2">
        <v>83.332476595737774</v>
      </c>
      <c r="D16" s="2">
        <v>498.94386063025217</v>
      </c>
      <c r="E16" s="2">
        <v>6.224835231817158</v>
      </c>
      <c r="F16" s="2">
        <v>46.769507768876267</v>
      </c>
      <c r="G16" s="2">
        <v>1.0915893834451069</v>
      </c>
      <c r="H16" s="2">
        <v>19.114676507882201</v>
      </c>
      <c r="J16" s="1" t="s">
        <v>17</v>
      </c>
      <c r="K16" s="1" t="s">
        <v>14</v>
      </c>
      <c r="L16" s="1" t="s">
        <v>21</v>
      </c>
    </row>
    <row r="17" spans="1:12" x14ac:dyDescent="0.3">
      <c r="A17" s="1">
        <v>16</v>
      </c>
      <c r="B17" s="1" t="s">
        <v>8</v>
      </c>
      <c r="C17" s="2">
        <v>90.360739410409238</v>
      </c>
      <c r="D17" s="2">
        <v>502.1105717082707</v>
      </c>
      <c r="E17" s="2">
        <v>-4.8050990107729561</v>
      </c>
      <c r="F17" s="2">
        <v>48.289825415164223</v>
      </c>
      <c r="G17" s="2">
        <v>3.977372494995512</v>
      </c>
      <c r="H17" s="2">
        <v>21.608728455074079</v>
      </c>
      <c r="J17" s="1">
        <v>1</v>
      </c>
      <c r="K17" s="1" t="s">
        <v>15</v>
      </c>
      <c r="L17" s="2">
        <f>AVERAGE(F2:F301)</f>
        <v>36.748238943938325</v>
      </c>
    </row>
    <row r="18" spans="1:12" x14ac:dyDescent="0.3">
      <c r="A18" s="1">
        <v>17</v>
      </c>
      <c r="B18" s="1" t="s">
        <v>8</v>
      </c>
      <c r="C18" s="2">
        <v>86.493551434687717</v>
      </c>
      <c r="D18" s="2">
        <v>499.68298599798868</v>
      </c>
      <c r="E18" s="2">
        <v>1.6404065100154881</v>
      </c>
      <c r="F18" s="2">
        <v>49.336986723303461</v>
      </c>
      <c r="G18" s="2">
        <v>-5.0223739476879414</v>
      </c>
      <c r="H18" s="2">
        <v>19.17232857574847</v>
      </c>
      <c r="J18" s="1">
        <v>2</v>
      </c>
      <c r="K18" s="1" t="s">
        <v>12</v>
      </c>
      <c r="L18" s="2">
        <f>AVERAGE(C2:C301)</f>
        <v>89.103324220633993</v>
      </c>
    </row>
    <row r="19" spans="1:12" x14ac:dyDescent="0.3">
      <c r="A19" s="1">
        <v>18</v>
      </c>
      <c r="B19" s="1" t="s">
        <v>8</v>
      </c>
      <c r="C19" s="2">
        <v>79.100148530111085</v>
      </c>
      <c r="D19" s="2">
        <v>496.22405411581951</v>
      </c>
      <c r="E19" s="2">
        <v>0.97355312522378634</v>
      </c>
      <c r="F19" s="2">
        <v>39.22456424448864</v>
      </c>
      <c r="G19" s="2">
        <v>-2.9637785620747641</v>
      </c>
      <c r="H19" s="2">
        <v>22.046945735412539</v>
      </c>
      <c r="J19" s="1">
        <v>3</v>
      </c>
      <c r="K19" s="1" t="s">
        <v>22</v>
      </c>
      <c r="L19" s="2">
        <f>AVERAGE(D2:D301)</f>
        <v>766.69399472585576</v>
      </c>
    </row>
    <row r="20" spans="1:12" x14ac:dyDescent="0.3">
      <c r="A20" s="1">
        <v>19</v>
      </c>
      <c r="B20" s="1" t="s">
        <v>8</v>
      </c>
      <c r="C20" s="2">
        <v>87.104067704691062</v>
      </c>
      <c r="D20" s="2">
        <v>505.05330712428241</v>
      </c>
      <c r="E20" s="2">
        <v>-0.66877853809773935</v>
      </c>
      <c r="F20" s="2">
        <v>46.238308491582089</v>
      </c>
      <c r="G20" s="2">
        <v>-1.9858126727909171</v>
      </c>
      <c r="H20" s="2">
        <v>19.648127855855449</v>
      </c>
      <c r="J20" s="1">
        <v>4</v>
      </c>
      <c r="K20" s="1" t="s">
        <v>16</v>
      </c>
      <c r="L20" s="2">
        <f>MIN(C2:C301)</f>
        <v>78.072493373077563</v>
      </c>
    </row>
    <row r="21" spans="1:12" x14ac:dyDescent="0.3">
      <c r="A21" s="1">
        <v>20</v>
      </c>
      <c r="B21" s="1" t="s">
        <v>8</v>
      </c>
      <c r="C21" s="2">
        <v>83.581625776816196</v>
      </c>
      <c r="D21" s="2">
        <v>502.73417387538791</v>
      </c>
      <c r="E21" s="2">
        <v>7.6398274626722849</v>
      </c>
      <c r="F21" s="2">
        <v>49.780109854150957</v>
      </c>
      <c r="G21" s="2">
        <v>-3.26726908243629</v>
      </c>
      <c r="H21" s="2">
        <v>18.965972408239811</v>
      </c>
      <c r="J21" s="1">
        <v>5</v>
      </c>
      <c r="K21" s="1" t="s">
        <v>23</v>
      </c>
      <c r="L21" s="2">
        <f>MAX(C2:C301)</f>
        <v>99.723119804827206</v>
      </c>
    </row>
    <row r="22" spans="1:12" x14ac:dyDescent="0.3">
      <c r="A22" s="1">
        <v>21</v>
      </c>
      <c r="B22" s="1" t="s">
        <v>8</v>
      </c>
      <c r="C22" s="2">
        <v>81.796528882039468</v>
      </c>
      <c r="D22" s="2">
        <v>500.7122908174731</v>
      </c>
      <c r="E22" s="2">
        <v>-1.24584575930847</v>
      </c>
      <c r="F22" s="2">
        <v>43.757952410873088</v>
      </c>
      <c r="G22" s="2">
        <v>2.7587491178890771</v>
      </c>
      <c r="H22" s="2">
        <v>20.334861494591632</v>
      </c>
    </row>
    <row r="23" spans="1:12" x14ac:dyDescent="0.3">
      <c r="A23" s="1">
        <v>22</v>
      </c>
      <c r="B23" s="1" t="s">
        <v>8</v>
      </c>
      <c r="C23" s="2">
        <v>84.346075256025117</v>
      </c>
      <c r="D23" s="2">
        <v>503.65432583097743</v>
      </c>
      <c r="E23" s="2">
        <v>3.9551707812240759</v>
      </c>
      <c r="F23" s="2">
        <v>44.363548403754152</v>
      </c>
      <c r="G23" s="2">
        <v>-1.4787850492680319</v>
      </c>
      <c r="H23" s="2">
        <v>19.149784055053111</v>
      </c>
    </row>
    <row r="24" spans="1:12" x14ac:dyDescent="0.3">
      <c r="A24" s="1">
        <v>23</v>
      </c>
      <c r="B24" s="1" t="s">
        <v>8</v>
      </c>
      <c r="C24" s="2">
        <v>81.921986655078285</v>
      </c>
      <c r="D24" s="2">
        <v>495.98367713829509</v>
      </c>
      <c r="E24" s="2">
        <v>5.5393088567390762</v>
      </c>
      <c r="F24" s="2">
        <v>44.890388333385779</v>
      </c>
      <c r="G24" s="2">
        <v>-4.993641255986919</v>
      </c>
      <c r="H24" s="2">
        <v>18.22694850663715</v>
      </c>
    </row>
    <row r="25" spans="1:12" x14ac:dyDescent="0.3">
      <c r="A25" s="1">
        <v>24</v>
      </c>
      <c r="B25" s="1" t="s">
        <v>8</v>
      </c>
      <c r="C25" s="2">
        <v>82.813326312126577</v>
      </c>
      <c r="D25" s="2">
        <v>501.98246089336942</v>
      </c>
      <c r="E25" s="2">
        <v>3.5345705652540689</v>
      </c>
      <c r="F25" s="2">
        <v>46.095056254299109</v>
      </c>
      <c r="G25" s="2">
        <v>-0.41270629524134922</v>
      </c>
      <c r="H25" s="2">
        <v>19.052189206272811</v>
      </c>
    </row>
    <row r="26" spans="1:12" x14ac:dyDescent="0.3">
      <c r="A26" s="1">
        <v>25</v>
      </c>
      <c r="B26" s="1" t="s">
        <v>8</v>
      </c>
      <c r="C26" s="2">
        <v>83.124882196452234</v>
      </c>
      <c r="D26" s="2">
        <v>498.43126287105969</v>
      </c>
      <c r="E26" s="2">
        <v>0.37423356751345338</v>
      </c>
      <c r="F26" s="2">
        <v>46.995479627237913</v>
      </c>
      <c r="G26" s="2">
        <v>0.32809424557558242</v>
      </c>
      <c r="H26" s="2">
        <v>19.975543543023399</v>
      </c>
    </row>
    <row r="27" spans="1:12" x14ac:dyDescent="0.3">
      <c r="A27" s="1">
        <v>26</v>
      </c>
      <c r="B27" s="1" t="s">
        <v>8</v>
      </c>
      <c r="C27" s="2">
        <v>79.939920067772761</v>
      </c>
      <c r="D27" s="2">
        <v>502.05123656555207</v>
      </c>
      <c r="E27" s="2">
        <v>5.8234974201725009</v>
      </c>
      <c r="F27" s="2">
        <v>48.953462651134437</v>
      </c>
      <c r="G27" s="2">
        <v>4.0703564213343304</v>
      </c>
      <c r="H27" s="2">
        <v>20.622485422155421</v>
      </c>
    </row>
    <row r="28" spans="1:12" x14ac:dyDescent="0.3">
      <c r="A28" s="1">
        <v>27</v>
      </c>
      <c r="B28" s="1" t="s">
        <v>8</v>
      </c>
      <c r="C28" s="2">
        <v>87.513361133483571</v>
      </c>
      <c r="D28" s="2">
        <v>499.81753413601979</v>
      </c>
      <c r="E28" s="2">
        <v>3.5117642455225142</v>
      </c>
      <c r="F28" s="2">
        <v>44.713537228665032</v>
      </c>
      <c r="G28" s="2">
        <v>-1.811256407996487</v>
      </c>
      <c r="H28" s="2">
        <v>24.597270864877519</v>
      </c>
    </row>
    <row r="29" spans="1:12" x14ac:dyDescent="0.3">
      <c r="A29" s="1">
        <v>28</v>
      </c>
      <c r="B29" s="1" t="s">
        <v>8</v>
      </c>
      <c r="C29" s="2">
        <v>85.46011935350954</v>
      </c>
      <c r="D29" s="2">
        <v>501.89888213909433</v>
      </c>
      <c r="E29" s="2">
        <v>-0.1904937191461302</v>
      </c>
      <c r="F29" s="2">
        <v>45.588834136417397</v>
      </c>
      <c r="G29" s="2">
        <v>4.9838677672160863</v>
      </c>
      <c r="H29" s="2">
        <v>15.926006507139549</v>
      </c>
    </row>
    <row r="30" spans="1:12" x14ac:dyDescent="0.3">
      <c r="A30" s="1">
        <v>29</v>
      </c>
      <c r="B30" s="1" t="s">
        <v>8</v>
      </c>
      <c r="C30" s="2">
        <v>81.58558918896415</v>
      </c>
      <c r="D30" s="2">
        <v>504.00655284517819</v>
      </c>
      <c r="E30" s="2">
        <v>-1.164147142806184</v>
      </c>
      <c r="F30" s="2">
        <v>52.463993631664387</v>
      </c>
      <c r="G30" s="2">
        <v>2.6950881468858152</v>
      </c>
      <c r="H30" s="2">
        <v>19.40114284834117</v>
      </c>
    </row>
    <row r="31" spans="1:12" x14ac:dyDescent="0.3">
      <c r="A31" s="1">
        <v>30</v>
      </c>
      <c r="B31" s="1" t="s">
        <v>8</v>
      </c>
      <c r="C31" s="2">
        <v>88.761444763209781</v>
      </c>
      <c r="D31" s="2">
        <v>500.02187027095073</v>
      </c>
      <c r="E31" s="2">
        <v>9.2601523034794404</v>
      </c>
      <c r="F31" s="2">
        <v>46.293296784344967</v>
      </c>
      <c r="G31" s="2">
        <v>2.5870564729066339</v>
      </c>
      <c r="H31" s="2">
        <v>21.894569383342478</v>
      </c>
    </row>
    <row r="32" spans="1:12" x14ac:dyDescent="0.3">
      <c r="A32" s="1">
        <v>31</v>
      </c>
      <c r="B32" s="1" t="s">
        <v>8</v>
      </c>
      <c r="C32" s="2">
        <v>86.279392664430446</v>
      </c>
      <c r="D32" s="2">
        <v>503.05267591085629</v>
      </c>
      <c r="E32" s="2">
        <v>0.96449056374468878</v>
      </c>
      <c r="F32" s="2">
        <v>45.566259327989499</v>
      </c>
      <c r="G32" s="2">
        <v>-1.057577010943507</v>
      </c>
      <c r="H32" s="2">
        <v>25.286062710328601</v>
      </c>
    </row>
    <row r="33" spans="1:8" x14ac:dyDescent="0.3">
      <c r="A33" s="1">
        <v>32</v>
      </c>
      <c r="B33" s="1" t="s">
        <v>8</v>
      </c>
      <c r="C33" s="2">
        <v>84.114785551023189</v>
      </c>
      <c r="D33" s="2">
        <v>496.43469789455611</v>
      </c>
      <c r="E33" s="2">
        <v>-2.5667149617541209</v>
      </c>
      <c r="F33" s="2">
        <v>40.973270624149663</v>
      </c>
      <c r="G33" s="2">
        <v>7.3610036396941139</v>
      </c>
      <c r="H33" s="2">
        <v>21.278043087846481</v>
      </c>
    </row>
    <row r="34" spans="1:8" x14ac:dyDescent="0.3">
      <c r="A34" s="1">
        <v>33</v>
      </c>
      <c r="B34" s="1" t="s">
        <v>8</v>
      </c>
      <c r="C34" s="2">
        <v>87.685376983135072</v>
      </c>
      <c r="D34" s="2">
        <v>497.83518667869203</v>
      </c>
      <c r="E34" s="2">
        <v>4.5997780882609556</v>
      </c>
      <c r="F34" s="2">
        <v>45.008568142866679</v>
      </c>
      <c r="G34" s="2">
        <v>1.007187503708534</v>
      </c>
      <c r="H34" s="2">
        <v>19.958739750573798</v>
      </c>
    </row>
    <row r="35" spans="1:8" x14ac:dyDescent="0.3">
      <c r="A35" s="1">
        <v>34</v>
      </c>
      <c r="B35" s="1" t="s">
        <v>8</v>
      </c>
      <c r="C35" s="2">
        <v>87.634400462599132</v>
      </c>
      <c r="D35" s="2">
        <v>504.55765313416452</v>
      </c>
      <c r="E35" s="2">
        <v>3.930690768182687</v>
      </c>
      <c r="F35" s="2">
        <v>44.33602154049936</v>
      </c>
      <c r="G35" s="2">
        <v>-3.9746927525350002</v>
      </c>
      <c r="H35" s="2">
        <v>19.077329271210921</v>
      </c>
    </row>
    <row r="36" spans="1:8" x14ac:dyDescent="0.3">
      <c r="A36" s="1">
        <v>35</v>
      </c>
      <c r="B36" s="1" t="s">
        <v>8</v>
      </c>
      <c r="C36" s="2">
        <v>87.464743244912455</v>
      </c>
      <c r="D36" s="2">
        <v>501.13216391907179</v>
      </c>
      <c r="E36" s="2">
        <v>-1.0615030071677951</v>
      </c>
      <c r="F36" s="2">
        <v>44.966862510571879</v>
      </c>
      <c r="G36" s="2">
        <v>0.88843058582251211</v>
      </c>
      <c r="H36" s="2">
        <v>21.242924492324871</v>
      </c>
    </row>
    <row r="37" spans="1:8" x14ac:dyDescent="0.3">
      <c r="A37" s="1">
        <v>36</v>
      </c>
      <c r="B37" s="1" t="s">
        <v>8</v>
      </c>
      <c r="C37" s="2">
        <v>87.065920762300266</v>
      </c>
      <c r="D37" s="2">
        <v>493.84333153869881</v>
      </c>
      <c r="E37" s="2">
        <v>-2.8288692407458509</v>
      </c>
      <c r="F37" s="2">
        <v>43.273747076186503</v>
      </c>
      <c r="G37" s="2">
        <v>-4.3033322121961524</v>
      </c>
      <c r="H37" s="2">
        <v>22.967173760589169</v>
      </c>
    </row>
    <row r="38" spans="1:8" x14ac:dyDescent="0.3">
      <c r="A38" s="1">
        <v>37</v>
      </c>
      <c r="B38" s="1" t="s">
        <v>8</v>
      </c>
      <c r="C38" s="2">
        <v>86.661752960612773</v>
      </c>
      <c r="D38" s="2">
        <v>495.90788764375287</v>
      </c>
      <c r="E38" s="2">
        <v>2.6510924485241829</v>
      </c>
      <c r="F38" s="2">
        <v>42.939553042671903</v>
      </c>
      <c r="G38" s="2">
        <v>0.56846965263997951</v>
      </c>
      <c r="H38" s="2">
        <v>19.448425068361839</v>
      </c>
    </row>
    <row r="39" spans="1:8" x14ac:dyDescent="0.3">
      <c r="A39" s="1">
        <v>38</v>
      </c>
      <c r="B39" s="1" t="s">
        <v>8</v>
      </c>
      <c r="C39" s="2">
        <v>84.814264868269831</v>
      </c>
      <c r="D39" s="2">
        <v>499.39765695323263</v>
      </c>
      <c r="E39" s="2">
        <v>6.4181888751282674</v>
      </c>
      <c r="F39" s="2">
        <v>42.837679104539632</v>
      </c>
      <c r="G39" s="2">
        <v>0.23331899043114371</v>
      </c>
      <c r="H39" s="2">
        <v>20.491284220539669</v>
      </c>
    </row>
    <row r="40" spans="1:8" x14ac:dyDescent="0.3">
      <c r="A40" s="1">
        <v>39</v>
      </c>
      <c r="B40" s="1" t="s">
        <v>8</v>
      </c>
      <c r="C40" s="2">
        <v>84.082112008780243</v>
      </c>
      <c r="D40" s="2">
        <v>502.59733821300352</v>
      </c>
      <c r="E40" s="2">
        <v>4.9083721055464462</v>
      </c>
      <c r="F40" s="2">
        <v>44.356486453800677</v>
      </c>
      <c r="G40" s="2">
        <v>3.54548907121023</v>
      </c>
      <c r="H40" s="2">
        <v>20.650809032433148</v>
      </c>
    </row>
    <row r="41" spans="1:8" x14ac:dyDescent="0.3">
      <c r="A41" s="1">
        <v>40</v>
      </c>
      <c r="B41" s="1" t="s">
        <v>8</v>
      </c>
      <c r="C41" s="2">
        <v>83.858586996962856</v>
      </c>
      <c r="D41" s="2">
        <v>499.69435023285428</v>
      </c>
      <c r="E41" s="2">
        <v>1.5211877275140679</v>
      </c>
      <c r="F41" s="2">
        <v>49.104397944085882</v>
      </c>
      <c r="G41" s="2">
        <v>4.5284885572124729</v>
      </c>
      <c r="H41" s="2">
        <v>22.187832902628969</v>
      </c>
    </row>
    <row r="42" spans="1:8" x14ac:dyDescent="0.3">
      <c r="A42" s="1">
        <v>41</v>
      </c>
      <c r="B42" s="1" t="s">
        <v>8</v>
      </c>
      <c r="C42" s="2">
        <v>82.915879063238464</v>
      </c>
      <c r="D42" s="2">
        <v>501.87256241606201</v>
      </c>
      <c r="E42" s="2">
        <v>0.49743530524686719</v>
      </c>
      <c r="F42" s="2">
        <v>48.147259879677982</v>
      </c>
      <c r="G42" s="2">
        <v>-0.67831489470346362</v>
      </c>
      <c r="H42" s="2">
        <v>23.33414122107407</v>
      </c>
    </row>
    <row r="43" spans="1:8" x14ac:dyDescent="0.3">
      <c r="A43" s="1">
        <v>42</v>
      </c>
      <c r="B43" s="1" t="s">
        <v>8</v>
      </c>
      <c r="C43" s="2">
        <v>84.376248165941206</v>
      </c>
      <c r="D43" s="2">
        <v>502.8770161333635</v>
      </c>
      <c r="E43" s="2">
        <v>3.813200270251635</v>
      </c>
      <c r="F43" s="2">
        <v>43.920074646170832</v>
      </c>
      <c r="G43" s="2">
        <v>3.9183266051250771</v>
      </c>
      <c r="H43" s="2">
        <v>20.837482450818889</v>
      </c>
    </row>
    <row r="44" spans="1:8" x14ac:dyDescent="0.3">
      <c r="A44" s="1">
        <v>43</v>
      </c>
      <c r="B44" s="1" t="s">
        <v>8</v>
      </c>
      <c r="C44" s="2">
        <v>81.203810945295203</v>
      </c>
      <c r="D44" s="2">
        <v>505.01316448658878</v>
      </c>
      <c r="E44" s="2">
        <v>3.472060041648473</v>
      </c>
      <c r="F44" s="2">
        <v>39.942250636383783</v>
      </c>
      <c r="G44" s="2">
        <v>5.7729693290062896</v>
      </c>
      <c r="H44" s="2">
        <v>19.771487985358458</v>
      </c>
    </row>
    <row r="45" spans="1:8" x14ac:dyDescent="0.3">
      <c r="A45" s="1">
        <v>44</v>
      </c>
      <c r="B45" s="1" t="s">
        <v>8</v>
      </c>
      <c r="C45" s="2">
        <v>91.506867896015535</v>
      </c>
      <c r="D45" s="2">
        <v>500.1680501998249</v>
      </c>
      <c r="E45" s="2">
        <v>4.8891352400781836</v>
      </c>
      <c r="F45" s="2">
        <v>42.466249714392141</v>
      </c>
      <c r="G45" s="2">
        <v>-0.85243201452793871</v>
      </c>
      <c r="H45" s="2">
        <v>24.18398939662573</v>
      </c>
    </row>
    <row r="46" spans="1:8" x14ac:dyDescent="0.3">
      <c r="A46" s="1">
        <v>45</v>
      </c>
      <c r="B46" s="1" t="s">
        <v>8</v>
      </c>
      <c r="C46" s="2">
        <v>88.623885994914971</v>
      </c>
      <c r="D46" s="2">
        <v>499.84405428145732</v>
      </c>
      <c r="E46" s="2">
        <v>1.812606149133311</v>
      </c>
      <c r="F46" s="2">
        <v>43.626718400278477</v>
      </c>
      <c r="G46" s="2">
        <v>-0.45721309949799771</v>
      </c>
      <c r="H46" s="2">
        <v>20.493602352816751</v>
      </c>
    </row>
    <row r="47" spans="1:8" x14ac:dyDescent="0.3">
      <c r="A47" s="1">
        <v>46</v>
      </c>
      <c r="B47" s="1" t="s">
        <v>8</v>
      </c>
      <c r="C47" s="2">
        <v>81.630674250389959</v>
      </c>
      <c r="D47" s="2">
        <v>494.7402879225732</v>
      </c>
      <c r="E47" s="2">
        <v>5.6980621596092984</v>
      </c>
      <c r="F47" s="2">
        <v>45.310914012684911</v>
      </c>
      <c r="G47" s="2">
        <v>3.4523350894610458</v>
      </c>
      <c r="H47" s="2">
        <v>24.733555936380441</v>
      </c>
    </row>
    <row r="48" spans="1:8" x14ac:dyDescent="0.3">
      <c r="A48" s="1">
        <v>47</v>
      </c>
      <c r="B48" s="1" t="s">
        <v>8</v>
      </c>
      <c r="C48" s="2">
        <v>83.791345494102771</v>
      </c>
      <c r="D48" s="2">
        <v>500.29798278226349</v>
      </c>
      <c r="E48" s="2">
        <v>0.50756541799125454</v>
      </c>
      <c r="F48" s="2">
        <v>43.012178172897563</v>
      </c>
      <c r="G48" s="2">
        <v>2.0491439098318058</v>
      </c>
      <c r="H48" s="2">
        <v>19.814232027141351</v>
      </c>
    </row>
    <row r="49" spans="1:8" x14ac:dyDescent="0.3">
      <c r="A49" s="1">
        <v>48</v>
      </c>
      <c r="B49" s="1" t="s">
        <v>8</v>
      </c>
      <c r="C49" s="2">
        <v>83.600033939130341</v>
      </c>
      <c r="D49" s="2">
        <v>498.28444982631328</v>
      </c>
      <c r="E49" s="2">
        <v>2.0083658996401099</v>
      </c>
      <c r="F49" s="2">
        <v>51.02004207249567</v>
      </c>
      <c r="G49" s="2">
        <v>3.1463248813328502</v>
      </c>
      <c r="H49" s="2">
        <v>21.841768892581062</v>
      </c>
    </row>
    <row r="50" spans="1:8" x14ac:dyDescent="0.3">
      <c r="A50" s="1">
        <v>49</v>
      </c>
      <c r="B50" s="1" t="s">
        <v>8</v>
      </c>
      <c r="C50" s="2">
        <v>87.339895355008949</v>
      </c>
      <c r="D50" s="2">
        <v>497.07797125158771</v>
      </c>
      <c r="E50" s="2">
        <v>5.2224435711777133</v>
      </c>
      <c r="F50" s="2">
        <v>44.183197396744937</v>
      </c>
      <c r="G50" s="2">
        <v>5.7140528836426867</v>
      </c>
      <c r="H50" s="2">
        <v>15.36173421726428</v>
      </c>
    </row>
    <row r="51" spans="1:8" x14ac:dyDescent="0.3">
      <c r="A51" s="1">
        <v>50</v>
      </c>
      <c r="B51" s="1" t="s">
        <v>8</v>
      </c>
      <c r="C51" s="2">
        <v>84.749892800584519</v>
      </c>
      <c r="D51" s="2">
        <v>499.46028130685738</v>
      </c>
      <c r="E51" s="2">
        <v>5.9699148258813377</v>
      </c>
      <c r="F51" s="2">
        <v>41.358166589281467</v>
      </c>
      <c r="G51" s="2">
        <v>2.6612493587291861</v>
      </c>
      <c r="H51" s="2">
        <v>19.662824115987782</v>
      </c>
    </row>
    <row r="52" spans="1:8" x14ac:dyDescent="0.3">
      <c r="A52" s="1">
        <v>51</v>
      </c>
      <c r="B52" s="1" t="s">
        <v>8</v>
      </c>
      <c r="C52" s="2">
        <v>85.759955541984269</v>
      </c>
      <c r="D52" s="2">
        <v>503.04482951823098</v>
      </c>
      <c r="E52" s="2">
        <v>-2.815514104360139</v>
      </c>
      <c r="F52" s="2">
        <v>44.576214728152458</v>
      </c>
      <c r="G52" s="2">
        <v>4.6551038105261204</v>
      </c>
      <c r="H52" s="2">
        <v>19.93461638011734</v>
      </c>
    </row>
    <row r="53" spans="1:8" x14ac:dyDescent="0.3">
      <c r="A53" s="1">
        <v>52</v>
      </c>
      <c r="B53" s="1" t="s">
        <v>8</v>
      </c>
      <c r="C53" s="2">
        <v>84.914359733953887</v>
      </c>
      <c r="D53" s="2">
        <v>494.02175453393431</v>
      </c>
      <c r="E53" s="2">
        <v>3.3215712210484591</v>
      </c>
      <c r="F53" s="2">
        <v>41.983867255219756</v>
      </c>
      <c r="G53" s="2">
        <v>3.3687163870115828</v>
      </c>
      <c r="H53" s="2">
        <v>17.724963747750358</v>
      </c>
    </row>
    <row r="54" spans="1:8" x14ac:dyDescent="0.3">
      <c r="A54" s="1">
        <v>53</v>
      </c>
      <c r="B54" s="1" t="s">
        <v>8</v>
      </c>
      <c r="C54" s="2">
        <v>84.871388628126056</v>
      </c>
      <c r="D54" s="2">
        <v>498.71816213838372</v>
      </c>
      <c r="E54" s="2">
        <v>4.8263370352038901</v>
      </c>
      <c r="F54" s="2">
        <v>45.468467121825981</v>
      </c>
      <c r="G54" s="2">
        <v>2.8008611694265642</v>
      </c>
      <c r="H54" s="2">
        <v>16.892321346733102</v>
      </c>
    </row>
    <row r="55" spans="1:8" x14ac:dyDescent="0.3">
      <c r="A55" s="1">
        <v>54</v>
      </c>
      <c r="B55" s="1" t="s">
        <v>8</v>
      </c>
      <c r="C55" s="2">
        <v>89.105806852043372</v>
      </c>
      <c r="D55" s="2">
        <v>500.34991185074807</v>
      </c>
      <c r="E55" s="2">
        <v>-1.352472940471894</v>
      </c>
      <c r="F55" s="2">
        <v>45.700900842269611</v>
      </c>
      <c r="G55" s="2">
        <v>2.6582533145532361</v>
      </c>
      <c r="H55" s="2">
        <v>22.844477907655431</v>
      </c>
    </row>
    <row r="56" spans="1:8" x14ac:dyDescent="0.3">
      <c r="A56" s="1">
        <v>55</v>
      </c>
      <c r="B56" s="1" t="s">
        <v>8</v>
      </c>
      <c r="C56" s="2">
        <v>84.322687043022199</v>
      </c>
      <c r="D56" s="2">
        <v>497.32037728983522</v>
      </c>
      <c r="E56" s="2">
        <v>4.4418767996256516</v>
      </c>
      <c r="F56" s="2">
        <v>46.066762834885147</v>
      </c>
      <c r="G56" s="2">
        <v>5.3739699133742391</v>
      </c>
      <c r="H56" s="2">
        <v>22.742476201783159</v>
      </c>
    </row>
    <row r="57" spans="1:8" x14ac:dyDescent="0.3">
      <c r="A57" s="1">
        <v>56</v>
      </c>
      <c r="B57" s="1" t="s">
        <v>8</v>
      </c>
      <c r="C57" s="2">
        <v>89.549411813288614</v>
      </c>
      <c r="D57" s="2">
        <v>501.00170882749768</v>
      </c>
      <c r="E57" s="2">
        <v>0.51547718880960902</v>
      </c>
      <c r="F57" s="2">
        <v>40.134425222627357</v>
      </c>
      <c r="G57" s="2">
        <v>-1.506779621131964</v>
      </c>
      <c r="H57" s="2">
        <v>16.103804015460621</v>
      </c>
    </row>
    <row r="58" spans="1:8" x14ac:dyDescent="0.3">
      <c r="A58" s="1">
        <v>57</v>
      </c>
      <c r="B58" s="1" t="s">
        <v>8</v>
      </c>
      <c r="C58" s="2">
        <v>80.353741587309344</v>
      </c>
      <c r="D58" s="2">
        <v>501.23428976184721</v>
      </c>
      <c r="E58" s="2">
        <v>6.0607590364932884</v>
      </c>
      <c r="F58" s="2">
        <v>45.662133872911937</v>
      </c>
      <c r="G58" s="2">
        <v>-1.815548187472483</v>
      </c>
      <c r="H58" s="2">
        <v>21.273136384803031</v>
      </c>
    </row>
    <row r="59" spans="1:8" x14ac:dyDescent="0.3">
      <c r="A59" s="1">
        <v>58</v>
      </c>
      <c r="B59" s="1" t="s">
        <v>8</v>
      </c>
      <c r="C59" s="2">
        <v>86.753841248908202</v>
      </c>
      <c r="D59" s="2">
        <v>499.900891522172</v>
      </c>
      <c r="E59" s="2">
        <v>4.6154460963079229</v>
      </c>
      <c r="F59" s="2">
        <v>45.931350241624941</v>
      </c>
      <c r="G59" s="2">
        <v>3.2758380101916269</v>
      </c>
      <c r="H59" s="2">
        <v>16.66236404013474</v>
      </c>
    </row>
    <row r="60" spans="1:8" x14ac:dyDescent="0.3">
      <c r="A60" s="1">
        <v>59</v>
      </c>
      <c r="B60" s="1" t="s">
        <v>8</v>
      </c>
      <c r="C60" s="2">
        <v>85.371562731533842</v>
      </c>
      <c r="D60" s="2">
        <v>492.60230541871988</v>
      </c>
      <c r="E60" s="2">
        <v>5.3071568849868278</v>
      </c>
      <c r="F60" s="2">
        <v>40.736674657486539</v>
      </c>
      <c r="G60" s="2">
        <v>1.140931007600658</v>
      </c>
      <c r="H60" s="2">
        <v>16.846780321455331</v>
      </c>
    </row>
    <row r="61" spans="1:8" x14ac:dyDescent="0.3">
      <c r="A61" s="1">
        <v>60</v>
      </c>
      <c r="B61" s="1" t="s">
        <v>8</v>
      </c>
      <c r="C61" s="2">
        <v>85.647824706231916</v>
      </c>
      <c r="D61" s="2">
        <v>507.71437443759987</v>
      </c>
      <c r="E61" s="2">
        <v>3.362157987861103</v>
      </c>
      <c r="F61" s="2">
        <v>47.866096919191243</v>
      </c>
      <c r="G61" s="2">
        <v>1.722015635054881</v>
      </c>
      <c r="H61" s="2">
        <v>21.576237344799068</v>
      </c>
    </row>
    <row r="62" spans="1:8" x14ac:dyDescent="0.3">
      <c r="A62" s="1">
        <v>61</v>
      </c>
      <c r="B62" s="1" t="s">
        <v>8</v>
      </c>
      <c r="C62" s="2">
        <v>86.13891844827964</v>
      </c>
      <c r="D62" s="2">
        <v>499.38410222759541</v>
      </c>
      <c r="E62" s="2">
        <v>5.5909453024732603</v>
      </c>
      <c r="F62" s="2">
        <v>47.352512637283013</v>
      </c>
      <c r="G62" s="2">
        <v>3.7238321315141971</v>
      </c>
      <c r="H62" s="2">
        <v>17.941927999720839</v>
      </c>
    </row>
    <row r="63" spans="1:8" x14ac:dyDescent="0.3">
      <c r="A63" s="1">
        <v>62</v>
      </c>
      <c r="B63" s="1" t="s">
        <v>8</v>
      </c>
      <c r="C63" s="2">
        <v>83.493029640672091</v>
      </c>
      <c r="D63" s="2">
        <v>501.953579844763</v>
      </c>
      <c r="E63" s="2">
        <v>7.1415435849436131</v>
      </c>
      <c r="F63" s="2">
        <v>51.898858083463338</v>
      </c>
      <c r="G63" s="2">
        <v>3.7598851435472289</v>
      </c>
      <c r="H63" s="2">
        <v>22.980439946366641</v>
      </c>
    </row>
    <row r="64" spans="1:8" x14ac:dyDescent="0.3">
      <c r="A64" s="1">
        <v>63</v>
      </c>
      <c r="B64" s="1" t="s">
        <v>8</v>
      </c>
      <c r="C64" s="2">
        <v>84.000377848991747</v>
      </c>
      <c r="D64" s="2">
        <v>500.82129947310972</v>
      </c>
      <c r="E64" s="2">
        <v>8.8987440463669003</v>
      </c>
      <c r="F64" s="2">
        <v>45.470108962127178</v>
      </c>
      <c r="G64" s="2">
        <v>0.71198848991466701</v>
      </c>
      <c r="H64" s="2">
        <v>20.115570797226042</v>
      </c>
    </row>
    <row r="65" spans="1:8" x14ac:dyDescent="0.3">
      <c r="A65" s="1">
        <v>64</v>
      </c>
      <c r="B65" s="1" t="s">
        <v>8</v>
      </c>
      <c r="C65" s="2">
        <v>81.944273850678741</v>
      </c>
      <c r="D65" s="2">
        <v>503.07401970445511</v>
      </c>
      <c r="E65" s="2">
        <v>2.914814835752805</v>
      </c>
      <c r="F65" s="2">
        <v>45.140200582554002</v>
      </c>
      <c r="G65" s="2">
        <v>0.56236839300869279</v>
      </c>
      <c r="H65" s="2">
        <v>21.608446927357171</v>
      </c>
    </row>
    <row r="66" spans="1:8" x14ac:dyDescent="0.3">
      <c r="A66" s="1">
        <v>65</v>
      </c>
      <c r="B66" s="1" t="s">
        <v>8</v>
      </c>
      <c r="C66" s="2">
        <v>81.784626320573267</v>
      </c>
      <c r="D66" s="2">
        <v>502.45297833912218</v>
      </c>
      <c r="E66" s="2">
        <v>-3.7471532709972148</v>
      </c>
      <c r="F66" s="2">
        <v>45.289757502247312</v>
      </c>
      <c r="G66" s="2">
        <v>1.7207958270236079</v>
      </c>
      <c r="H66" s="2">
        <v>18.429119906341519</v>
      </c>
    </row>
    <row r="67" spans="1:8" x14ac:dyDescent="0.3">
      <c r="A67" s="1">
        <v>66</v>
      </c>
      <c r="B67" s="1" t="s">
        <v>8</v>
      </c>
      <c r="C67" s="2">
        <v>85.910585924212768</v>
      </c>
      <c r="D67" s="2">
        <v>499.37062048631452</v>
      </c>
      <c r="E67" s="2">
        <v>3.0945780137819749</v>
      </c>
      <c r="F67" s="2">
        <v>45.209298692700912</v>
      </c>
      <c r="G67" s="2">
        <v>4.6890533678842328</v>
      </c>
      <c r="H67" s="2">
        <v>16.546335995169219</v>
      </c>
    </row>
    <row r="68" spans="1:8" x14ac:dyDescent="0.3">
      <c r="A68" s="1">
        <v>67</v>
      </c>
      <c r="B68" s="1" t="s">
        <v>8</v>
      </c>
      <c r="C68" s="2">
        <v>86.344629335888285</v>
      </c>
      <c r="D68" s="2">
        <v>501.13450331662551</v>
      </c>
      <c r="E68" s="2">
        <v>3.6166836253499239</v>
      </c>
      <c r="F68" s="2">
        <v>39.454581673987001</v>
      </c>
      <c r="G68" s="2">
        <v>2.778061460037013</v>
      </c>
      <c r="H68" s="2">
        <v>22.74425672300827</v>
      </c>
    </row>
    <row r="69" spans="1:8" x14ac:dyDescent="0.3">
      <c r="A69" s="1">
        <v>68</v>
      </c>
      <c r="B69" s="1" t="s">
        <v>8</v>
      </c>
      <c r="C69" s="2">
        <v>85.159012680191509</v>
      </c>
      <c r="D69" s="2">
        <v>497.16377350662827</v>
      </c>
      <c r="E69" s="2">
        <v>2.533963958566805</v>
      </c>
      <c r="F69" s="2">
        <v>39.986618824073268</v>
      </c>
      <c r="G69" s="2">
        <v>5.799022532469583</v>
      </c>
      <c r="H69" s="2">
        <v>20.714214474688141</v>
      </c>
    </row>
    <row r="70" spans="1:8" x14ac:dyDescent="0.3">
      <c r="A70" s="1">
        <v>69</v>
      </c>
      <c r="B70" s="1" t="s">
        <v>8</v>
      </c>
      <c r="C70" s="2">
        <v>87.766802403639218</v>
      </c>
      <c r="D70" s="2">
        <v>502.57076903269802</v>
      </c>
      <c r="E70" s="2">
        <v>4.7048658623312232</v>
      </c>
      <c r="F70" s="2">
        <v>44.767383099626393</v>
      </c>
      <c r="G70" s="2">
        <v>1.477089388740084</v>
      </c>
      <c r="H70" s="2">
        <v>19.282796721635879</v>
      </c>
    </row>
    <row r="71" spans="1:8" x14ac:dyDescent="0.3">
      <c r="A71" s="1">
        <v>70</v>
      </c>
      <c r="B71" s="1" t="s">
        <v>8</v>
      </c>
      <c r="C71" s="2">
        <v>91.150254056881437</v>
      </c>
      <c r="D71" s="2">
        <v>498.61688498334689</v>
      </c>
      <c r="E71" s="2">
        <v>6.0320338935427946</v>
      </c>
      <c r="F71" s="2">
        <v>43.256797858300502</v>
      </c>
      <c r="G71" s="2">
        <v>4.8770028156622587</v>
      </c>
      <c r="H71" s="2">
        <v>20.207705979637211</v>
      </c>
    </row>
    <row r="72" spans="1:8" x14ac:dyDescent="0.3">
      <c r="A72" s="1">
        <v>71</v>
      </c>
      <c r="B72" s="1" t="s">
        <v>8</v>
      </c>
      <c r="C72" s="2">
        <v>83.526906501830396</v>
      </c>
      <c r="D72" s="2">
        <v>507.25032006136462</v>
      </c>
      <c r="E72" s="2">
        <v>1.446052709496535</v>
      </c>
      <c r="F72" s="2">
        <v>45.164209575172279</v>
      </c>
      <c r="G72" s="2">
        <v>4.1490069330517398</v>
      </c>
      <c r="H72" s="2">
        <v>23.977725027797739</v>
      </c>
    </row>
    <row r="73" spans="1:8" x14ac:dyDescent="0.3">
      <c r="A73" s="1">
        <v>72</v>
      </c>
      <c r="B73" s="1" t="s">
        <v>8</v>
      </c>
      <c r="C73" s="2">
        <v>78.072493373077563</v>
      </c>
      <c r="D73" s="2">
        <v>495.04685331293541</v>
      </c>
      <c r="E73" s="2">
        <v>2.117714018531669</v>
      </c>
      <c r="F73" s="2">
        <v>38.666374880218413</v>
      </c>
      <c r="G73" s="2">
        <v>3.3362503827002121</v>
      </c>
      <c r="H73" s="2">
        <v>17.905500096139779</v>
      </c>
    </row>
    <row r="74" spans="1:8" x14ac:dyDescent="0.3">
      <c r="A74" s="1">
        <v>73</v>
      </c>
      <c r="B74" s="1" t="s">
        <v>8</v>
      </c>
      <c r="C74" s="2">
        <v>88.017215573386764</v>
      </c>
      <c r="D74" s="2">
        <v>498.60803827110198</v>
      </c>
      <c r="E74" s="2">
        <v>4.1935266264010167</v>
      </c>
      <c r="F74" s="2">
        <v>40.503905236419733</v>
      </c>
      <c r="G74" s="2">
        <v>2.744102120335393</v>
      </c>
      <c r="H74" s="2">
        <v>17.751774666610459</v>
      </c>
    </row>
    <row r="75" spans="1:8" x14ac:dyDescent="0.3">
      <c r="A75" s="1">
        <v>74</v>
      </c>
      <c r="B75" s="1" t="s">
        <v>8</v>
      </c>
      <c r="C75" s="2">
        <v>82.87239771225282</v>
      </c>
      <c r="D75" s="2">
        <v>502.4761395882777</v>
      </c>
      <c r="E75" s="2">
        <v>1.349328775532586</v>
      </c>
      <c r="F75" s="2">
        <v>41.695549683183771</v>
      </c>
      <c r="G75" s="2">
        <v>0.66035280857244583</v>
      </c>
      <c r="H75" s="2">
        <v>18.141154841877931</v>
      </c>
    </row>
    <row r="76" spans="1:8" x14ac:dyDescent="0.3">
      <c r="A76" s="1">
        <v>75</v>
      </c>
      <c r="B76" s="1" t="s">
        <v>8</v>
      </c>
      <c r="C76" s="2">
        <v>82.935974150597929</v>
      </c>
      <c r="D76" s="2">
        <v>501.53039764063601</v>
      </c>
      <c r="E76" s="2">
        <v>3.2738021504647059</v>
      </c>
      <c r="F76" s="2">
        <v>47.958174663180742</v>
      </c>
      <c r="G76" s="2">
        <v>1.172887472492304</v>
      </c>
      <c r="H76" s="2">
        <v>15.2450261953704</v>
      </c>
    </row>
    <row r="77" spans="1:8" x14ac:dyDescent="0.3">
      <c r="A77" s="1">
        <v>76</v>
      </c>
      <c r="B77" s="1" t="s">
        <v>8</v>
      </c>
      <c r="C77" s="2">
        <v>88.076714109090091</v>
      </c>
      <c r="D77" s="2">
        <v>498.23155688445502</v>
      </c>
      <c r="E77" s="2">
        <v>-2.885122796655907</v>
      </c>
      <c r="F77" s="2">
        <v>41.704529978729653</v>
      </c>
      <c r="G77" s="2">
        <v>2.1881864871254</v>
      </c>
      <c r="H77" s="2">
        <v>22.458884412511232</v>
      </c>
    </row>
    <row r="78" spans="1:8" x14ac:dyDescent="0.3">
      <c r="A78" s="1">
        <v>77</v>
      </c>
      <c r="B78" s="1" t="s">
        <v>8</v>
      </c>
      <c r="C78" s="2">
        <v>84.145680978846968</v>
      </c>
      <c r="D78" s="2">
        <v>497.00965777337751</v>
      </c>
      <c r="E78" s="2">
        <v>-0.35969916419287218</v>
      </c>
      <c r="F78" s="2">
        <v>42.601458139270413</v>
      </c>
      <c r="G78" s="2">
        <v>1.646666672037858</v>
      </c>
      <c r="H78" s="2">
        <v>20.577108940232741</v>
      </c>
    </row>
    <row r="79" spans="1:8" x14ac:dyDescent="0.3">
      <c r="A79" s="1">
        <v>78</v>
      </c>
      <c r="B79" s="1" t="s">
        <v>8</v>
      </c>
      <c r="C79" s="2">
        <v>81.337846863236393</v>
      </c>
      <c r="D79" s="2">
        <v>500.43342711413209</v>
      </c>
      <c r="E79" s="2">
        <v>-0.98326642681237564</v>
      </c>
      <c r="F79" s="2">
        <v>45.239621456022157</v>
      </c>
      <c r="G79" s="2">
        <v>4.3296734051586618</v>
      </c>
      <c r="H79" s="2">
        <v>20.621515922653781</v>
      </c>
    </row>
    <row r="80" spans="1:8" x14ac:dyDescent="0.3">
      <c r="A80" s="1">
        <v>79</v>
      </c>
      <c r="B80" s="1" t="s">
        <v>8</v>
      </c>
      <c r="C80" s="2">
        <v>85.543910439247455</v>
      </c>
      <c r="D80" s="2">
        <v>499.95707776049932</v>
      </c>
      <c r="E80" s="2">
        <v>0.43912890981827513</v>
      </c>
      <c r="F80" s="2">
        <v>44.031760914524668</v>
      </c>
      <c r="G80" s="2">
        <v>1.172048630440707</v>
      </c>
      <c r="H80" s="2">
        <v>19.86995793695694</v>
      </c>
    </row>
    <row r="81" spans="1:8" x14ac:dyDescent="0.3">
      <c r="A81" s="1">
        <v>80</v>
      </c>
      <c r="B81" s="1" t="s">
        <v>8</v>
      </c>
      <c r="C81" s="2">
        <v>84.583325912682866</v>
      </c>
      <c r="D81" s="2">
        <v>494.62915628820781</v>
      </c>
      <c r="E81" s="2">
        <v>0.92008641620800269</v>
      </c>
      <c r="F81" s="2">
        <v>45.439251536003887</v>
      </c>
      <c r="G81" s="2">
        <v>1.288869235236517</v>
      </c>
      <c r="H81" s="2">
        <v>18.46951867572767</v>
      </c>
    </row>
    <row r="82" spans="1:8" x14ac:dyDescent="0.3">
      <c r="A82" s="1">
        <v>81</v>
      </c>
      <c r="B82" s="1" t="s">
        <v>8</v>
      </c>
      <c r="C82" s="2">
        <v>85.017292557699662</v>
      </c>
      <c r="D82" s="2">
        <v>500.10365320140153</v>
      </c>
      <c r="E82" s="2">
        <v>4.1469154276391098</v>
      </c>
      <c r="F82" s="2">
        <v>51.915185946137072</v>
      </c>
      <c r="G82" s="2">
        <v>4.704273730300601E-2</v>
      </c>
      <c r="H82" s="2">
        <v>17.529744158671331</v>
      </c>
    </row>
    <row r="83" spans="1:8" x14ac:dyDescent="0.3">
      <c r="A83" s="1">
        <v>82</v>
      </c>
      <c r="B83" s="1" t="s">
        <v>8</v>
      </c>
      <c r="C83" s="2">
        <v>86.155841203378998</v>
      </c>
      <c r="D83" s="2">
        <v>500.57069094707742</v>
      </c>
      <c r="E83" s="2">
        <v>5.9463390075679214</v>
      </c>
      <c r="F83" s="2">
        <v>41.626188986225287</v>
      </c>
      <c r="G83" s="2">
        <v>1.084991014370015</v>
      </c>
      <c r="H83" s="2">
        <v>22.555569209878019</v>
      </c>
    </row>
    <row r="84" spans="1:8" x14ac:dyDescent="0.3">
      <c r="A84" s="1">
        <v>83</v>
      </c>
      <c r="B84" s="1" t="s">
        <v>8</v>
      </c>
      <c r="C84" s="2">
        <v>83.888019904622766</v>
      </c>
      <c r="D84" s="2">
        <v>500.52417919094552</v>
      </c>
      <c r="E84" s="2">
        <v>0.81784941273739342</v>
      </c>
      <c r="F84" s="2">
        <v>44.083591080270587</v>
      </c>
      <c r="G84" s="2">
        <v>1.2937030730884671</v>
      </c>
      <c r="H84" s="2">
        <v>15.72144598123954</v>
      </c>
    </row>
    <row r="85" spans="1:8" x14ac:dyDescent="0.3">
      <c r="A85" s="1">
        <v>84</v>
      </c>
      <c r="B85" s="1" t="s">
        <v>8</v>
      </c>
      <c r="C85" s="2">
        <v>86.933129645556505</v>
      </c>
      <c r="D85" s="2">
        <v>496.83494887219189</v>
      </c>
      <c r="E85" s="2">
        <v>9.4830528659857194E-3</v>
      </c>
      <c r="F85" s="2">
        <v>43.449721650768801</v>
      </c>
      <c r="G85" s="2">
        <v>-5.4412073216982453</v>
      </c>
      <c r="H85" s="2">
        <v>21.320896825896231</v>
      </c>
    </row>
    <row r="86" spans="1:8" x14ac:dyDescent="0.3">
      <c r="A86" s="1">
        <v>85</v>
      </c>
      <c r="B86" s="1" t="s">
        <v>8</v>
      </c>
      <c r="C86" s="2">
        <v>84.338540314543749</v>
      </c>
      <c r="D86" s="2">
        <v>501.42839983490791</v>
      </c>
      <c r="E86" s="2">
        <v>-0.1250665769685293</v>
      </c>
      <c r="F86" s="2">
        <v>49.537186280497373</v>
      </c>
      <c r="G86" s="2">
        <v>-2.5944950916429521</v>
      </c>
      <c r="H86" s="2">
        <v>17.622165047726948</v>
      </c>
    </row>
    <row r="87" spans="1:8" x14ac:dyDescent="0.3">
      <c r="A87" s="1">
        <v>86</v>
      </c>
      <c r="B87" s="1" t="s">
        <v>8</v>
      </c>
      <c r="C87" s="2">
        <v>85.995345891747093</v>
      </c>
      <c r="D87" s="2">
        <v>504.13571041087772</v>
      </c>
      <c r="E87" s="2">
        <v>1.7562338209089789</v>
      </c>
      <c r="F87" s="2">
        <v>42.691545231329172</v>
      </c>
      <c r="G87" s="2">
        <v>1.2825392701441229</v>
      </c>
      <c r="H87" s="2">
        <v>20.846930643636401</v>
      </c>
    </row>
    <row r="88" spans="1:8" x14ac:dyDescent="0.3">
      <c r="A88" s="1">
        <v>87</v>
      </c>
      <c r="B88" s="1" t="s">
        <v>8</v>
      </c>
      <c r="C88" s="2">
        <v>88.290517039448048</v>
      </c>
      <c r="D88" s="2">
        <v>501.36870920953942</v>
      </c>
      <c r="E88" s="2">
        <v>2.2829127955423081</v>
      </c>
      <c r="F88" s="2">
        <v>44.753739288672847</v>
      </c>
      <c r="G88" s="2">
        <v>0.7041486754065035</v>
      </c>
      <c r="H88" s="2">
        <v>17.77792843342954</v>
      </c>
    </row>
    <row r="89" spans="1:8" x14ac:dyDescent="0.3">
      <c r="A89" s="1">
        <v>88</v>
      </c>
      <c r="B89" s="1" t="s">
        <v>8</v>
      </c>
      <c r="C89" s="2">
        <v>86.30554447250141</v>
      </c>
      <c r="D89" s="2">
        <v>496.59323458887701</v>
      </c>
      <c r="E89" s="2">
        <v>4.4508526015148089</v>
      </c>
      <c r="F89" s="2">
        <v>47.361400842968123</v>
      </c>
      <c r="G89" s="2">
        <v>-2.102607984622308</v>
      </c>
      <c r="H89" s="2">
        <v>18.429974951947909</v>
      </c>
    </row>
    <row r="90" spans="1:8" x14ac:dyDescent="0.3">
      <c r="A90" s="1">
        <v>89</v>
      </c>
      <c r="B90" s="1" t="s">
        <v>8</v>
      </c>
      <c r="C90" s="2">
        <v>84.022205243406319</v>
      </c>
      <c r="D90" s="2">
        <v>498.69306359092428</v>
      </c>
      <c r="E90" s="2">
        <v>2.03602547349483</v>
      </c>
      <c r="F90" s="2">
        <v>41.824228392154801</v>
      </c>
      <c r="G90" s="2">
        <v>-4.4746145281290568</v>
      </c>
      <c r="H90" s="2">
        <v>25.308097751081039</v>
      </c>
    </row>
    <row r="91" spans="1:8" x14ac:dyDescent="0.3">
      <c r="A91" s="1">
        <v>90</v>
      </c>
      <c r="B91" s="1" t="s">
        <v>8</v>
      </c>
      <c r="C91" s="2">
        <v>88.446422855353276</v>
      </c>
      <c r="D91" s="2">
        <v>501.03831085866079</v>
      </c>
      <c r="E91" s="2">
        <v>-3.2354678065800679</v>
      </c>
      <c r="F91" s="2">
        <v>49.96552744722603</v>
      </c>
      <c r="G91" s="2">
        <v>0.43689234025971979</v>
      </c>
      <c r="H91" s="2">
        <v>22.004847856800541</v>
      </c>
    </row>
    <row r="92" spans="1:8" x14ac:dyDescent="0.3">
      <c r="A92" s="1">
        <v>91</v>
      </c>
      <c r="B92" s="1" t="s">
        <v>8</v>
      </c>
      <c r="C92" s="2">
        <v>87.980511567886353</v>
      </c>
      <c r="D92" s="2">
        <v>498.05886310604518</v>
      </c>
      <c r="E92" s="2">
        <v>2.7256971733495852</v>
      </c>
      <c r="F92" s="2">
        <v>47.027287246422738</v>
      </c>
      <c r="G92" s="2">
        <v>3.46048729708283</v>
      </c>
      <c r="H92" s="2">
        <v>13.565308927173019</v>
      </c>
    </row>
    <row r="93" spans="1:8" x14ac:dyDescent="0.3">
      <c r="A93" s="1">
        <v>92</v>
      </c>
      <c r="B93" s="1" t="s">
        <v>8</v>
      </c>
      <c r="C93" s="2">
        <v>86.645190878524204</v>
      </c>
      <c r="D93" s="2">
        <v>493.52706099495418</v>
      </c>
      <c r="E93" s="2">
        <v>6.5615604319546694</v>
      </c>
      <c r="F93" s="2">
        <v>41.777380171408943</v>
      </c>
      <c r="G93" s="2">
        <v>6.8197158957826947</v>
      </c>
      <c r="H93" s="2">
        <v>20.379237248300949</v>
      </c>
    </row>
    <row r="94" spans="1:8" x14ac:dyDescent="0.3">
      <c r="A94" s="1">
        <v>93</v>
      </c>
      <c r="B94" s="1" t="s">
        <v>8</v>
      </c>
      <c r="C94" s="2">
        <v>85.71619520533433</v>
      </c>
      <c r="D94" s="2">
        <v>502.65275246008463</v>
      </c>
      <c r="E94" s="2">
        <v>6.5748038055309754</v>
      </c>
      <c r="F94" s="2">
        <v>46.363733427173223</v>
      </c>
      <c r="G94" s="2">
        <v>1.3846296188719851</v>
      </c>
      <c r="H94" s="2">
        <v>18.64456119122833</v>
      </c>
    </row>
    <row r="95" spans="1:8" x14ac:dyDescent="0.3">
      <c r="A95" s="1">
        <v>94</v>
      </c>
      <c r="B95" s="1" t="s">
        <v>8</v>
      </c>
      <c r="C95" s="2">
        <v>83.116281771881887</v>
      </c>
      <c r="D95" s="2">
        <v>497.51156716512651</v>
      </c>
      <c r="E95" s="2">
        <v>0.63311034566631097</v>
      </c>
      <c r="F95" s="2">
        <v>44.360078570300793</v>
      </c>
      <c r="G95" s="2">
        <v>5.9795545218831503</v>
      </c>
      <c r="H95" s="2">
        <v>16.59012143666699</v>
      </c>
    </row>
    <row r="96" spans="1:8" x14ac:dyDescent="0.3">
      <c r="A96" s="1">
        <v>95</v>
      </c>
      <c r="B96" s="1" t="s">
        <v>8</v>
      </c>
      <c r="C96" s="2">
        <v>89.081957345590027</v>
      </c>
      <c r="D96" s="2">
        <v>498.27931918769508</v>
      </c>
      <c r="E96" s="2">
        <v>-1.6433296309127119</v>
      </c>
      <c r="F96" s="2">
        <v>45.939686315983003</v>
      </c>
      <c r="G96" s="2">
        <v>1.7490664729079051</v>
      </c>
      <c r="H96" s="2">
        <v>20.62935767129358</v>
      </c>
    </row>
    <row r="97" spans="1:8" x14ac:dyDescent="0.3">
      <c r="A97" s="1">
        <v>96</v>
      </c>
      <c r="B97" s="1" t="s">
        <v>8</v>
      </c>
      <c r="C97" s="2">
        <v>83.199221238558621</v>
      </c>
      <c r="D97" s="2">
        <v>504.51170182701361</v>
      </c>
      <c r="E97" s="2">
        <v>10.374181475595821</v>
      </c>
      <c r="F97" s="2">
        <v>44.730074408953008</v>
      </c>
      <c r="G97" s="2">
        <v>1.8465963127786791</v>
      </c>
      <c r="H97" s="2">
        <v>20.38989654805809</v>
      </c>
    </row>
    <row r="98" spans="1:8" x14ac:dyDescent="0.3">
      <c r="A98" s="1">
        <v>97</v>
      </c>
      <c r="B98" s="1" t="s">
        <v>8</v>
      </c>
      <c r="C98" s="2">
        <v>91.561998979049733</v>
      </c>
      <c r="D98" s="2">
        <v>497.67756521118378</v>
      </c>
      <c r="E98" s="2">
        <v>2.5127341725617418</v>
      </c>
      <c r="F98" s="2">
        <v>48.211548110335031</v>
      </c>
      <c r="G98" s="2">
        <v>2.4744759400462399</v>
      </c>
      <c r="H98" s="2">
        <v>19.01448028229575</v>
      </c>
    </row>
    <row r="99" spans="1:8" x14ac:dyDescent="0.3">
      <c r="A99" s="1">
        <v>98</v>
      </c>
      <c r="B99" s="1" t="s">
        <v>8</v>
      </c>
      <c r="C99" s="2">
        <v>89.597831878555567</v>
      </c>
      <c r="D99" s="2">
        <v>502.5371946205679</v>
      </c>
      <c r="E99" s="2">
        <v>2.7076462496831479</v>
      </c>
      <c r="F99" s="2">
        <v>40.946698842890001</v>
      </c>
      <c r="G99" s="2">
        <v>-1.1117317357827561</v>
      </c>
      <c r="H99" s="2">
        <v>25.918110702012349</v>
      </c>
    </row>
    <row r="100" spans="1:8" x14ac:dyDescent="0.3">
      <c r="A100" s="1">
        <v>99</v>
      </c>
      <c r="B100" s="1" t="s">
        <v>8</v>
      </c>
      <c r="C100" s="2">
        <v>84.292898922698569</v>
      </c>
      <c r="D100" s="2">
        <v>496.21795136354359</v>
      </c>
      <c r="E100" s="2">
        <v>4.2617225660944413</v>
      </c>
      <c r="F100" s="2">
        <v>43.432149908412249</v>
      </c>
      <c r="G100" s="2">
        <v>1.3448453613153499</v>
      </c>
      <c r="H100" s="2">
        <v>13.253929799550329</v>
      </c>
    </row>
    <row r="101" spans="1:8" x14ac:dyDescent="0.3">
      <c r="A101" s="1">
        <v>100</v>
      </c>
      <c r="B101" s="1" t="s">
        <v>8</v>
      </c>
      <c r="C101" s="2">
        <v>81.920737299079661</v>
      </c>
      <c r="D101" s="2">
        <v>498.93637279077808</v>
      </c>
      <c r="E101" s="2">
        <v>-1.842118369857358</v>
      </c>
      <c r="F101" s="2">
        <v>44.252427966733798</v>
      </c>
      <c r="G101" s="2">
        <v>4.2253430963767524</v>
      </c>
      <c r="H101" s="2">
        <v>22.51465816183547</v>
      </c>
    </row>
    <row r="102" spans="1:8" x14ac:dyDescent="0.3">
      <c r="A102" s="1">
        <v>101</v>
      </c>
      <c r="B102" s="1" t="s">
        <v>9</v>
      </c>
      <c r="C102" s="2">
        <v>87.868780308902103</v>
      </c>
      <c r="D102" s="2">
        <v>799.7793319425906</v>
      </c>
      <c r="E102" s="2">
        <v>-0.1846573335738628</v>
      </c>
      <c r="F102" s="2">
        <v>32.012603825446</v>
      </c>
      <c r="G102" s="2">
        <v>-1.0491773605565671</v>
      </c>
      <c r="H102" s="2">
        <v>14.13293018861228</v>
      </c>
    </row>
    <row r="103" spans="1:8" x14ac:dyDescent="0.3">
      <c r="A103" s="1">
        <v>102</v>
      </c>
      <c r="B103" s="1" t="s">
        <v>9</v>
      </c>
      <c r="C103" s="2">
        <v>90.770651127469591</v>
      </c>
      <c r="D103" s="2">
        <v>796.49404572672688</v>
      </c>
      <c r="E103" s="2">
        <v>-2.621327215870028</v>
      </c>
      <c r="F103" s="2">
        <v>31.880134868701418</v>
      </c>
      <c r="G103" s="2">
        <v>0.23518179033611769</v>
      </c>
      <c r="H103" s="2">
        <v>16.969540231738151</v>
      </c>
    </row>
    <row r="104" spans="1:8" x14ac:dyDescent="0.3">
      <c r="A104" s="1">
        <v>103</v>
      </c>
      <c r="B104" s="1" t="s">
        <v>9</v>
      </c>
      <c r="C104" s="2">
        <v>89.259924364612885</v>
      </c>
      <c r="D104" s="2">
        <v>798.09575520527324</v>
      </c>
      <c r="E104" s="2">
        <v>-7.9283842031785401E-2</v>
      </c>
      <c r="F104" s="2">
        <v>34.946059278270013</v>
      </c>
      <c r="G104" s="2">
        <v>-2.243312251377763</v>
      </c>
      <c r="H104" s="2">
        <v>13.638006898083949</v>
      </c>
    </row>
    <row r="105" spans="1:8" x14ac:dyDescent="0.3">
      <c r="A105" s="1">
        <v>104</v>
      </c>
      <c r="B105" s="1" t="s">
        <v>9</v>
      </c>
      <c r="C105" s="2">
        <v>88.957372201806805</v>
      </c>
      <c r="D105" s="2">
        <v>799.91347534121508</v>
      </c>
      <c r="E105" s="2">
        <v>2.3565482990136828</v>
      </c>
      <c r="F105" s="2">
        <v>34.603474601429802</v>
      </c>
      <c r="G105" s="2">
        <v>2.2630565893480639</v>
      </c>
      <c r="H105" s="2">
        <v>13.21840631266471</v>
      </c>
    </row>
    <row r="106" spans="1:8" x14ac:dyDescent="0.3">
      <c r="A106" s="1">
        <v>105</v>
      </c>
      <c r="B106" s="1" t="s">
        <v>9</v>
      </c>
      <c r="C106" s="2">
        <v>87.145144298204954</v>
      </c>
      <c r="D106" s="2">
        <v>802.01208790620183</v>
      </c>
      <c r="E106" s="2">
        <v>-2.094128373960737</v>
      </c>
      <c r="F106" s="2">
        <v>27.3519716757487</v>
      </c>
      <c r="G106" s="2">
        <v>2.4743993471670671</v>
      </c>
      <c r="H106" s="2">
        <v>9.8688610008161213</v>
      </c>
    </row>
    <row r="107" spans="1:8" x14ac:dyDescent="0.3">
      <c r="A107" s="1">
        <v>106</v>
      </c>
      <c r="B107" s="1" t="s">
        <v>9</v>
      </c>
      <c r="C107" s="2">
        <v>89.864916825573246</v>
      </c>
      <c r="D107" s="2">
        <v>795.04836036972472</v>
      </c>
      <c r="E107" s="2">
        <v>3.7699480381019388</v>
      </c>
      <c r="F107" s="2">
        <v>38.121720367158133</v>
      </c>
      <c r="G107" s="2">
        <v>3.145042053672245</v>
      </c>
      <c r="H107" s="2">
        <v>14.371654715181791</v>
      </c>
    </row>
    <row r="108" spans="1:8" x14ac:dyDescent="0.3">
      <c r="A108" s="1">
        <v>107</v>
      </c>
      <c r="B108" s="1" t="s">
        <v>9</v>
      </c>
      <c r="C108" s="2">
        <v>87.645286591628775</v>
      </c>
      <c r="D108" s="2">
        <v>798.95073728236616</v>
      </c>
      <c r="E108" s="2">
        <v>2.8680320864520081</v>
      </c>
      <c r="F108" s="2">
        <v>35.749177207955569</v>
      </c>
      <c r="G108" s="2">
        <v>-2.4594300945507062</v>
      </c>
      <c r="H108" s="2">
        <v>22.436237404071271</v>
      </c>
    </row>
    <row r="109" spans="1:8" x14ac:dyDescent="0.3">
      <c r="A109" s="1">
        <v>108</v>
      </c>
      <c r="B109" s="1" t="s">
        <v>9</v>
      </c>
      <c r="C109" s="2">
        <v>84.996174190235593</v>
      </c>
      <c r="D109" s="2">
        <v>802.26921931563641</v>
      </c>
      <c r="E109" s="2">
        <v>-0.71264507686191703</v>
      </c>
      <c r="F109" s="2">
        <v>42.248622119444988</v>
      </c>
      <c r="G109" s="2">
        <v>1.521705104264292</v>
      </c>
      <c r="H109" s="2">
        <v>17.969106624388111</v>
      </c>
    </row>
    <row r="110" spans="1:8" x14ac:dyDescent="0.3">
      <c r="A110" s="1">
        <v>109</v>
      </c>
      <c r="B110" s="1" t="s">
        <v>9</v>
      </c>
      <c r="C110" s="2">
        <v>88.85932043913671</v>
      </c>
      <c r="D110" s="2">
        <v>798.38357252006722</v>
      </c>
      <c r="E110" s="2">
        <v>2.678974827143191</v>
      </c>
      <c r="F110" s="2">
        <v>37.055594714153287</v>
      </c>
      <c r="G110" s="2">
        <v>-1.6321730749495369</v>
      </c>
      <c r="H110" s="2">
        <v>20.02671646748048</v>
      </c>
    </row>
    <row r="111" spans="1:8" x14ac:dyDescent="0.3">
      <c r="A111" s="1">
        <v>110</v>
      </c>
      <c r="B111" s="1" t="s">
        <v>9</v>
      </c>
      <c r="C111" s="2">
        <v>92.756989827182295</v>
      </c>
      <c r="D111" s="2">
        <v>800.68187576501884</v>
      </c>
      <c r="E111" s="2">
        <v>4.2442434874815307</v>
      </c>
      <c r="F111" s="2">
        <v>33.65912207311402</v>
      </c>
      <c r="G111" s="2">
        <v>1.198846053851929</v>
      </c>
      <c r="H111" s="2">
        <v>17.74489595494212</v>
      </c>
    </row>
    <row r="112" spans="1:8" x14ac:dyDescent="0.3">
      <c r="A112" s="1">
        <v>111</v>
      </c>
      <c r="B112" s="1" t="s">
        <v>9</v>
      </c>
      <c r="C112" s="2">
        <v>88.273959112174822</v>
      </c>
      <c r="D112" s="2">
        <v>801.47668571019335</v>
      </c>
      <c r="E112" s="2">
        <v>5.1832857597852247</v>
      </c>
      <c r="F112" s="2">
        <v>43.392173440874288</v>
      </c>
      <c r="G112" s="2">
        <v>5.2278717600182398</v>
      </c>
      <c r="H112" s="2">
        <v>18.432788123885569</v>
      </c>
    </row>
    <row r="113" spans="1:8" x14ac:dyDescent="0.3">
      <c r="A113" s="1">
        <v>112</v>
      </c>
      <c r="B113" s="1" t="s">
        <v>9</v>
      </c>
      <c r="C113" s="2">
        <v>91.823892966675103</v>
      </c>
      <c r="D113" s="2">
        <v>800.80350504599505</v>
      </c>
      <c r="E113" s="2">
        <v>1.3614551640604169</v>
      </c>
      <c r="F113" s="2">
        <v>43.496678071746523</v>
      </c>
      <c r="G113" s="2">
        <v>-0.31057586080282662</v>
      </c>
      <c r="H113" s="2">
        <v>17.70862924349732</v>
      </c>
    </row>
    <row r="114" spans="1:8" x14ac:dyDescent="0.3">
      <c r="A114" s="1">
        <v>113</v>
      </c>
      <c r="B114" s="1" t="s">
        <v>9</v>
      </c>
      <c r="C114" s="2">
        <v>85.14635187513251</v>
      </c>
      <c r="D114" s="2">
        <v>801.95977303841414</v>
      </c>
      <c r="E114" s="2">
        <v>1.7190896182668629</v>
      </c>
      <c r="F114" s="2">
        <v>31.34386455112946</v>
      </c>
      <c r="G114" s="2">
        <v>3.3500499628164748</v>
      </c>
      <c r="H114" s="2">
        <v>16.426177295295311</v>
      </c>
    </row>
    <row r="115" spans="1:8" x14ac:dyDescent="0.3">
      <c r="A115" s="1">
        <v>114</v>
      </c>
      <c r="B115" s="1" t="s">
        <v>9</v>
      </c>
      <c r="C115" s="2">
        <v>89.833314103426375</v>
      </c>
      <c r="D115" s="2">
        <v>799.63187401706784</v>
      </c>
      <c r="E115" s="2">
        <v>1.739857595054225</v>
      </c>
      <c r="F115" s="2">
        <v>36.407095867866268</v>
      </c>
      <c r="G115" s="2">
        <v>-1.0490057522510861</v>
      </c>
      <c r="H115" s="2">
        <v>13.252413678008979</v>
      </c>
    </row>
    <row r="116" spans="1:8" x14ac:dyDescent="0.3">
      <c r="A116" s="1">
        <v>115</v>
      </c>
      <c r="B116" s="1" t="s">
        <v>9</v>
      </c>
      <c r="C116" s="2">
        <v>91.55822161183039</v>
      </c>
      <c r="D116" s="2">
        <v>798.75897045922363</v>
      </c>
      <c r="E116" s="2">
        <v>6.324385268165134</v>
      </c>
      <c r="F116" s="2">
        <v>34.366259244103553</v>
      </c>
      <c r="G116" s="2">
        <v>-0.23558463135091601</v>
      </c>
      <c r="H116" s="2">
        <v>13.40119578802957</v>
      </c>
    </row>
    <row r="117" spans="1:8" x14ac:dyDescent="0.3">
      <c r="A117" s="1">
        <v>116</v>
      </c>
      <c r="B117" s="1" t="s">
        <v>9</v>
      </c>
      <c r="C117" s="2">
        <v>90.903460086500147</v>
      </c>
      <c r="D117" s="2">
        <v>792.07055314391312</v>
      </c>
      <c r="E117" s="2">
        <v>5.3752156768339816</v>
      </c>
      <c r="F117" s="2">
        <v>35.561153439662043</v>
      </c>
      <c r="G117" s="2">
        <v>2.516165251759849</v>
      </c>
      <c r="H117" s="2">
        <v>10.197480010874131</v>
      </c>
    </row>
    <row r="118" spans="1:8" x14ac:dyDescent="0.3">
      <c r="A118" s="1">
        <v>117</v>
      </c>
      <c r="B118" s="1" t="s">
        <v>9</v>
      </c>
      <c r="C118" s="2">
        <v>90.317028582446824</v>
      </c>
      <c r="D118" s="2">
        <v>799.72117694456153</v>
      </c>
      <c r="E118" s="2">
        <v>4.503204703271118</v>
      </c>
      <c r="F118" s="2">
        <v>35.682628185706442</v>
      </c>
      <c r="G118" s="2">
        <v>-0.83733681137360372</v>
      </c>
      <c r="H118" s="2">
        <v>14.982546858360021</v>
      </c>
    </row>
    <row r="119" spans="1:8" x14ac:dyDescent="0.3">
      <c r="A119" s="1">
        <v>118</v>
      </c>
      <c r="B119" s="1" t="s">
        <v>9</v>
      </c>
      <c r="C119" s="2">
        <v>88.077881975083869</v>
      </c>
      <c r="D119" s="2">
        <v>801.29085408907997</v>
      </c>
      <c r="E119" s="2">
        <v>1.1379776004779221</v>
      </c>
      <c r="F119" s="2">
        <v>31.214298611392842</v>
      </c>
      <c r="G119" s="2">
        <v>-3.9088945054363049</v>
      </c>
      <c r="H119" s="2">
        <v>17.69806702757014</v>
      </c>
    </row>
    <row r="120" spans="1:8" x14ac:dyDescent="0.3">
      <c r="A120" s="1">
        <v>119</v>
      </c>
      <c r="B120" s="1" t="s">
        <v>9</v>
      </c>
      <c r="C120" s="2">
        <v>87.450886961899258</v>
      </c>
      <c r="D120" s="2">
        <v>801.60619652260448</v>
      </c>
      <c r="E120" s="2">
        <v>3.1197243024992178</v>
      </c>
      <c r="F120" s="2">
        <v>35.856768740727688</v>
      </c>
      <c r="G120" s="2">
        <v>4.9955053056399894</v>
      </c>
      <c r="H120" s="2">
        <v>18.095767669578219</v>
      </c>
    </row>
    <row r="121" spans="1:8" x14ac:dyDescent="0.3">
      <c r="A121" s="1">
        <v>120</v>
      </c>
      <c r="B121" s="1" t="s">
        <v>9</v>
      </c>
      <c r="C121" s="2">
        <v>86.927613628185256</v>
      </c>
      <c r="D121" s="2">
        <v>798.33416494606024</v>
      </c>
      <c r="E121" s="2">
        <v>3.2098709936620868</v>
      </c>
      <c r="F121" s="2">
        <v>40.247742089425387</v>
      </c>
      <c r="G121" s="2">
        <v>2.2810717136395389</v>
      </c>
      <c r="H121" s="2">
        <v>15.285398113366259</v>
      </c>
    </row>
    <row r="122" spans="1:8" x14ac:dyDescent="0.3">
      <c r="A122" s="1">
        <v>121</v>
      </c>
      <c r="B122" s="1" t="s">
        <v>9</v>
      </c>
      <c r="C122" s="2">
        <v>90.352939791300372</v>
      </c>
      <c r="D122" s="2">
        <v>805.33850872932544</v>
      </c>
      <c r="E122" s="2">
        <v>-1.1250198828679669</v>
      </c>
      <c r="F122" s="2">
        <v>34.507729987595589</v>
      </c>
      <c r="G122" s="2">
        <v>-0.55091832168026911</v>
      </c>
      <c r="H122" s="2">
        <v>13.35711714833427</v>
      </c>
    </row>
    <row r="123" spans="1:8" x14ac:dyDescent="0.3">
      <c r="A123" s="1">
        <v>122</v>
      </c>
      <c r="B123" s="1" t="s">
        <v>9</v>
      </c>
      <c r="C123" s="2">
        <v>87.15757615744559</v>
      </c>
      <c r="D123" s="2">
        <v>800.85927325888645</v>
      </c>
      <c r="E123" s="2">
        <v>-3.1849135459622282</v>
      </c>
      <c r="F123" s="2">
        <v>34.511219867904643</v>
      </c>
      <c r="G123" s="2">
        <v>-4.782236361991802</v>
      </c>
      <c r="H123" s="2">
        <v>24.871552329955591</v>
      </c>
    </row>
    <row r="124" spans="1:8" x14ac:dyDescent="0.3">
      <c r="A124" s="1">
        <v>123</v>
      </c>
      <c r="B124" s="1" t="s">
        <v>9</v>
      </c>
      <c r="C124" s="2">
        <v>88.528327668898001</v>
      </c>
      <c r="D124" s="2">
        <v>800.37894757537663</v>
      </c>
      <c r="E124" s="2">
        <v>3.9254900829548478</v>
      </c>
      <c r="F124" s="2">
        <v>39.195716019012401</v>
      </c>
      <c r="G124" s="2">
        <v>6.9066293141979136</v>
      </c>
      <c r="H124" s="2">
        <v>17.210056593751268</v>
      </c>
    </row>
    <row r="125" spans="1:8" x14ac:dyDescent="0.3">
      <c r="A125" s="1">
        <v>124</v>
      </c>
      <c r="B125" s="1" t="s">
        <v>9</v>
      </c>
      <c r="C125" s="2">
        <v>89.231723423405256</v>
      </c>
      <c r="D125" s="2">
        <v>803.81680033840553</v>
      </c>
      <c r="E125" s="2">
        <v>-2.5879315935412648</v>
      </c>
      <c r="F125" s="2">
        <v>37.695188722048847</v>
      </c>
      <c r="G125" s="2">
        <v>11.371112463814621</v>
      </c>
      <c r="H125" s="2">
        <v>19.26172591463741</v>
      </c>
    </row>
    <row r="126" spans="1:8" x14ac:dyDescent="0.3">
      <c r="A126" s="1">
        <v>125</v>
      </c>
      <c r="B126" s="1" t="s">
        <v>9</v>
      </c>
      <c r="C126" s="2">
        <v>95.531586015696618</v>
      </c>
      <c r="D126" s="2">
        <v>797.84460133604227</v>
      </c>
      <c r="E126" s="2">
        <v>2.0050510654526299</v>
      </c>
      <c r="F126" s="2">
        <v>30.054515544856141</v>
      </c>
      <c r="G126" s="2">
        <v>1.8224412220663699</v>
      </c>
      <c r="H126" s="2">
        <v>13.986958077998031</v>
      </c>
    </row>
    <row r="127" spans="1:8" x14ac:dyDescent="0.3">
      <c r="A127" s="1">
        <v>126</v>
      </c>
      <c r="B127" s="1" t="s">
        <v>9</v>
      </c>
      <c r="C127" s="2">
        <v>88.044150294913621</v>
      </c>
      <c r="D127" s="2">
        <v>798.64898412822583</v>
      </c>
      <c r="E127" s="2">
        <v>2.750743464044993</v>
      </c>
      <c r="F127" s="2">
        <v>35.68567091978656</v>
      </c>
      <c r="G127" s="2">
        <v>3.7494199425335668</v>
      </c>
      <c r="H127" s="2">
        <v>14.886127118836219</v>
      </c>
    </row>
    <row r="128" spans="1:8" x14ac:dyDescent="0.3">
      <c r="A128" s="1">
        <v>127</v>
      </c>
      <c r="B128" s="1" t="s">
        <v>9</v>
      </c>
      <c r="C128" s="2">
        <v>90.706159716854572</v>
      </c>
      <c r="D128" s="2">
        <v>807.19235744014929</v>
      </c>
      <c r="E128" s="2">
        <v>3.6916021709176499</v>
      </c>
      <c r="F128" s="2">
        <v>39.9606417040332</v>
      </c>
      <c r="G128" s="2">
        <v>4.8736809362224811</v>
      </c>
      <c r="H128" s="2">
        <v>16.345821293120181</v>
      </c>
    </row>
    <row r="129" spans="1:8" x14ac:dyDescent="0.3">
      <c r="A129" s="1">
        <v>128</v>
      </c>
      <c r="B129" s="1" t="s">
        <v>9</v>
      </c>
      <c r="C129" s="2">
        <v>90.233882548691128</v>
      </c>
      <c r="D129" s="2">
        <v>800.03338756166261</v>
      </c>
      <c r="E129" s="2">
        <v>2.5682787125444322</v>
      </c>
      <c r="F129" s="2">
        <v>39.245829049757432</v>
      </c>
      <c r="G129" s="2">
        <v>-0.90541330061582603</v>
      </c>
      <c r="H129" s="2">
        <v>20.02956693584488</v>
      </c>
    </row>
    <row r="130" spans="1:8" x14ac:dyDescent="0.3">
      <c r="A130" s="1">
        <v>129</v>
      </c>
      <c r="B130" s="1" t="s">
        <v>9</v>
      </c>
      <c r="C130" s="2">
        <v>87.114430097609613</v>
      </c>
      <c r="D130" s="2">
        <v>804.90070526422494</v>
      </c>
      <c r="E130" s="2">
        <v>-0.1985614188913756</v>
      </c>
      <c r="F130" s="2">
        <v>36.259854811442693</v>
      </c>
      <c r="G130" s="2">
        <v>0.14641131133037949</v>
      </c>
      <c r="H130" s="2">
        <v>14.065576363631619</v>
      </c>
    </row>
    <row r="131" spans="1:8" x14ac:dyDescent="0.3">
      <c r="A131" s="1">
        <v>130</v>
      </c>
      <c r="B131" s="1" t="s">
        <v>9</v>
      </c>
      <c r="C131" s="2">
        <v>89.786075741629205</v>
      </c>
      <c r="D131" s="2">
        <v>795.68448006525648</v>
      </c>
      <c r="E131" s="2">
        <v>4.959097579686385</v>
      </c>
      <c r="F131" s="2">
        <v>37.163662421338692</v>
      </c>
      <c r="G131" s="2">
        <v>-3.9813631099355891</v>
      </c>
      <c r="H131" s="2">
        <v>17.560847000349209</v>
      </c>
    </row>
    <row r="132" spans="1:8" x14ac:dyDescent="0.3">
      <c r="A132" s="1">
        <v>131</v>
      </c>
      <c r="B132" s="1" t="s">
        <v>9</v>
      </c>
      <c r="C132" s="2">
        <v>94.333652575270051</v>
      </c>
      <c r="D132" s="2">
        <v>799.42844959387128</v>
      </c>
      <c r="E132" s="2">
        <v>7.2159013007187376</v>
      </c>
      <c r="F132" s="2">
        <v>31.409194363433951</v>
      </c>
      <c r="G132" s="2">
        <v>-1.009734696815616</v>
      </c>
      <c r="H132" s="2">
        <v>8.7155560970393129</v>
      </c>
    </row>
    <row r="133" spans="1:8" x14ac:dyDescent="0.3">
      <c r="A133" s="1">
        <v>132</v>
      </c>
      <c r="B133" s="1" t="s">
        <v>9</v>
      </c>
      <c r="C133" s="2">
        <v>91.354512159237643</v>
      </c>
      <c r="D133" s="2">
        <v>801.1352717109105</v>
      </c>
      <c r="E133" s="2">
        <v>4.6435364267763282</v>
      </c>
      <c r="F133" s="2">
        <v>35.900394700644121</v>
      </c>
      <c r="G133" s="2">
        <v>3.0672293486583428</v>
      </c>
      <c r="H133" s="2">
        <v>13.478236697755101</v>
      </c>
    </row>
    <row r="134" spans="1:8" x14ac:dyDescent="0.3">
      <c r="A134" s="1">
        <v>133</v>
      </c>
      <c r="B134" s="1" t="s">
        <v>9</v>
      </c>
      <c r="C134" s="2">
        <v>90.123698765978816</v>
      </c>
      <c r="D134" s="2">
        <v>800.90011563561734</v>
      </c>
      <c r="E134" s="2">
        <v>-3.8309527039719269</v>
      </c>
      <c r="F134" s="2">
        <v>32.136653194436533</v>
      </c>
      <c r="G134" s="2">
        <v>0.32785203227738863</v>
      </c>
      <c r="H134" s="2">
        <v>11.123972769710059</v>
      </c>
    </row>
    <row r="135" spans="1:8" x14ac:dyDescent="0.3">
      <c r="A135" s="1">
        <v>134</v>
      </c>
      <c r="B135" s="1" t="s">
        <v>9</v>
      </c>
      <c r="C135" s="2">
        <v>88.732509502981131</v>
      </c>
      <c r="D135" s="2">
        <v>796.98309122146748</v>
      </c>
      <c r="E135" s="2">
        <v>6.198728556208831</v>
      </c>
      <c r="F135" s="2">
        <v>33.625945795709157</v>
      </c>
      <c r="G135" s="2">
        <v>0.5573653974507693</v>
      </c>
      <c r="H135" s="2">
        <v>18.340088152071299</v>
      </c>
    </row>
    <row r="136" spans="1:8" x14ac:dyDescent="0.3">
      <c r="A136" s="1">
        <v>135</v>
      </c>
      <c r="B136" s="1" t="s">
        <v>9</v>
      </c>
      <c r="C136" s="2">
        <v>83.840258335378451</v>
      </c>
      <c r="D136" s="2">
        <v>800.05777782387611</v>
      </c>
      <c r="E136" s="2">
        <v>1.8318321614411961</v>
      </c>
      <c r="F136" s="2">
        <v>37.806811051338798</v>
      </c>
      <c r="G136" s="2">
        <v>0.86232134549245165</v>
      </c>
      <c r="H136" s="2">
        <v>14.50664073515923</v>
      </c>
    </row>
    <row r="137" spans="1:8" x14ac:dyDescent="0.3">
      <c r="A137" s="1">
        <v>136</v>
      </c>
      <c r="B137" s="1" t="s">
        <v>9</v>
      </c>
      <c r="C137" s="2">
        <v>93.394011640242525</v>
      </c>
      <c r="D137" s="2">
        <v>796.76773804066409</v>
      </c>
      <c r="E137" s="2">
        <v>3.5747428379578698</v>
      </c>
      <c r="F137" s="2">
        <v>31.589320664926571</v>
      </c>
      <c r="G137" s="2">
        <v>-4.3910009474868126</v>
      </c>
      <c r="H137" s="2">
        <v>13.82887775397977</v>
      </c>
    </row>
    <row r="138" spans="1:8" x14ac:dyDescent="0.3">
      <c r="A138" s="1">
        <v>137</v>
      </c>
      <c r="B138" s="1" t="s">
        <v>9</v>
      </c>
      <c r="C138" s="2">
        <v>85.61807978722554</v>
      </c>
      <c r="D138" s="2">
        <v>802.13810997573285</v>
      </c>
      <c r="E138" s="2">
        <v>3.8660997076131811</v>
      </c>
      <c r="F138" s="2">
        <v>35.800754752619177</v>
      </c>
      <c r="G138" s="2">
        <v>3.712889802695011</v>
      </c>
      <c r="H138" s="2">
        <v>19.107299538595729</v>
      </c>
    </row>
    <row r="139" spans="1:8" x14ac:dyDescent="0.3">
      <c r="A139" s="1">
        <v>138</v>
      </c>
      <c r="B139" s="1" t="s">
        <v>9</v>
      </c>
      <c r="C139" s="2">
        <v>92.219842532632001</v>
      </c>
      <c r="D139" s="2">
        <v>803.25432526958195</v>
      </c>
      <c r="E139" s="2">
        <v>1.7099417803798851</v>
      </c>
      <c r="F139" s="2">
        <v>36.284996118414632</v>
      </c>
      <c r="G139" s="2">
        <v>-3.1304786668062632</v>
      </c>
      <c r="H139" s="2">
        <v>18.34881857472007</v>
      </c>
    </row>
    <row r="140" spans="1:8" x14ac:dyDescent="0.3">
      <c r="A140" s="1">
        <v>139</v>
      </c>
      <c r="B140" s="1" t="s">
        <v>9</v>
      </c>
      <c r="C140" s="2">
        <v>95.72731070765245</v>
      </c>
      <c r="D140" s="2">
        <v>793.32503691053773</v>
      </c>
      <c r="E140" s="2">
        <v>1.7742104070538209</v>
      </c>
      <c r="F140" s="2">
        <v>35.164735909518889</v>
      </c>
      <c r="G140" s="2">
        <v>0.57428951275305495</v>
      </c>
      <c r="H140" s="2">
        <v>12.305936389597511</v>
      </c>
    </row>
    <row r="141" spans="1:8" x14ac:dyDescent="0.3">
      <c r="A141" s="1">
        <v>140</v>
      </c>
      <c r="B141" s="1" t="s">
        <v>9</v>
      </c>
      <c r="C141" s="2">
        <v>85.668320517084595</v>
      </c>
      <c r="D141" s="2">
        <v>803.70708038690043</v>
      </c>
      <c r="E141" s="2">
        <v>5.0574712079927</v>
      </c>
      <c r="F141" s="2">
        <v>40.466566465506247</v>
      </c>
      <c r="G141" s="2">
        <v>-0.1156903861764913</v>
      </c>
      <c r="H141" s="2">
        <v>16.283599462828938</v>
      </c>
    </row>
    <row r="142" spans="1:8" x14ac:dyDescent="0.3">
      <c r="A142" s="1">
        <v>141</v>
      </c>
      <c r="B142" s="1" t="s">
        <v>9</v>
      </c>
      <c r="C142" s="2">
        <v>92.105353006124133</v>
      </c>
      <c r="D142" s="2">
        <v>796.27686650957457</v>
      </c>
      <c r="E142" s="2">
        <v>4.1348057674587322</v>
      </c>
      <c r="F142" s="2">
        <v>31.932958014274249</v>
      </c>
      <c r="G142" s="2">
        <v>0.54421854943140535</v>
      </c>
      <c r="H142" s="2">
        <v>11.314666294463249</v>
      </c>
    </row>
    <row r="143" spans="1:8" x14ac:dyDescent="0.3">
      <c r="A143" s="1">
        <v>142</v>
      </c>
      <c r="B143" s="1" t="s">
        <v>9</v>
      </c>
      <c r="C143" s="2">
        <v>89.213407531792598</v>
      </c>
      <c r="D143" s="2">
        <v>801.36430780694786</v>
      </c>
      <c r="E143" s="2">
        <v>4.970786738132694</v>
      </c>
      <c r="F143" s="2">
        <v>36.8183907843068</v>
      </c>
      <c r="G143" s="2">
        <v>5.5798978342073573</v>
      </c>
      <c r="H143" s="2">
        <v>13.57315492736646</v>
      </c>
    </row>
    <row r="144" spans="1:8" x14ac:dyDescent="0.3">
      <c r="A144" s="1">
        <v>143</v>
      </c>
      <c r="B144" s="1" t="s">
        <v>9</v>
      </c>
      <c r="C144" s="2">
        <v>85.283567522563544</v>
      </c>
      <c r="D144" s="2">
        <v>801.97970791442788</v>
      </c>
      <c r="E144" s="2">
        <v>9.1487800856909818</v>
      </c>
      <c r="F144" s="2">
        <v>34.733208297647998</v>
      </c>
      <c r="G144" s="2">
        <v>-0.54617975374610839</v>
      </c>
      <c r="H144" s="2">
        <v>19.849732911440849</v>
      </c>
    </row>
    <row r="145" spans="1:8" x14ac:dyDescent="0.3">
      <c r="A145" s="1">
        <v>144</v>
      </c>
      <c r="B145" s="1" t="s">
        <v>9</v>
      </c>
      <c r="C145" s="2">
        <v>85.455997038654743</v>
      </c>
      <c r="D145" s="2">
        <v>799.40033051569571</v>
      </c>
      <c r="E145" s="2">
        <v>3.9932475910822611</v>
      </c>
      <c r="F145" s="2">
        <v>34.217503268498227</v>
      </c>
      <c r="G145" s="2">
        <v>-1.1492927871356891</v>
      </c>
      <c r="H145" s="2">
        <v>19.350383853991332</v>
      </c>
    </row>
    <row r="146" spans="1:8" x14ac:dyDescent="0.3">
      <c r="A146" s="1">
        <v>145</v>
      </c>
      <c r="B146" s="1" t="s">
        <v>9</v>
      </c>
      <c r="C146" s="2">
        <v>85.195391479276225</v>
      </c>
      <c r="D146" s="2">
        <v>798.06465812942065</v>
      </c>
      <c r="E146" s="2">
        <v>2.62214347215592</v>
      </c>
      <c r="F146" s="2">
        <v>36.392273701557137</v>
      </c>
      <c r="G146" s="2">
        <v>-3.3589619848315349</v>
      </c>
      <c r="H146" s="2">
        <v>18.327056266400511</v>
      </c>
    </row>
    <row r="147" spans="1:8" x14ac:dyDescent="0.3">
      <c r="A147" s="1">
        <v>146</v>
      </c>
      <c r="B147" s="1" t="s">
        <v>9</v>
      </c>
      <c r="C147" s="2">
        <v>88.407280433489092</v>
      </c>
      <c r="D147" s="2">
        <v>800.49596306372609</v>
      </c>
      <c r="E147" s="2">
        <v>-4.6318993317268617</v>
      </c>
      <c r="F147" s="2">
        <v>31.938798227948212</v>
      </c>
      <c r="G147" s="2">
        <v>-1.2170942448337481</v>
      </c>
      <c r="H147" s="2">
        <v>13.287288341009029</v>
      </c>
    </row>
    <row r="148" spans="1:8" x14ac:dyDescent="0.3">
      <c r="A148" s="1">
        <v>147</v>
      </c>
      <c r="B148" s="1" t="s">
        <v>9</v>
      </c>
      <c r="C148" s="2">
        <v>85.614733245012303</v>
      </c>
      <c r="D148" s="2">
        <v>801.31645610214332</v>
      </c>
      <c r="E148" s="2">
        <v>10.07514200973835</v>
      </c>
      <c r="F148" s="2">
        <v>31.05964725044478</v>
      </c>
      <c r="G148" s="2">
        <v>-2.2985541221032162</v>
      </c>
      <c r="H148" s="2">
        <v>9.3557055891733381</v>
      </c>
    </row>
    <row r="149" spans="1:8" x14ac:dyDescent="0.3">
      <c r="A149" s="1">
        <v>148</v>
      </c>
      <c r="B149" s="1" t="s">
        <v>9</v>
      </c>
      <c r="C149" s="2">
        <v>92.063750318927475</v>
      </c>
      <c r="D149" s="2">
        <v>802.64990845984607</v>
      </c>
      <c r="E149" s="2">
        <v>0.55196953461107645</v>
      </c>
      <c r="F149" s="2">
        <v>33.51655737354973</v>
      </c>
      <c r="G149" s="2">
        <v>2.423838588744887</v>
      </c>
      <c r="H149" s="2">
        <v>11.472905447927531</v>
      </c>
    </row>
    <row r="150" spans="1:8" x14ac:dyDescent="0.3">
      <c r="A150" s="1">
        <v>149</v>
      </c>
      <c r="B150" s="1" t="s">
        <v>9</v>
      </c>
      <c r="C150" s="2">
        <v>96.300326821577016</v>
      </c>
      <c r="D150" s="2">
        <v>793.84298904829416</v>
      </c>
      <c r="E150" s="2">
        <v>9.124204145286182</v>
      </c>
      <c r="F150" s="2">
        <v>40.255271449266353</v>
      </c>
      <c r="G150" s="2">
        <v>-1.3890127380236299</v>
      </c>
      <c r="H150" s="2">
        <v>17.857669573882561</v>
      </c>
    </row>
    <row r="151" spans="1:8" x14ac:dyDescent="0.3">
      <c r="A151" s="1">
        <v>150</v>
      </c>
      <c r="B151" s="1" t="s">
        <v>9</v>
      </c>
      <c r="C151" s="2">
        <v>86.138908571894461</v>
      </c>
      <c r="D151" s="2">
        <v>795.09086219582298</v>
      </c>
      <c r="E151" s="2">
        <v>3.1239307040149629</v>
      </c>
      <c r="F151" s="2">
        <v>35.167294323837559</v>
      </c>
      <c r="G151" s="2">
        <v>2.1121261050844078</v>
      </c>
      <c r="H151" s="2">
        <v>14.12829634150474</v>
      </c>
    </row>
    <row r="152" spans="1:8" x14ac:dyDescent="0.3">
      <c r="A152" s="1">
        <v>151</v>
      </c>
      <c r="B152" s="1" t="s">
        <v>9</v>
      </c>
      <c r="C152" s="2">
        <v>92.363216542425533</v>
      </c>
      <c r="D152" s="2">
        <v>804.29120702356454</v>
      </c>
      <c r="E152" s="2">
        <v>6.6152905966903814</v>
      </c>
      <c r="F152" s="2">
        <v>35.99430319468366</v>
      </c>
      <c r="G152" s="2">
        <v>0.76071753645623841</v>
      </c>
      <c r="H152" s="2">
        <v>8.5121755632960596</v>
      </c>
    </row>
    <row r="153" spans="1:8" x14ac:dyDescent="0.3">
      <c r="A153" s="1">
        <v>152</v>
      </c>
      <c r="B153" s="1" t="s">
        <v>9</v>
      </c>
      <c r="C153" s="2">
        <v>92.307126723002725</v>
      </c>
      <c r="D153" s="2">
        <v>803.13988654133459</v>
      </c>
      <c r="E153" s="2">
        <v>1.670869036471283</v>
      </c>
      <c r="F153" s="2">
        <v>34.430460086967379</v>
      </c>
      <c r="G153" s="2">
        <v>-3.1006865397324122</v>
      </c>
      <c r="H153" s="2">
        <v>14.45943753685061</v>
      </c>
    </row>
    <row r="154" spans="1:8" x14ac:dyDescent="0.3">
      <c r="A154" s="1">
        <v>153</v>
      </c>
      <c r="B154" s="1" t="s">
        <v>9</v>
      </c>
      <c r="C154" s="2">
        <v>90.996607736850351</v>
      </c>
      <c r="D154" s="2">
        <v>801.30586684672301</v>
      </c>
      <c r="E154" s="2">
        <v>3.5344122640943758</v>
      </c>
      <c r="F154" s="2">
        <v>36.411478195861477</v>
      </c>
      <c r="G154" s="2">
        <v>-1.1718233571680929</v>
      </c>
      <c r="H154" s="2">
        <v>19.230717663373731</v>
      </c>
    </row>
    <row r="155" spans="1:8" x14ac:dyDescent="0.3">
      <c r="A155" s="1">
        <v>154</v>
      </c>
      <c r="B155" s="1" t="s">
        <v>9</v>
      </c>
      <c r="C155" s="2">
        <v>86.974870175168974</v>
      </c>
      <c r="D155" s="2">
        <v>802.14553522133315</v>
      </c>
      <c r="E155" s="2">
        <v>2.641873938926786</v>
      </c>
      <c r="F155" s="2">
        <v>32.144961370948558</v>
      </c>
      <c r="G155" s="2">
        <v>3.8553373651730318</v>
      </c>
      <c r="H155" s="2">
        <v>16.930405921558599</v>
      </c>
    </row>
    <row r="156" spans="1:8" x14ac:dyDescent="0.3">
      <c r="A156" s="1">
        <v>155</v>
      </c>
      <c r="B156" s="1" t="s">
        <v>9</v>
      </c>
      <c r="C156" s="2">
        <v>89.641642180108022</v>
      </c>
      <c r="D156" s="2">
        <v>802.75152475292305</v>
      </c>
      <c r="E156" s="2">
        <v>1.4416379018795129</v>
      </c>
      <c r="F156" s="2">
        <v>38.473731399705933</v>
      </c>
      <c r="G156" s="2">
        <v>3.909228257863703</v>
      </c>
      <c r="H156" s="2">
        <v>12.53622436941173</v>
      </c>
    </row>
    <row r="157" spans="1:8" x14ac:dyDescent="0.3">
      <c r="A157" s="1">
        <v>156</v>
      </c>
      <c r="B157" s="1" t="s">
        <v>9</v>
      </c>
      <c r="C157" s="2">
        <v>89.158813994489265</v>
      </c>
      <c r="D157" s="2">
        <v>792.01723160460301</v>
      </c>
      <c r="E157" s="2">
        <v>1.638818526132519</v>
      </c>
      <c r="F157" s="2">
        <v>36.754115780724057</v>
      </c>
      <c r="G157" s="2">
        <v>7.216719822901883</v>
      </c>
      <c r="H157" s="2">
        <v>10.362250043804931</v>
      </c>
    </row>
    <row r="158" spans="1:8" x14ac:dyDescent="0.3">
      <c r="A158" s="1">
        <v>157</v>
      </c>
      <c r="B158" s="1" t="s">
        <v>9</v>
      </c>
      <c r="C158" s="2">
        <v>91.688968599661436</v>
      </c>
      <c r="D158" s="2">
        <v>803.33083128991643</v>
      </c>
      <c r="E158" s="2">
        <v>5.0385030075327633</v>
      </c>
      <c r="F158" s="2">
        <v>32.580641531924883</v>
      </c>
      <c r="G158" s="2">
        <v>1.1892590748006571</v>
      </c>
      <c r="H158" s="2">
        <v>12.52035832308963</v>
      </c>
    </row>
    <row r="159" spans="1:8" x14ac:dyDescent="0.3">
      <c r="A159" s="1">
        <v>158</v>
      </c>
      <c r="B159" s="1" t="s">
        <v>9</v>
      </c>
      <c r="C159" s="2">
        <v>88.882683731688516</v>
      </c>
      <c r="D159" s="2">
        <v>798.54503721031301</v>
      </c>
      <c r="E159" s="2">
        <v>1.3956255590855009</v>
      </c>
      <c r="F159" s="2">
        <v>35.163659737435978</v>
      </c>
      <c r="G159" s="2">
        <v>-3.287480441946419</v>
      </c>
      <c r="H159" s="2">
        <v>15.10358301396457</v>
      </c>
    </row>
    <row r="160" spans="1:8" x14ac:dyDescent="0.3">
      <c r="A160" s="1">
        <v>159</v>
      </c>
      <c r="B160" s="1" t="s">
        <v>9</v>
      </c>
      <c r="C160" s="2">
        <v>92.930920160056857</v>
      </c>
      <c r="D160" s="2">
        <v>800.69185049189366</v>
      </c>
      <c r="E160" s="2">
        <v>-4.1130474833224007</v>
      </c>
      <c r="F160" s="2">
        <v>37.148994858497367</v>
      </c>
      <c r="G160" s="2">
        <v>-1.1052510810454781</v>
      </c>
      <c r="H160" s="2">
        <v>17.664221102736171</v>
      </c>
    </row>
    <row r="161" spans="1:8" x14ac:dyDescent="0.3">
      <c r="A161" s="1">
        <v>160</v>
      </c>
      <c r="B161" s="1" t="s">
        <v>9</v>
      </c>
      <c r="C161" s="2">
        <v>88.876257426698956</v>
      </c>
      <c r="D161" s="2">
        <v>799.11452659734925</v>
      </c>
      <c r="E161" s="2">
        <v>1.4123322535105169</v>
      </c>
      <c r="F161" s="2">
        <v>36.673192946163809</v>
      </c>
      <c r="G161" s="2">
        <v>2.4254655145204449</v>
      </c>
      <c r="H161" s="2">
        <v>9.1801795356292324</v>
      </c>
    </row>
    <row r="162" spans="1:8" x14ac:dyDescent="0.3">
      <c r="A162" s="1">
        <v>161</v>
      </c>
      <c r="B162" s="1" t="s">
        <v>9</v>
      </c>
      <c r="C162" s="2">
        <v>93.158134396737992</v>
      </c>
      <c r="D162" s="2">
        <v>802.61589486223625</v>
      </c>
      <c r="E162" s="2">
        <v>3.619371816608822</v>
      </c>
      <c r="F162" s="2">
        <v>39.445802047630643</v>
      </c>
      <c r="G162" s="2">
        <v>6.9004090046841666</v>
      </c>
      <c r="H162" s="2">
        <v>18.069605265822371</v>
      </c>
    </row>
    <row r="163" spans="1:8" x14ac:dyDescent="0.3">
      <c r="A163" s="1">
        <v>162</v>
      </c>
      <c r="B163" s="1" t="s">
        <v>9</v>
      </c>
      <c r="C163" s="2">
        <v>86.852468980001802</v>
      </c>
      <c r="D163" s="2">
        <v>798.95458265313312</v>
      </c>
      <c r="E163" s="2">
        <v>3.8493671490543191</v>
      </c>
      <c r="F163" s="2">
        <v>33.161036735315449</v>
      </c>
      <c r="G163" s="2">
        <v>1.530027370319168</v>
      </c>
      <c r="H163" s="2">
        <v>15.01637317976407</v>
      </c>
    </row>
    <row r="164" spans="1:8" x14ac:dyDescent="0.3">
      <c r="A164" s="1">
        <v>163</v>
      </c>
      <c r="B164" s="1" t="s">
        <v>9</v>
      </c>
      <c r="C164" s="2">
        <v>86.219534265725656</v>
      </c>
      <c r="D164" s="2">
        <v>801.55551129766479</v>
      </c>
      <c r="E164" s="2">
        <v>3.8497034524323022</v>
      </c>
      <c r="F164" s="2">
        <v>38.348409846471178</v>
      </c>
      <c r="G164" s="2">
        <v>4.6211604753854081</v>
      </c>
      <c r="H164" s="2">
        <v>16.70933690881748</v>
      </c>
    </row>
    <row r="165" spans="1:8" x14ac:dyDescent="0.3">
      <c r="A165" s="1">
        <v>164</v>
      </c>
      <c r="B165" s="1" t="s">
        <v>9</v>
      </c>
      <c r="C165" s="2">
        <v>99.723119804827206</v>
      </c>
      <c r="D165" s="2">
        <v>798.82794506408311</v>
      </c>
      <c r="E165" s="2">
        <v>-3.0763045626072438</v>
      </c>
      <c r="F165" s="2">
        <v>38.109644029823663</v>
      </c>
      <c r="G165" s="2">
        <v>3.5042439140767838</v>
      </c>
      <c r="H165" s="2">
        <v>10.04023331029539</v>
      </c>
    </row>
    <row r="166" spans="1:8" x14ac:dyDescent="0.3">
      <c r="A166" s="1">
        <v>165</v>
      </c>
      <c r="B166" s="1" t="s">
        <v>9</v>
      </c>
      <c r="C166" s="2">
        <v>88.749427235518709</v>
      </c>
      <c r="D166" s="2">
        <v>796.72163837269545</v>
      </c>
      <c r="E166" s="2">
        <v>3.1062261740335821</v>
      </c>
      <c r="F166" s="2">
        <v>34.512550604291427</v>
      </c>
      <c r="G166" s="2">
        <v>-2.304274866351999</v>
      </c>
      <c r="H166" s="2">
        <v>13.000036859633459</v>
      </c>
    </row>
    <row r="167" spans="1:8" x14ac:dyDescent="0.3">
      <c r="A167" s="1">
        <v>166</v>
      </c>
      <c r="B167" s="1" t="s">
        <v>9</v>
      </c>
      <c r="C167" s="2">
        <v>90.89468277462214</v>
      </c>
      <c r="D167" s="2">
        <v>803.63003153132081</v>
      </c>
      <c r="E167" s="2">
        <v>4.9035776298411911</v>
      </c>
      <c r="F167" s="2">
        <v>32.072219921534341</v>
      </c>
      <c r="G167" s="2">
        <v>0.68666204320542412</v>
      </c>
      <c r="H167" s="2">
        <v>13.65529743220343</v>
      </c>
    </row>
    <row r="168" spans="1:8" x14ac:dyDescent="0.3">
      <c r="A168" s="1">
        <v>167</v>
      </c>
      <c r="B168" s="1" t="s">
        <v>9</v>
      </c>
      <c r="C168" s="2">
        <v>91.909709022101552</v>
      </c>
      <c r="D168" s="2">
        <v>802.22270003382278</v>
      </c>
      <c r="E168" s="2">
        <v>5.8297360444029707</v>
      </c>
      <c r="F168" s="2">
        <v>31.73256442734645</v>
      </c>
      <c r="G168" s="2">
        <v>5.1157846090430494</v>
      </c>
      <c r="H168" s="2">
        <v>18.131674044927081</v>
      </c>
    </row>
    <row r="169" spans="1:8" x14ac:dyDescent="0.3">
      <c r="A169" s="1">
        <v>168</v>
      </c>
      <c r="B169" s="1" t="s">
        <v>9</v>
      </c>
      <c r="C169" s="2">
        <v>88.548658122873775</v>
      </c>
      <c r="D169" s="2">
        <v>805.17278671746931</v>
      </c>
      <c r="E169" s="2">
        <v>1.325116186867652</v>
      </c>
      <c r="F169" s="2">
        <v>36.373360873834912</v>
      </c>
      <c r="G169" s="2">
        <v>3.8282883287877412</v>
      </c>
      <c r="H169" s="2">
        <v>18.084522142186248</v>
      </c>
    </row>
    <row r="170" spans="1:8" x14ac:dyDescent="0.3">
      <c r="A170" s="1">
        <v>169</v>
      </c>
      <c r="B170" s="1" t="s">
        <v>9</v>
      </c>
      <c r="C170" s="2">
        <v>91.550586132940822</v>
      </c>
      <c r="D170" s="2">
        <v>800.19546179773795</v>
      </c>
      <c r="E170" s="2">
        <v>1.034322241451596</v>
      </c>
      <c r="F170" s="2">
        <v>34.786619798837307</v>
      </c>
      <c r="G170" s="2">
        <v>2.5913884247033931</v>
      </c>
      <c r="H170" s="2">
        <v>16.305271377745012</v>
      </c>
    </row>
    <row r="171" spans="1:8" x14ac:dyDescent="0.3">
      <c r="A171" s="1">
        <v>170</v>
      </c>
      <c r="B171" s="1" t="s">
        <v>9</v>
      </c>
      <c r="C171" s="2">
        <v>91.106893582155251</v>
      </c>
      <c r="D171" s="2">
        <v>803.37500823748451</v>
      </c>
      <c r="E171" s="2">
        <v>6.4635134956341176</v>
      </c>
      <c r="F171" s="2">
        <v>40.337308000554351</v>
      </c>
      <c r="G171" s="2">
        <v>2.631342736130637</v>
      </c>
      <c r="H171" s="2">
        <v>19.812636544871651</v>
      </c>
    </row>
    <row r="172" spans="1:8" x14ac:dyDescent="0.3">
      <c r="A172" s="1">
        <v>171</v>
      </c>
      <c r="B172" s="1" t="s">
        <v>9</v>
      </c>
      <c r="C172" s="2">
        <v>89.353858477074922</v>
      </c>
      <c r="D172" s="2">
        <v>805.92625716205725</v>
      </c>
      <c r="E172" s="2">
        <v>-3.0037841373379588</v>
      </c>
      <c r="F172" s="2">
        <v>36.605413881488623</v>
      </c>
      <c r="G172" s="2">
        <v>-0.27421590062820678</v>
      </c>
      <c r="H172" s="2">
        <v>13.4537664007639</v>
      </c>
    </row>
    <row r="173" spans="1:8" x14ac:dyDescent="0.3">
      <c r="A173" s="1">
        <v>172</v>
      </c>
      <c r="B173" s="1" t="s">
        <v>9</v>
      </c>
      <c r="C173" s="2">
        <v>90.195879100575951</v>
      </c>
      <c r="D173" s="2">
        <v>799.15555365488308</v>
      </c>
      <c r="E173" s="2">
        <v>0.68951006926062552</v>
      </c>
      <c r="F173" s="2">
        <v>33.884165374509507</v>
      </c>
      <c r="G173" s="2">
        <v>-2.7581559400326059</v>
      </c>
      <c r="H173" s="2">
        <v>18.037611581321769</v>
      </c>
    </row>
    <row r="174" spans="1:8" x14ac:dyDescent="0.3">
      <c r="A174" s="1">
        <v>173</v>
      </c>
      <c r="B174" s="1" t="s">
        <v>9</v>
      </c>
      <c r="C174" s="2">
        <v>89.897798238784603</v>
      </c>
      <c r="D174" s="2">
        <v>796.0311466617344</v>
      </c>
      <c r="E174" s="2">
        <v>3.3723862380723642</v>
      </c>
      <c r="F174" s="2">
        <v>31.923373254508661</v>
      </c>
      <c r="G174" s="2">
        <v>5.0862773724939219</v>
      </c>
      <c r="H174" s="2">
        <v>14.89217991062784</v>
      </c>
    </row>
    <row r="175" spans="1:8" x14ac:dyDescent="0.3">
      <c r="A175" s="1">
        <v>174</v>
      </c>
      <c r="B175" s="1" t="s">
        <v>9</v>
      </c>
      <c r="C175" s="2">
        <v>96.385355697048539</v>
      </c>
      <c r="D175" s="2">
        <v>799.2819452985857</v>
      </c>
      <c r="E175" s="2">
        <v>-2.8533212961436791</v>
      </c>
      <c r="F175" s="2">
        <v>33.252794976184241</v>
      </c>
      <c r="G175" s="2">
        <v>-3.0606584750007859</v>
      </c>
      <c r="H175" s="2">
        <v>12.99797371147077</v>
      </c>
    </row>
    <row r="176" spans="1:8" x14ac:dyDescent="0.3">
      <c r="A176" s="1">
        <v>175</v>
      </c>
      <c r="B176" s="1" t="s">
        <v>9</v>
      </c>
      <c r="C176" s="2">
        <v>87.775991711181518</v>
      </c>
      <c r="D176" s="2">
        <v>799.3578762800438</v>
      </c>
      <c r="E176" s="2">
        <v>2.838883587295272</v>
      </c>
      <c r="F176" s="2">
        <v>36.028665178691988</v>
      </c>
      <c r="G176" s="2">
        <v>-1.6166877591174891</v>
      </c>
      <c r="H176" s="2">
        <v>17.770140114992511</v>
      </c>
    </row>
    <row r="177" spans="1:8" x14ac:dyDescent="0.3">
      <c r="A177" s="1">
        <v>176</v>
      </c>
      <c r="B177" s="1" t="s">
        <v>9</v>
      </c>
      <c r="C177" s="2">
        <v>86.712011198776011</v>
      </c>
      <c r="D177" s="2">
        <v>800.45504151352793</v>
      </c>
      <c r="E177" s="2">
        <v>7.6335920631565788</v>
      </c>
      <c r="F177" s="2">
        <v>33.647196058830048</v>
      </c>
      <c r="G177" s="2">
        <v>3.0868949775595209</v>
      </c>
      <c r="H177" s="2">
        <v>19.1433009925485</v>
      </c>
    </row>
    <row r="178" spans="1:8" x14ac:dyDescent="0.3">
      <c r="A178" s="1">
        <v>177</v>
      </c>
      <c r="B178" s="1" t="s">
        <v>9</v>
      </c>
      <c r="C178" s="2">
        <v>90.113365197513232</v>
      </c>
      <c r="D178" s="2">
        <v>805.13691493195779</v>
      </c>
      <c r="E178" s="2">
        <v>1.9878180396909779</v>
      </c>
      <c r="F178" s="2">
        <v>36.54269036069207</v>
      </c>
      <c r="G178" s="2">
        <v>-2.5865836481688032</v>
      </c>
      <c r="H178" s="2">
        <v>17.634751248554551</v>
      </c>
    </row>
    <row r="179" spans="1:8" x14ac:dyDescent="0.3">
      <c r="A179" s="1">
        <v>178</v>
      </c>
      <c r="B179" s="1" t="s">
        <v>9</v>
      </c>
      <c r="C179" s="2">
        <v>90.931442248329418</v>
      </c>
      <c r="D179" s="2">
        <v>799.02156832248397</v>
      </c>
      <c r="E179" s="2">
        <v>1.1646379251092409</v>
      </c>
      <c r="F179" s="2">
        <v>33.996985843490663</v>
      </c>
      <c r="G179" s="2">
        <v>-0.45561123981837542</v>
      </c>
      <c r="H179" s="2">
        <v>13.471789633733209</v>
      </c>
    </row>
    <row r="180" spans="1:8" x14ac:dyDescent="0.3">
      <c r="A180" s="1">
        <v>179</v>
      </c>
      <c r="B180" s="1" t="s">
        <v>9</v>
      </c>
      <c r="C180" s="2">
        <v>91.309570436730553</v>
      </c>
      <c r="D180" s="2">
        <v>801.11901396741473</v>
      </c>
      <c r="E180" s="2">
        <v>3.424735142102163</v>
      </c>
      <c r="F180" s="2">
        <v>34.683320273616573</v>
      </c>
      <c r="G180" s="2">
        <v>-2.3483985203474331</v>
      </c>
      <c r="H180" s="2">
        <v>13.5906370975347</v>
      </c>
    </row>
    <row r="181" spans="1:8" x14ac:dyDescent="0.3">
      <c r="A181" s="1">
        <v>180</v>
      </c>
      <c r="B181" s="1" t="s">
        <v>9</v>
      </c>
      <c r="C181" s="2">
        <v>88.624904001866682</v>
      </c>
      <c r="D181" s="2">
        <v>799.31694780531336</v>
      </c>
      <c r="E181" s="2">
        <v>1.16278348763808</v>
      </c>
      <c r="F181" s="2">
        <v>32.808470981576519</v>
      </c>
      <c r="G181" s="2">
        <v>3.0619906731868509</v>
      </c>
      <c r="H181" s="2">
        <v>19.133027540418009</v>
      </c>
    </row>
    <row r="182" spans="1:8" x14ac:dyDescent="0.3">
      <c r="A182" s="1">
        <v>181</v>
      </c>
      <c r="B182" s="1" t="s">
        <v>9</v>
      </c>
      <c r="C182" s="2">
        <v>86.810021598086422</v>
      </c>
      <c r="D182" s="2">
        <v>800.06135212557513</v>
      </c>
      <c r="E182" s="2">
        <v>4.4402011222371947</v>
      </c>
      <c r="F182" s="2">
        <v>40.715130754726111</v>
      </c>
      <c r="G182" s="2">
        <v>2.538939049914287</v>
      </c>
      <c r="H182" s="2">
        <v>16.05847921925324</v>
      </c>
    </row>
    <row r="183" spans="1:8" x14ac:dyDescent="0.3">
      <c r="A183" s="1">
        <v>182</v>
      </c>
      <c r="B183" s="1" t="s">
        <v>9</v>
      </c>
      <c r="C183" s="2">
        <v>93.789555528268465</v>
      </c>
      <c r="D183" s="2">
        <v>800.94217299051877</v>
      </c>
      <c r="E183" s="2">
        <v>4.713306393349086</v>
      </c>
      <c r="F183" s="2">
        <v>35.997865194411183</v>
      </c>
      <c r="G183" s="2">
        <v>2.4656540798210629</v>
      </c>
      <c r="H183" s="2">
        <v>17.488721937963358</v>
      </c>
    </row>
    <row r="184" spans="1:8" x14ac:dyDescent="0.3">
      <c r="A184" s="1">
        <v>183</v>
      </c>
      <c r="B184" s="1" t="s">
        <v>9</v>
      </c>
      <c r="C184" s="2">
        <v>88.951048836139336</v>
      </c>
      <c r="D184" s="2">
        <v>803.98464408811094</v>
      </c>
      <c r="E184" s="2">
        <v>2.0080749836903631</v>
      </c>
      <c r="F184" s="2">
        <v>35.691900921498352</v>
      </c>
      <c r="G184" s="2">
        <v>2.5273943164369101</v>
      </c>
      <c r="H184" s="2">
        <v>13.98389404900708</v>
      </c>
    </row>
    <row r="185" spans="1:8" x14ac:dyDescent="0.3">
      <c r="A185" s="1">
        <v>184</v>
      </c>
      <c r="B185" s="1" t="s">
        <v>9</v>
      </c>
      <c r="C185" s="2">
        <v>87.403461412039874</v>
      </c>
      <c r="D185" s="2">
        <v>800.36395513247237</v>
      </c>
      <c r="E185" s="2">
        <v>-1.5300764732491809</v>
      </c>
      <c r="F185" s="2">
        <v>29.924412755347799</v>
      </c>
      <c r="G185" s="2">
        <v>2.871737239136817</v>
      </c>
      <c r="H185" s="2">
        <v>18.783104809393951</v>
      </c>
    </row>
    <row r="186" spans="1:8" x14ac:dyDescent="0.3">
      <c r="A186" s="1">
        <v>185</v>
      </c>
      <c r="B186" s="1" t="s">
        <v>9</v>
      </c>
      <c r="C186" s="2">
        <v>89.291161293176714</v>
      </c>
      <c r="D186" s="2">
        <v>802.13852696009337</v>
      </c>
      <c r="E186" s="2">
        <v>-1.954662182377263</v>
      </c>
      <c r="F186" s="2">
        <v>36.979375698647978</v>
      </c>
      <c r="G186" s="2">
        <v>3.1180694759115508</v>
      </c>
      <c r="H186" s="2">
        <v>12.573734565113419</v>
      </c>
    </row>
    <row r="187" spans="1:8" x14ac:dyDescent="0.3">
      <c r="A187" s="1">
        <v>186</v>
      </c>
      <c r="B187" s="1" t="s">
        <v>9</v>
      </c>
      <c r="C187" s="2">
        <v>89.408472316954345</v>
      </c>
      <c r="D187" s="2">
        <v>802.3365800893506</v>
      </c>
      <c r="E187" s="2">
        <v>0.2210079030340493</v>
      </c>
      <c r="F187" s="2">
        <v>31.929129233360861</v>
      </c>
      <c r="G187" s="2">
        <v>-4.7059846700226649</v>
      </c>
      <c r="H187" s="2">
        <v>16.87605456259989</v>
      </c>
    </row>
    <row r="188" spans="1:8" x14ac:dyDescent="0.3">
      <c r="A188" s="1">
        <v>187</v>
      </c>
      <c r="B188" s="1" t="s">
        <v>9</v>
      </c>
      <c r="C188" s="2">
        <v>93.329760869140927</v>
      </c>
      <c r="D188" s="2">
        <v>802.74431981256691</v>
      </c>
      <c r="E188" s="2">
        <v>4.3921415016495056</v>
      </c>
      <c r="F188" s="2">
        <v>32.325435276937107</v>
      </c>
      <c r="G188" s="2">
        <v>0.75355091592039614</v>
      </c>
      <c r="H188" s="2">
        <v>12.548475103295671</v>
      </c>
    </row>
    <row r="189" spans="1:8" x14ac:dyDescent="0.3">
      <c r="A189" s="1">
        <v>188</v>
      </c>
      <c r="B189" s="1" t="s">
        <v>9</v>
      </c>
      <c r="C189" s="2">
        <v>90.254211876591583</v>
      </c>
      <c r="D189" s="2">
        <v>798.27681634344685</v>
      </c>
      <c r="E189" s="2">
        <v>-3.874615523970776</v>
      </c>
      <c r="F189" s="2">
        <v>37.755023513064948</v>
      </c>
      <c r="G189" s="2">
        <v>1.5373914376557021</v>
      </c>
      <c r="H189" s="2">
        <v>7.6122749502426963</v>
      </c>
    </row>
    <row r="190" spans="1:8" x14ac:dyDescent="0.3">
      <c r="A190" s="1">
        <v>189</v>
      </c>
      <c r="B190" s="1" t="s">
        <v>9</v>
      </c>
      <c r="C190" s="2">
        <v>92.262161355553559</v>
      </c>
      <c r="D190" s="2">
        <v>804.880643642584</v>
      </c>
      <c r="E190" s="2">
        <v>-3.6589754761976381</v>
      </c>
      <c r="F190" s="2">
        <v>33.641898060475313</v>
      </c>
      <c r="G190" s="2">
        <v>3.3740286079432789</v>
      </c>
      <c r="H190" s="2">
        <v>10.97112746796099</v>
      </c>
    </row>
    <row r="191" spans="1:8" x14ac:dyDescent="0.3">
      <c r="A191" s="1">
        <v>190</v>
      </c>
      <c r="B191" s="1" t="s">
        <v>9</v>
      </c>
      <c r="C191" s="2">
        <v>88.502123948483217</v>
      </c>
      <c r="D191" s="2">
        <v>798.85712978211791</v>
      </c>
      <c r="E191" s="2">
        <v>3.8660525719691467E-2</v>
      </c>
      <c r="F191" s="2">
        <v>29.75488315999046</v>
      </c>
      <c r="G191" s="2">
        <v>-2.3624582280158548</v>
      </c>
      <c r="H191" s="2">
        <v>15.408885597630491</v>
      </c>
    </row>
    <row r="192" spans="1:8" x14ac:dyDescent="0.3">
      <c r="A192" s="1">
        <v>191</v>
      </c>
      <c r="B192" s="1" t="s">
        <v>9</v>
      </c>
      <c r="C192" s="2">
        <v>90.643335928744804</v>
      </c>
      <c r="D192" s="2">
        <v>799.68264749705077</v>
      </c>
      <c r="E192" s="2">
        <v>3.1831845439417541</v>
      </c>
      <c r="F192" s="2">
        <v>40.309712329668073</v>
      </c>
      <c r="G192" s="2">
        <v>-0.29880056944773892</v>
      </c>
      <c r="H192" s="2">
        <v>17.648768248877481</v>
      </c>
    </row>
    <row r="193" spans="1:8" x14ac:dyDescent="0.3">
      <c r="A193" s="1">
        <v>192</v>
      </c>
      <c r="B193" s="1" t="s">
        <v>9</v>
      </c>
      <c r="C193" s="2">
        <v>89.02594226552749</v>
      </c>
      <c r="D193" s="2">
        <v>804.21215080314255</v>
      </c>
      <c r="E193" s="2">
        <v>-0.74069814449497651</v>
      </c>
      <c r="F193" s="2">
        <v>27.867779223822438</v>
      </c>
      <c r="G193" s="2">
        <v>-2.020928972253476</v>
      </c>
      <c r="H193" s="2">
        <v>9.7460937507155556</v>
      </c>
    </row>
    <row r="194" spans="1:8" x14ac:dyDescent="0.3">
      <c r="A194" s="1">
        <v>193</v>
      </c>
      <c r="B194" s="1" t="s">
        <v>9</v>
      </c>
      <c r="C194" s="2">
        <v>90.283750584520718</v>
      </c>
      <c r="D194" s="2">
        <v>803.88225171843669</v>
      </c>
      <c r="E194" s="2">
        <v>4.6602471112881778</v>
      </c>
      <c r="F194" s="2">
        <v>36.718434589578763</v>
      </c>
      <c r="G194" s="2">
        <v>4.3717206381290401</v>
      </c>
      <c r="H194" s="2">
        <v>11.24572659324142</v>
      </c>
    </row>
    <row r="195" spans="1:8" x14ac:dyDescent="0.3">
      <c r="A195" s="1">
        <v>194</v>
      </c>
      <c r="B195" s="1" t="s">
        <v>9</v>
      </c>
      <c r="C195" s="2">
        <v>87.313909926067382</v>
      </c>
      <c r="D195" s="2">
        <v>796.73002438276626</v>
      </c>
      <c r="E195" s="2">
        <v>3.0001099104655471</v>
      </c>
      <c r="F195" s="2">
        <v>38.051747747253827</v>
      </c>
      <c r="G195" s="2">
        <v>5.0372177496280024</v>
      </c>
      <c r="H195" s="2">
        <v>20.293637989726459</v>
      </c>
    </row>
    <row r="196" spans="1:8" x14ac:dyDescent="0.3">
      <c r="A196" s="1">
        <v>195</v>
      </c>
      <c r="B196" s="1" t="s">
        <v>9</v>
      </c>
      <c r="C196" s="2">
        <v>86.067595400016089</v>
      </c>
      <c r="D196" s="2">
        <v>797.38078699874757</v>
      </c>
      <c r="E196" s="2">
        <v>1.48808114528417</v>
      </c>
      <c r="F196" s="2">
        <v>33.107096400018399</v>
      </c>
      <c r="G196" s="2">
        <v>3.563030176077699</v>
      </c>
      <c r="H196" s="2">
        <v>13.69830195053021</v>
      </c>
    </row>
    <row r="197" spans="1:8" x14ac:dyDescent="0.3">
      <c r="A197" s="1">
        <v>196</v>
      </c>
      <c r="B197" s="1" t="s">
        <v>9</v>
      </c>
      <c r="C197" s="2">
        <v>95.991640154243896</v>
      </c>
      <c r="D197" s="2">
        <v>795.92576282188816</v>
      </c>
      <c r="E197" s="2">
        <v>4.4564844095953404</v>
      </c>
      <c r="F197" s="2">
        <v>36.332861154234656</v>
      </c>
      <c r="G197" s="2">
        <v>-2.4672101477309729</v>
      </c>
      <c r="H197" s="2">
        <v>16.5171003957918</v>
      </c>
    </row>
    <row r="198" spans="1:8" x14ac:dyDescent="0.3">
      <c r="A198" s="1">
        <v>197</v>
      </c>
      <c r="B198" s="1" t="s">
        <v>9</v>
      </c>
      <c r="C198" s="2">
        <v>91.802126471017246</v>
      </c>
      <c r="D198" s="2">
        <v>800.54554157785947</v>
      </c>
      <c r="E198" s="2">
        <v>3.1650954884581028</v>
      </c>
      <c r="F198" s="2">
        <v>36.317391165165667</v>
      </c>
      <c r="G198" s="2">
        <v>2.5558563502099609</v>
      </c>
      <c r="H198" s="2">
        <v>13.41919403586804</v>
      </c>
    </row>
    <row r="199" spans="1:8" x14ac:dyDescent="0.3">
      <c r="A199" s="1">
        <v>198</v>
      </c>
      <c r="B199" s="1" t="s">
        <v>9</v>
      </c>
      <c r="C199" s="2">
        <v>86.246185915125167</v>
      </c>
      <c r="D199" s="2">
        <v>800.4945226037554</v>
      </c>
      <c r="E199" s="2">
        <v>0.66219491836353139</v>
      </c>
      <c r="F199" s="2">
        <v>38.121869458743539</v>
      </c>
      <c r="G199" s="2">
        <v>4.6513475591427493</v>
      </c>
      <c r="H199" s="2">
        <v>14.10425134454549</v>
      </c>
    </row>
    <row r="200" spans="1:8" x14ac:dyDescent="0.3">
      <c r="A200" s="1">
        <v>199</v>
      </c>
      <c r="B200" s="1" t="s">
        <v>9</v>
      </c>
      <c r="C200" s="2">
        <v>88.166502249958739</v>
      </c>
      <c r="D200" s="2">
        <v>801.09234406206519</v>
      </c>
      <c r="E200" s="2">
        <v>2.69334480325448</v>
      </c>
      <c r="F200" s="2">
        <v>36.452298163857563</v>
      </c>
      <c r="G200" s="2">
        <v>1.7038229422093769</v>
      </c>
      <c r="H200" s="2">
        <v>15.26173261981571</v>
      </c>
    </row>
    <row r="201" spans="1:8" x14ac:dyDescent="0.3">
      <c r="A201" s="1">
        <v>200</v>
      </c>
      <c r="B201" s="1" t="s">
        <v>9</v>
      </c>
      <c r="C201" s="2">
        <v>86.443559746208066</v>
      </c>
      <c r="D201" s="2">
        <v>801.65647314265573</v>
      </c>
      <c r="E201" s="2">
        <v>3.9425400739327752</v>
      </c>
      <c r="F201" s="2">
        <v>34.265348662722417</v>
      </c>
      <c r="G201" s="2">
        <v>-0.49832799868790972</v>
      </c>
      <c r="H201" s="2">
        <v>15.032885528397021</v>
      </c>
    </row>
    <row r="202" spans="1:8" x14ac:dyDescent="0.3">
      <c r="A202" s="1">
        <v>201</v>
      </c>
      <c r="B202" s="1" t="s">
        <v>10</v>
      </c>
      <c r="C202" s="2">
        <v>98.596431046651162</v>
      </c>
      <c r="D202" s="2">
        <v>998.19432146204497</v>
      </c>
      <c r="E202" s="2">
        <v>2.5688500345861409</v>
      </c>
      <c r="F202" s="2">
        <v>32.747976173820632</v>
      </c>
      <c r="G202" s="2">
        <v>-2.2583547218340501</v>
      </c>
      <c r="H202" s="2">
        <v>11.422319366873801</v>
      </c>
    </row>
    <row r="203" spans="1:8" x14ac:dyDescent="0.3">
      <c r="A203" s="1">
        <v>202</v>
      </c>
      <c r="B203" s="1" t="s">
        <v>10</v>
      </c>
      <c r="C203" s="2">
        <v>95.937238929300534</v>
      </c>
      <c r="D203" s="2">
        <v>997.01890422670385</v>
      </c>
      <c r="E203" s="2">
        <v>-0.47403062384843642</v>
      </c>
      <c r="F203" s="2">
        <v>32.401867069529303</v>
      </c>
      <c r="G203" s="2">
        <v>-0.99590838668046766</v>
      </c>
      <c r="H203" s="2">
        <v>10.590610544568779</v>
      </c>
    </row>
    <row r="204" spans="1:8" x14ac:dyDescent="0.3">
      <c r="A204" s="1">
        <v>203</v>
      </c>
      <c r="B204" s="1" t="s">
        <v>10</v>
      </c>
      <c r="C204" s="2">
        <v>91.204564829910936</v>
      </c>
      <c r="D204" s="2">
        <v>1003.080355168225</v>
      </c>
      <c r="E204" s="2">
        <v>4.0656066151925749</v>
      </c>
      <c r="F204" s="2">
        <v>27.19029289759262</v>
      </c>
      <c r="G204" s="2">
        <v>3.144545067848016</v>
      </c>
      <c r="H204" s="2">
        <v>2.8564173306038292</v>
      </c>
    </row>
    <row r="205" spans="1:8" x14ac:dyDescent="0.3">
      <c r="A205" s="1">
        <v>204</v>
      </c>
      <c r="B205" s="1" t="s">
        <v>10</v>
      </c>
      <c r="C205" s="2">
        <v>93.629582177696264</v>
      </c>
      <c r="D205" s="2">
        <v>1002.253183907819</v>
      </c>
      <c r="E205" s="2">
        <v>4.9588086766758481</v>
      </c>
      <c r="F205" s="2">
        <v>25.79763769801281</v>
      </c>
      <c r="G205" s="2">
        <v>-0.29498330114578342</v>
      </c>
      <c r="H205" s="2">
        <v>17.605966501001109</v>
      </c>
    </row>
    <row r="206" spans="1:8" x14ac:dyDescent="0.3">
      <c r="A206" s="1">
        <v>205</v>
      </c>
      <c r="B206" s="1" t="s">
        <v>10</v>
      </c>
      <c r="C206" s="2">
        <v>90.756980156243415</v>
      </c>
      <c r="D206" s="2">
        <v>995.47250038801394</v>
      </c>
      <c r="E206" s="2">
        <v>2.32882366963001</v>
      </c>
      <c r="F206" s="2">
        <v>30.48083261997953</v>
      </c>
      <c r="G206" s="2">
        <v>1.682844819820263</v>
      </c>
      <c r="H206" s="2">
        <v>17.371272624729109</v>
      </c>
    </row>
    <row r="207" spans="1:8" x14ac:dyDescent="0.3">
      <c r="A207" s="1">
        <v>206</v>
      </c>
      <c r="B207" s="1" t="s">
        <v>10</v>
      </c>
      <c r="C207" s="2">
        <v>90.57125931615326</v>
      </c>
      <c r="D207" s="2">
        <v>999.71455764745212</v>
      </c>
      <c r="E207" s="2">
        <v>1.9323139873865609</v>
      </c>
      <c r="F207" s="2">
        <v>29.178112875674451</v>
      </c>
      <c r="G207" s="2">
        <v>4.8848373870109141</v>
      </c>
      <c r="H207" s="2">
        <v>8.6967547748423044</v>
      </c>
    </row>
    <row r="208" spans="1:8" x14ac:dyDescent="0.3">
      <c r="A208" s="1">
        <v>207</v>
      </c>
      <c r="B208" s="1" t="s">
        <v>10</v>
      </c>
      <c r="C208" s="2">
        <v>89.634191486449268</v>
      </c>
      <c r="D208" s="2">
        <v>997.31215653173047</v>
      </c>
      <c r="E208" s="2">
        <v>1.2731247576604861</v>
      </c>
      <c r="F208" s="2">
        <v>27.04338266231311</v>
      </c>
      <c r="G208" s="2">
        <v>2.735004821408364</v>
      </c>
      <c r="H208" s="2">
        <v>11.4956774336701</v>
      </c>
    </row>
    <row r="209" spans="1:8" x14ac:dyDescent="0.3">
      <c r="A209" s="1">
        <v>208</v>
      </c>
      <c r="B209" s="1" t="s">
        <v>10</v>
      </c>
      <c r="C209" s="2">
        <v>90.216148197621465</v>
      </c>
      <c r="D209" s="2">
        <v>993.78774678837408</v>
      </c>
      <c r="E209" s="2">
        <v>7.9842475389083631</v>
      </c>
      <c r="F209" s="2">
        <v>30.251792038545101</v>
      </c>
      <c r="G209" s="2">
        <v>5.0940183444206184</v>
      </c>
      <c r="H209" s="2">
        <v>16.125825914137479</v>
      </c>
    </row>
    <row r="210" spans="1:8" x14ac:dyDescent="0.3">
      <c r="A210" s="1">
        <v>209</v>
      </c>
      <c r="B210" s="1" t="s">
        <v>10</v>
      </c>
      <c r="C210" s="2">
        <v>96.952722402010068</v>
      </c>
      <c r="D210" s="2">
        <v>1000.450360393564</v>
      </c>
      <c r="E210" s="2">
        <v>2.3289465964073792</v>
      </c>
      <c r="F210" s="2">
        <v>26.040010420539279</v>
      </c>
      <c r="G210" s="2">
        <v>-4.1047394079812189</v>
      </c>
      <c r="H210" s="2">
        <v>14.994870069156599</v>
      </c>
    </row>
    <row r="211" spans="1:8" x14ac:dyDescent="0.3">
      <c r="A211" s="1">
        <v>210</v>
      </c>
      <c r="B211" s="1" t="s">
        <v>10</v>
      </c>
      <c r="C211" s="2">
        <v>91.837915624743673</v>
      </c>
      <c r="D211" s="2">
        <v>999.76236487222423</v>
      </c>
      <c r="E211" s="2">
        <v>1.025117913900168</v>
      </c>
      <c r="F211" s="2">
        <v>30.483679053978602</v>
      </c>
      <c r="G211" s="2">
        <v>0.15797116085862251</v>
      </c>
      <c r="H211" s="2">
        <v>15.82980485623732</v>
      </c>
    </row>
    <row r="212" spans="1:8" x14ac:dyDescent="0.3">
      <c r="A212" s="1">
        <v>211</v>
      </c>
      <c r="B212" s="1" t="s">
        <v>10</v>
      </c>
      <c r="C212" s="2">
        <v>92.35773570928275</v>
      </c>
      <c r="D212" s="2">
        <v>999.70789219746075</v>
      </c>
      <c r="E212" s="2">
        <v>-6.0237534065917631</v>
      </c>
      <c r="F212" s="2">
        <v>28.125214837374241</v>
      </c>
      <c r="G212" s="2">
        <v>1.1952040584765791</v>
      </c>
      <c r="H212" s="2">
        <v>8.7847592455206112</v>
      </c>
    </row>
    <row r="213" spans="1:8" x14ac:dyDescent="0.3">
      <c r="A213" s="1">
        <v>212</v>
      </c>
      <c r="B213" s="1" t="s">
        <v>10</v>
      </c>
      <c r="C213" s="2">
        <v>92.731062288797276</v>
      </c>
      <c r="D213" s="2">
        <v>1000.648457625404</v>
      </c>
      <c r="E213" s="2">
        <v>-3.1958452950915981</v>
      </c>
      <c r="F213" s="2">
        <v>32.871492822577437</v>
      </c>
      <c r="G213" s="2">
        <v>2.7357678748255441</v>
      </c>
      <c r="H213" s="2">
        <v>19.73180428859391</v>
      </c>
    </row>
    <row r="214" spans="1:8" x14ac:dyDescent="0.3">
      <c r="A214" s="1">
        <v>213</v>
      </c>
      <c r="B214" s="1" t="s">
        <v>10</v>
      </c>
      <c r="C214" s="2">
        <v>95.697427635456009</v>
      </c>
      <c r="D214" s="2">
        <v>1002.6473954931899</v>
      </c>
      <c r="E214" s="2">
        <v>1.2669803981683061</v>
      </c>
      <c r="F214" s="2">
        <v>37.273467423484597</v>
      </c>
      <c r="G214" s="2">
        <v>-2.507619864586911</v>
      </c>
      <c r="H214" s="2">
        <v>8.5996201206890177</v>
      </c>
    </row>
    <row r="215" spans="1:8" x14ac:dyDescent="0.3">
      <c r="A215" s="1">
        <v>214</v>
      </c>
      <c r="B215" s="1" t="s">
        <v>10</v>
      </c>
      <c r="C215" s="2">
        <v>90.451808507165666</v>
      </c>
      <c r="D215" s="2">
        <v>1000.61679251345</v>
      </c>
      <c r="E215" s="2">
        <v>2.1188821345292941</v>
      </c>
      <c r="F215" s="2">
        <v>27.252062268939621</v>
      </c>
      <c r="G215" s="2">
        <v>3.4185545663418662</v>
      </c>
      <c r="H215" s="2">
        <v>14.261749025649859</v>
      </c>
    </row>
    <row r="216" spans="1:8" x14ac:dyDescent="0.3">
      <c r="A216" s="1">
        <v>215</v>
      </c>
      <c r="B216" s="1" t="s">
        <v>10</v>
      </c>
      <c r="C216" s="2">
        <v>89.022478548823884</v>
      </c>
      <c r="D216" s="2">
        <v>998.15069247137944</v>
      </c>
      <c r="E216" s="2">
        <v>2.330617376584843</v>
      </c>
      <c r="F216" s="2">
        <v>33.172992512828927</v>
      </c>
      <c r="G216" s="2">
        <v>1.9221702284869999</v>
      </c>
      <c r="H216" s="2">
        <v>12.42382794133707</v>
      </c>
    </row>
    <row r="217" spans="1:8" x14ac:dyDescent="0.3">
      <c r="A217" s="1">
        <v>216</v>
      </c>
      <c r="B217" s="1" t="s">
        <v>10</v>
      </c>
      <c r="C217" s="2">
        <v>97.027090797209567</v>
      </c>
      <c r="D217" s="2">
        <v>997.79560224423619</v>
      </c>
      <c r="E217" s="2">
        <v>3.9645203413458532</v>
      </c>
      <c r="F217" s="2">
        <v>32.475449183304853</v>
      </c>
      <c r="G217" s="2">
        <v>1.79141804081415</v>
      </c>
      <c r="H217" s="2">
        <v>10.788869046113909</v>
      </c>
    </row>
    <row r="218" spans="1:8" x14ac:dyDescent="0.3">
      <c r="A218" s="1">
        <v>217</v>
      </c>
      <c r="B218" s="1" t="s">
        <v>10</v>
      </c>
      <c r="C218" s="2">
        <v>90.676510349284143</v>
      </c>
      <c r="D218" s="2">
        <v>999.60459162087648</v>
      </c>
      <c r="E218" s="2">
        <v>0.91754277203862999</v>
      </c>
      <c r="F218" s="2">
        <v>29.789417327083921</v>
      </c>
      <c r="G218" s="2">
        <v>2.525454374815137</v>
      </c>
      <c r="H218" s="2">
        <v>10.861752605456941</v>
      </c>
    </row>
    <row r="219" spans="1:8" x14ac:dyDescent="0.3">
      <c r="A219" s="1">
        <v>218</v>
      </c>
      <c r="B219" s="1" t="s">
        <v>10</v>
      </c>
      <c r="C219" s="2">
        <v>89.830802090180384</v>
      </c>
      <c r="D219" s="2">
        <v>1000.9300509597369</v>
      </c>
      <c r="E219" s="2">
        <v>5.1437663834476854</v>
      </c>
      <c r="F219" s="2">
        <v>28.63906087782896</v>
      </c>
      <c r="G219" s="2">
        <v>0.65092468036901674</v>
      </c>
      <c r="H219" s="2">
        <v>9.0258095624069909</v>
      </c>
    </row>
    <row r="220" spans="1:8" x14ac:dyDescent="0.3">
      <c r="A220" s="1">
        <v>219</v>
      </c>
      <c r="B220" s="1" t="s">
        <v>10</v>
      </c>
      <c r="C220" s="2">
        <v>88.291180643350117</v>
      </c>
      <c r="D220" s="2">
        <v>996.88095894189382</v>
      </c>
      <c r="E220" s="2">
        <v>-1.2645481286087339</v>
      </c>
      <c r="F220" s="2">
        <v>34.725923120512462</v>
      </c>
      <c r="G220" s="2">
        <v>3.776638295497341</v>
      </c>
      <c r="H220" s="2">
        <v>16.86797938727042</v>
      </c>
    </row>
    <row r="221" spans="1:8" x14ac:dyDescent="0.3">
      <c r="A221" s="1">
        <v>220</v>
      </c>
      <c r="B221" s="1" t="s">
        <v>10</v>
      </c>
      <c r="C221" s="2">
        <v>88.145852833046604</v>
      </c>
      <c r="D221" s="2">
        <v>999.44707339347281</v>
      </c>
      <c r="E221" s="2">
        <v>-2.125328161329199</v>
      </c>
      <c r="F221" s="2">
        <v>23.983626545291258</v>
      </c>
      <c r="G221" s="2">
        <v>2.94468932119447</v>
      </c>
      <c r="H221" s="2">
        <v>12.26853968328825</v>
      </c>
    </row>
    <row r="222" spans="1:8" x14ac:dyDescent="0.3">
      <c r="A222" s="1">
        <v>221</v>
      </c>
      <c r="B222" s="1" t="s">
        <v>10</v>
      </c>
      <c r="C222" s="2">
        <v>90.278079562106043</v>
      </c>
      <c r="D222" s="2">
        <v>1002.901801780504</v>
      </c>
      <c r="E222" s="2">
        <v>-2.1869585326614431</v>
      </c>
      <c r="F222" s="2">
        <v>28.07041562521901</v>
      </c>
      <c r="G222" s="2">
        <v>0.54937187749690208</v>
      </c>
      <c r="H222" s="2">
        <v>12.77765384764313</v>
      </c>
    </row>
    <row r="223" spans="1:8" x14ac:dyDescent="0.3">
      <c r="A223" s="1">
        <v>222</v>
      </c>
      <c r="B223" s="1" t="s">
        <v>10</v>
      </c>
      <c r="C223" s="2">
        <v>93.853957451499582</v>
      </c>
      <c r="D223" s="2">
        <v>999.67515972629656</v>
      </c>
      <c r="E223" s="2">
        <v>3.7268910725595541</v>
      </c>
      <c r="F223" s="2">
        <v>25.689469669026671</v>
      </c>
      <c r="G223" s="2">
        <v>4.1211310580220992</v>
      </c>
      <c r="H223" s="2">
        <v>12.62889849918311</v>
      </c>
    </row>
    <row r="224" spans="1:8" x14ac:dyDescent="0.3">
      <c r="A224" s="1">
        <v>223</v>
      </c>
      <c r="B224" s="1" t="s">
        <v>10</v>
      </c>
      <c r="C224" s="2">
        <v>95.329544416789162</v>
      </c>
      <c r="D224" s="2">
        <v>997.90473799721678</v>
      </c>
      <c r="E224" s="2">
        <v>1.2512401729823219</v>
      </c>
      <c r="F224" s="2">
        <v>34.185940316838227</v>
      </c>
      <c r="G224" s="2">
        <v>1.8776760548385449</v>
      </c>
      <c r="H224" s="2">
        <v>10.874487740817401</v>
      </c>
    </row>
    <row r="225" spans="1:8" x14ac:dyDescent="0.3">
      <c r="A225" s="1">
        <v>224</v>
      </c>
      <c r="B225" s="1" t="s">
        <v>10</v>
      </c>
      <c r="C225" s="2">
        <v>94.122765061506769</v>
      </c>
      <c r="D225" s="2">
        <v>999.17216449472335</v>
      </c>
      <c r="E225" s="2">
        <v>3.8694537654614969</v>
      </c>
      <c r="F225" s="2">
        <v>29.427889702065428</v>
      </c>
      <c r="G225" s="2">
        <v>3.0062541983183939</v>
      </c>
      <c r="H225" s="2">
        <v>8.597936265734857</v>
      </c>
    </row>
    <row r="226" spans="1:8" x14ac:dyDescent="0.3">
      <c r="A226" s="1">
        <v>225</v>
      </c>
      <c r="B226" s="1" t="s">
        <v>10</v>
      </c>
      <c r="C226" s="2">
        <v>90.909028108714239</v>
      </c>
      <c r="D226" s="2">
        <v>1003.343945636086</v>
      </c>
      <c r="E226" s="2">
        <v>0.69688073532874584</v>
      </c>
      <c r="F226" s="2">
        <v>28.42598640159099</v>
      </c>
      <c r="G226" s="2">
        <v>-0.78253292487266446</v>
      </c>
      <c r="H226" s="2">
        <v>12.76117892905188</v>
      </c>
    </row>
    <row r="227" spans="1:8" x14ac:dyDescent="0.3">
      <c r="A227" s="1">
        <v>226</v>
      </c>
      <c r="B227" s="1" t="s">
        <v>10</v>
      </c>
      <c r="C227" s="2">
        <v>92.179249812153799</v>
      </c>
      <c r="D227" s="2">
        <v>1001.650131883642</v>
      </c>
      <c r="E227" s="2">
        <v>-0.27567630663843801</v>
      </c>
      <c r="F227" s="2">
        <v>39.552133422198978</v>
      </c>
      <c r="G227" s="2">
        <v>5.7412955109577606</v>
      </c>
      <c r="H227" s="2">
        <v>5.7190816501232176</v>
      </c>
    </row>
    <row r="228" spans="1:8" x14ac:dyDescent="0.3">
      <c r="A228" s="1">
        <v>227</v>
      </c>
      <c r="B228" s="1" t="s">
        <v>10</v>
      </c>
      <c r="C228" s="2">
        <v>89.886210608959786</v>
      </c>
      <c r="D228" s="2">
        <v>1003.7100274002451</v>
      </c>
      <c r="E228" s="2">
        <v>0.39494227462048181</v>
      </c>
      <c r="F228" s="2">
        <v>29.849888196337119</v>
      </c>
      <c r="G228" s="2">
        <v>0.98803316695004884</v>
      </c>
      <c r="H228" s="2">
        <v>7.7442991714931573</v>
      </c>
    </row>
    <row r="229" spans="1:8" x14ac:dyDescent="0.3">
      <c r="A229" s="1">
        <v>228</v>
      </c>
      <c r="B229" s="1" t="s">
        <v>10</v>
      </c>
      <c r="C229" s="2">
        <v>89.84834551527797</v>
      </c>
      <c r="D229" s="2">
        <v>1000.4172935714849</v>
      </c>
      <c r="E229" s="2">
        <v>-4.0578504727251872</v>
      </c>
      <c r="F229" s="2">
        <v>28.668752064400429</v>
      </c>
      <c r="G229" s="2">
        <v>3.5435283066804271</v>
      </c>
      <c r="H229" s="2">
        <v>8.7708099151848575</v>
      </c>
    </row>
    <row r="230" spans="1:8" x14ac:dyDescent="0.3">
      <c r="A230" s="1">
        <v>229</v>
      </c>
      <c r="B230" s="1" t="s">
        <v>10</v>
      </c>
      <c r="C230" s="2">
        <v>94.653951496930759</v>
      </c>
      <c r="D230" s="2">
        <v>1001.230825289471</v>
      </c>
      <c r="E230" s="2">
        <v>-2.008845781242345</v>
      </c>
      <c r="F230" s="2">
        <v>30.89959575040843</v>
      </c>
      <c r="G230" s="2">
        <v>0.69965042232192698</v>
      </c>
      <c r="H230" s="2">
        <v>8.7639634119829388</v>
      </c>
    </row>
    <row r="231" spans="1:8" x14ac:dyDescent="0.3">
      <c r="A231" s="1">
        <v>230</v>
      </c>
      <c r="B231" s="1" t="s">
        <v>10</v>
      </c>
      <c r="C231" s="2">
        <v>88.953222264189364</v>
      </c>
      <c r="D231" s="2">
        <v>998.32462926295557</v>
      </c>
      <c r="E231" s="2">
        <v>-2.8261039390753511</v>
      </c>
      <c r="F231" s="2">
        <v>25.29472613773509</v>
      </c>
      <c r="G231" s="2">
        <v>0.16111027905820199</v>
      </c>
      <c r="H231" s="2">
        <v>12.32156644970124</v>
      </c>
    </row>
    <row r="232" spans="1:8" x14ac:dyDescent="0.3">
      <c r="A232" s="1">
        <v>231</v>
      </c>
      <c r="B232" s="1" t="s">
        <v>10</v>
      </c>
      <c r="C232" s="2">
        <v>97.86588189647739</v>
      </c>
      <c r="D232" s="2">
        <v>1001.8161120067909</v>
      </c>
      <c r="E232" s="2">
        <v>4.6629668159260458</v>
      </c>
      <c r="F232" s="2">
        <v>31.470907928016199</v>
      </c>
      <c r="G232" s="2">
        <v>3.3533147358400188</v>
      </c>
      <c r="H232" s="2">
        <v>16.795462644974229</v>
      </c>
    </row>
    <row r="233" spans="1:8" x14ac:dyDescent="0.3">
      <c r="A233" s="1">
        <v>232</v>
      </c>
      <c r="B233" s="1" t="s">
        <v>10</v>
      </c>
      <c r="C233" s="2">
        <v>91.729041218102452</v>
      </c>
      <c r="D233" s="2">
        <v>998.48099937343227</v>
      </c>
      <c r="E233" s="2">
        <v>-0.29199027408840039</v>
      </c>
      <c r="F233" s="2">
        <v>29.711510396760101</v>
      </c>
      <c r="G233" s="2">
        <v>-3.7538499337735241</v>
      </c>
      <c r="H233" s="2">
        <v>7.4540275678051007</v>
      </c>
    </row>
    <row r="234" spans="1:8" x14ac:dyDescent="0.3">
      <c r="A234" s="1">
        <v>233</v>
      </c>
      <c r="B234" s="1" t="s">
        <v>10</v>
      </c>
      <c r="C234" s="2">
        <v>92.643616479887655</v>
      </c>
      <c r="D234" s="2">
        <v>995.73830348591275</v>
      </c>
      <c r="E234" s="2">
        <v>3.86837955837054</v>
      </c>
      <c r="F234" s="2">
        <v>31.405575367590441</v>
      </c>
      <c r="G234" s="2">
        <v>2.435098443382091</v>
      </c>
      <c r="H234" s="2">
        <v>13.301028061789831</v>
      </c>
    </row>
    <row r="235" spans="1:8" x14ac:dyDescent="0.3">
      <c r="A235" s="1">
        <v>234</v>
      </c>
      <c r="B235" s="1" t="s">
        <v>10</v>
      </c>
      <c r="C235" s="2">
        <v>89.784416885781283</v>
      </c>
      <c r="D235" s="2">
        <v>1000.383978897052</v>
      </c>
      <c r="E235" s="2">
        <v>6.0494718050758749</v>
      </c>
      <c r="F235" s="2">
        <v>27.052888092186439</v>
      </c>
      <c r="G235" s="2">
        <v>2.1806991189844438</v>
      </c>
      <c r="H235" s="2">
        <v>14.69863425996312</v>
      </c>
    </row>
    <row r="236" spans="1:8" x14ac:dyDescent="0.3">
      <c r="A236" s="1">
        <v>235</v>
      </c>
      <c r="B236" s="1" t="s">
        <v>10</v>
      </c>
      <c r="C236" s="2">
        <v>90.276833930710197</v>
      </c>
      <c r="D236" s="2">
        <v>1005.837553653194</v>
      </c>
      <c r="E236" s="2">
        <v>0.92467557267017353</v>
      </c>
      <c r="F236" s="2">
        <v>26.931048473556171</v>
      </c>
      <c r="G236" s="2">
        <v>-7.0859881073735487</v>
      </c>
      <c r="H236" s="2">
        <v>9.0314033931333739</v>
      </c>
    </row>
    <row r="237" spans="1:8" x14ac:dyDescent="0.3">
      <c r="A237" s="1">
        <v>236</v>
      </c>
      <c r="B237" s="1" t="s">
        <v>10</v>
      </c>
      <c r="C237" s="2">
        <v>88.048951603084276</v>
      </c>
      <c r="D237" s="2">
        <v>1002.402743018719</v>
      </c>
      <c r="E237" s="2">
        <v>2.351636719057054</v>
      </c>
      <c r="F237" s="2">
        <v>27.919756010171451</v>
      </c>
      <c r="G237" s="2">
        <v>2.1051319855997699</v>
      </c>
      <c r="H237" s="2">
        <v>11.84160179543256</v>
      </c>
    </row>
    <row r="238" spans="1:8" x14ac:dyDescent="0.3">
      <c r="A238" s="1">
        <v>237</v>
      </c>
      <c r="B238" s="1" t="s">
        <v>10</v>
      </c>
      <c r="C238" s="2">
        <v>91.451223834881816</v>
      </c>
      <c r="D238" s="2">
        <v>1003.4957601698389</v>
      </c>
      <c r="E238" s="2">
        <v>-3.7532025581882351</v>
      </c>
      <c r="F238" s="2">
        <v>27.696031280721659</v>
      </c>
      <c r="G238" s="2">
        <v>-5.5052532420410163</v>
      </c>
      <c r="H238" s="2">
        <v>14.470832707866171</v>
      </c>
    </row>
    <row r="239" spans="1:8" x14ac:dyDescent="0.3">
      <c r="A239" s="1">
        <v>238</v>
      </c>
      <c r="B239" s="1" t="s">
        <v>10</v>
      </c>
      <c r="C239" s="2">
        <v>93.25694721477339</v>
      </c>
      <c r="D239" s="2">
        <v>1001.076567169279</v>
      </c>
      <c r="E239" s="2">
        <v>-0.9560093325594079</v>
      </c>
      <c r="F239" s="2">
        <v>33.897149900050771</v>
      </c>
      <c r="G239" s="2">
        <v>2.979413130678159</v>
      </c>
      <c r="H239" s="2">
        <v>11.233472692357831</v>
      </c>
    </row>
    <row r="240" spans="1:8" x14ac:dyDescent="0.3">
      <c r="A240" s="1">
        <v>239</v>
      </c>
      <c r="B240" s="1" t="s">
        <v>10</v>
      </c>
      <c r="C240" s="2">
        <v>92.972913032484144</v>
      </c>
      <c r="D240" s="2">
        <v>998.1743284650513</v>
      </c>
      <c r="E240" s="2">
        <v>1.6686445481485159</v>
      </c>
      <c r="F240" s="2">
        <v>34.737436685424271</v>
      </c>
      <c r="G240" s="2">
        <v>-0.3617412001435707</v>
      </c>
      <c r="H240" s="2">
        <v>11.337946958246359</v>
      </c>
    </row>
    <row r="241" spans="1:8" x14ac:dyDescent="0.3">
      <c r="A241" s="1">
        <v>240</v>
      </c>
      <c r="B241" s="1" t="s">
        <v>10</v>
      </c>
      <c r="C241" s="2">
        <v>89.655390538835746</v>
      </c>
      <c r="D241" s="2">
        <v>999.39327743466913</v>
      </c>
      <c r="E241" s="2">
        <v>2.3972607100084571</v>
      </c>
      <c r="F241" s="2">
        <v>29.5293241408828</v>
      </c>
      <c r="G241" s="2">
        <v>-1.0848104757046819</v>
      </c>
      <c r="H241" s="2">
        <v>12.923180373631849</v>
      </c>
    </row>
    <row r="242" spans="1:8" x14ac:dyDescent="0.3">
      <c r="A242" s="1">
        <v>241</v>
      </c>
      <c r="B242" s="1" t="s">
        <v>10</v>
      </c>
      <c r="C242" s="2">
        <v>89.634134087437999</v>
      </c>
      <c r="D242" s="2">
        <v>999.1802556795642</v>
      </c>
      <c r="E242" s="2">
        <v>-0.7781943518966461</v>
      </c>
      <c r="F242" s="2">
        <v>28.923190318245961</v>
      </c>
      <c r="G242" s="2">
        <v>0.97946109048200469</v>
      </c>
      <c r="H242" s="2">
        <v>11.81996024000019</v>
      </c>
    </row>
    <row r="243" spans="1:8" x14ac:dyDescent="0.3">
      <c r="A243" s="1">
        <v>242</v>
      </c>
      <c r="B243" s="1" t="s">
        <v>10</v>
      </c>
      <c r="C243" s="2">
        <v>90.493403844971411</v>
      </c>
      <c r="D243" s="2">
        <v>998.59390066065373</v>
      </c>
      <c r="E243" s="2">
        <v>9.554576997680396</v>
      </c>
      <c r="F243" s="2">
        <v>29.012883508734991</v>
      </c>
      <c r="G243" s="2">
        <v>5.1191561349519699</v>
      </c>
      <c r="H243" s="2">
        <v>10.33304133018235</v>
      </c>
    </row>
    <row r="244" spans="1:8" x14ac:dyDescent="0.3">
      <c r="A244" s="1">
        <v>243</v>
      </c>
      <c r="B244" s="1" t="s">
        <v>10</v>
      </c>
      <c r="C244" s="2">
        <v>96.488182009539045</v>
      </c>
      <c r="D244" s="2">
        <v>1002.112501851789</v>
      </c>
      <c r="E244" s="2">
        <v>0.12482958272283361</v>
      </c>
      <c r="F244" s="2">
        <v>30.207709433559049</v>
      </c>
      <c r="G244" s="2">
        <v>-0.90596923165368137</v>
      </c>
      <c r="H244" s="2">
        <v>11.58415494161733</v>
      </c>
    </row>
    <row r="245" spans="1:8" x14ac:dyDescent="0.3">
      <c r="A245" s="1">
        <v>244</v>
      </c>
      <c r="B245" s="1" t="s">
        <v>10</v>
      </c>
      <c r="C245" s="2">
        <v>88.588089138002772</v>
      </c>
      <c r="D245" s="2">
        <v>996.40790949290374</v>
      </c>
      <c r="E245" s="2">
        <v>1.6927306698901139</v>
      </c>
      <c r="F245" s="2">
        <v>30.29071270110316</v>
      </c>
      <c r="G245" s="2">
        <v>2.6743098818463298</v>
      </c>
      <c r="H245" s="2">
        <v>17.64851937715941</v>
      </c>
    </row>
    <row r="246" spans="1:8" x14ac:dyDescent="0.3">
      <c r="A246" s="1">
        <v>245</v>
      </c>
      <c r="B246" s="1" t="s">
        <v>10</v>
      </c>
      <c r="C246" s="2">
        <v>91.462845216859407</v>
      </c>
      <c r="D246" s="2">
        <v>1002.599098396338</v>
      </c>
      <c r="E246" s="2">
        <v>3.4493756014605541</v>
      </c>
      <c r="F246" s="2">
        <v>30.870103163296712</v>
      </c>
      <c r="G246" s="2">
        <v>2.023473605265631</v>
      </c>
      <c r="H246" s="2">
        <v>14.621006038818081</v>
      </c>
    </row>
    <row r="247" spans="1:8" x14ac:dyDescent="0.3">
      <c r="A247" s="1">
        <v>246</v>
      </c>
      <c r="B247" s="1" t="s">
        <v>10</v>
      </c>
      <c r="C247" s="2">
        <v>97.707085465036783</v>
      </c>
      <c r="D247" s="2">
        <v>1002.592457458678</v>
      </c>
      <c r="E247" s="2">
        <v>1.4219440956780141</v>
      </c>
      <c r="F247" s="2">
        <v>27.75996317686123</v>
      </c>
      <c r="G247" s="2">
        <v>-2.5385558874246712</v>
      </c>
      <c r="H247" s="2">
        <v>9.256208781517131</v>
      </c>
    </row>
    <row r="248" spans="1:8" x14ac:dyDescent="0.3">
      <c r="A248" s="1">
        <v>247</v>
      </c>
      <c r="B248" s="1" t="s">
        <v>10</v>
      </c>
      <c r="C248" s="2">
        <v>91.69707534401357</v>
      </c>
      <c r="D248" s="2">
        <v>996.40413292279379</v>
      </c>
      <c r="E248" s="2">
        <v>-0.43070216108134218</v>
      </c>
      <c r="F248" s="2">
        <v>27.459310833539039</v>
      </c>
      <c r="G248" s="2">
        <v>-4.2230660520019097</v>
      </c>
      <c r="H248" s="2">
        <v>8.2652471330060422</v>
      </c>
    </row>
    <row r="249" spans="1:8" x14ac:dyDescent="0.3">
      <c r="A249" s="1">
        <v>248</v>
      </c>
      <c r="B249" s="1" t="s">
        <v>10</v>
      </c>
      <c r="C249" s="2">
        <v>87.920477888535814</v>
      </c>
      <c r="D249" s="2">
        <v>1001.918475993702</v>
      </c>
      <c r="E249" s="2">
        <v>4.6359169918899159</v>
      </c>
      <c r="F249" s="2">
        <v>33.59123299123825</v>
      </c>
      <c r="G249" s="2">
        <v>-4.9777573137174294</v>
      </c>
      <c r="H249" s="2">
        <v>10.92005327795218</v>
      </c>
    </row>
    <row r="250" spans="1:8" x14ac:dyDescent="0.3">
      <c r="A250" s="1">
        <v>249</v>
      </c>
      <c r="B250" s="1" t="s">
        <v>10</v>
      </c>
      <c r="C250" s="2">
        <v>90.005691694177813</v>
      </c>
      <c r="D250" s="2">
        <v>1007.290679957033</v>
      </c>
      <c r="E250" s="2">
        <v>6.3466359696216026</v>
      </c>
      <c r="F250" s="2">
        <v>28.354117916690029</v>
      </c>
      <c r="G250" s="2">
        <v>2.6538226344036668</v>
      </c>
      <c r="H250" s="2">
        <v>15.98632410284395</v>
      </c>
    </row>
    <row r="251" spans="1:8" x14ac:dyDescent="0.3">
      <c r="A251" s="1">
        <v>250</v>
      </c>
      <c r="B251" s="1" t="s">
        <v>10</v>
      </c>
      <c r="C251" s="2">
        <v>93.45637993671464</v>
      </c>
      <c r="D251" s="2">
        <v>998.32835355417512</v>
      </c>
      <c r="E251" s="2">
        <v>1.410918086850494</v>
      </c>
      <c r="F251" s="2">
        <v>30.909137085676349</v>
      </c>
      <c r="G251" s="2">
        <v>0.89577381540610479</v>
      </c>
      <c r="H251" s="2">
        <v>12.878037355250861</v>
      </c>
    </row>
    <row r="252" spans="1:8" x14ac:dyDescent="0.3">
      <c r="A252" s="1">
        <v>251</v>
      </c>
      <c r="B252" s="1" t="s">
        <v>10</v>
      </c>
      <c r="C252" s="2">
        <v>90.873191384990676</v>
      </c>
      <c r="D252" s="2">
        <v>1002.5347127242241</v>
      </c>
      <c r="E252" s="2">
        <v>3.186802036209198</v>
      </c>
      <c r="F252" s="2">
        <v>29.829088398589999</v>
      </c>
      <c r="G252" s="2">
        <v>6.5517151108318661</v>
      </c>
      <c r="H252" s="2">
        <v>9.8954842894780164</v>
      </c>
    </row>
    <row r="253" spans="1:8" x14ac:dyDescent="0.3">
      <c r="A253" s="1">
        <v>252</v>
      </c>
      <c r="B253" s="1" t="s">
        <v>10</v>
      </c>
      <c r="C253" s="2">
        <v>90.314370909350657</v>
      </c>
      <c r="D253" s="2">
        <v>997.65339446314181</v>
      </c>
      <c r="E253" s="2">
        <v>1.2077625044921101</v>
      </c>
      <c r="F253" s="2">
        <v>27.126451823547988</v>
      </c>
      <c r="G253" s="2">
        <v>2.7210253247891352</v>
      </c>
      <c r="H253" s="2">
        <v>14.64670370345406</v>
      </c>
    </row>
    <row r="254" spans="1:8" x14ac:dyDescent="0.3">
      <c r="A254" s="1">
        <v>253</v>
      </c>
      <c r="B254" s="1" t="s">
        <v>10</v>
      </c>
      <c r="C254" s="2">
        <v>90.968248297614622</v>
      </c>
      <c r="D254" s="2">
        <v>1003.332134254608</v>
      </c>
      <c r="E254" s="2">
        <v>4.5493656531064852</v>
      </c>
      <c r="F254" s="2">
        <v>31.77318572823452</v>
      </c>
      <c r="G254" s="2">
        <v>3.549087673247826</v>
      </c>
      <c r="H254" s="2">
        <v>11.59988883383132</v>
      </c>
    </row>
    <row r="255" spans="1:8" x14ac:dyDescent="0.3">
      <c r="A255" s="1">
        <v>254</v>
      </c>
      <c r="B255" s="1" t="s">
        <v>10</v>
      </c>
      <c r="C255" s="2">
        <v>92.27148994141767</v>
      </c>
      <c r="D255" s="2">
        <v>1000.74947415978</v>
      </c>
      <c r="E255" s="2">
        <v>-1.968502182779559</v>
      </c>
      <c r="F255" s="2">
        <v>30.51931462047887</v>
      </c>
      <c r="G255" s="2">
        <v>5.0031507560048603</v>
      </c>
      <c r="H255" s="2">
        <v>8.6379645021257456</v>
      </c>
    </row>
    <row r="256" spans="1:8" x14ac:dyDescent="0.3">
      <c r="A256" s="1">
        <v>255</v>
      </c>
      <c r="B256" s="1" t="s">
        <v>10</v>
      </c>
      <c r="C256" s="2">
        <v>96.795526313437477</v>
      </c>
      <c r="D256" s="2">
        <v>1004.95574617487</v>
      </c>
      <c r="E256" s="2">
        <v>8.4625806719834262</v>
      </c>
      <c r="F256" s="2">
        <v>34.199350068637521</v>
      </c>
      <c r="G256" s="2">
        <v>-0.50215729389492081</v>
      </c>
      <c r="H256" s="2">
        <v>13.383577362635361</v>
      </c>
    </row>
    <row r="257" spans="1:8" x14ac:dyDescent="0.3">
      <c r="A257" s="1">
        <v>256</v>
      </c>
      <c r="B257" s="1" t="s">
        <v>10</v>
      </c>
      <c r="C257" s="2">
        <v>91.734304663583345</v>
      </c>
      <c r="D257" s="2">
        <v>995.62308781438924</v>
      </c>
      <c r="E257" s="2">
        <v>-0.31059374336501261</v>
      </c>
      <c r="F257" s="2">
        <v>30.352378753880959</v>
      </c>
      <c r="G257" s="2">
        <v>2.5302937846854672</v>
      </c>
      <c r="H257" s="2">
        <v>16.57242843053643</v>
      </c>
    </row>
    <row r="258" spans="1:8" x14ac:dyDescent="0.3">
      <c r="A258" s="1">
        <v>257</v>
      </c>
      <c r="B258" s="1" t="s">
        <v>10</v>
      </c>
      <c r="C258" s="2">
        <v>95.242398488454555</v>
      </c>
      <c r="D258" s="2">
        <v>999.84610634162391</v>
      </c>
      <c r="E258" s="2">
        <v>-2.8765482433142768</v>
      </c>
      <c r="F258" s="2">
        <v>29.00536272539744</v>
      </c>
      <c r="G258" s="2">
        <v>3.6063798107324621</v>
      </c>
      <c r="H258" s="2">
        <v>13.303404894398479</v>
      </c>
    </row>
    <row r="259" spans="1:8" x14ac:dyDescent="0.3">
      <c r="A259" s="1">
        <v>258</v>
      </c>
      <c r="B259" s="1" t="s">
        <v>10</v>
      </c>
      <c r="C259" s="2">
        <v>93.892262346951696</v>
      </c>
      <c r="D259" s="2">
        <v>998.41922447162324</v>
      </c>
      <c r="E259" s="2">
        <v>0.44724651842079099</v>
      </c>
      <c r="F259" s="2">
        <v>30.834884739916092</v>
      </c>
      <c r="G259" s="2">
        <v>5.1080550640090827</v>
      </c>
      <c r="H259" s="2">
        <v>12.57600111341679</v>
      </c>
    </row>
    <row r="260" spans="1:8" x14ac:dyDescent="0.3">
      <c r="A260" s="1">
        <v>259</v>
      </c>
      <c r="B260" s="1" t="s">
        <v>10</v>
      </c>
      <c r="C260" s="2">
        <v>91.659080313481581</v>
      </c>
      <c r="D260" s="2">
        <v>999.40820539277115</v>
      </c>
      <c r="E260" s="2">
        <v>1.940125452435006</v>
      </c>
      <c r="F260" s="2">
        <v>26.443225052893979</v>
      </c>
      <c r="G260" s="2">
        <v>3.2879534389791059</v>
      </c>
      <c r="H260" s="2">
        <v>10.031270614748831</v>
      </c>
    </row>
    <row r="261" spans="1:8" x14ac:dyDescent="0.3">
      <c r="A261" s="1">
        <v>260</v>
      </c>
      <c r="B261" s="1" t="s">
        <v>10</v>
      </c>
      <c r="C261" s="2">
        <v>87.401293991328203</v>
      </c>
      <c r="D261" s="2">
        <v>998.11126377194194</v>
      </c>
      <c r="E261" s="2">
        <v>6.3708636230406874</v>
      </c>
      <c r="F261" s="2">
        <v>27.492317839819211</v>
      </c>
      <c r="G261" s="2">
        <v>2.263441519111999</v>
      </c>
      <c r="H261" s="2">
        <v>13.705195592608581</v>
      </c>
    </row>
    <row r="262" spans="1:8" x14ac:dyDescent="0.3">
      <c r="A262" s="1">
        <v>261</v>
      </c>
      <c r="B262" s="1" t="s">
        <v>10</v>
      </c>
      <c r="C262" s="2">
        <v>90.436648047342445</v>
      </c>
      <c r="D262" s="2">
        <v>997.49846925839495</v>
      </c>
      <c r="E262" s="2">
        <v>4.2336290303139599</v>
      </c>
      <c r="F262" s="2">
        <v>31.530819753418289</v>
      </c>
      <c r="G262" s="2">
        <v>-1.60467214181367</v>
      </c>
      <c r="H262" s="2">
        <v>8.7882883953288431</v>
      </c>
    </row>
    <row r="263" spans="1:8" x14ac:dyDescent="0.3">
      <c r="A263" s="1">
        <v>262</v>
      </c>
      <c r="B263" s="1" t="s">
        <v>10</v>
      </c>
      <c r="C263" s="2">
        <v>90.530388640584576</v>
      </c>
      <c r="D263" s="2">
        <v>1001.736167123849</v>
      </c>
      <c r="E263" s="2">
        <v>1.92737529613736</v>
      </c>
      <c r="F263" s="2">
        <v>29.000637296328151</v>
      </c>
      <c r="G263" s="2">
        <v>3.1886810828730812</v>
      </c>
      <c r="H263" s="2">
        <v>7.0405529265573259</v>
      </c>
    </row>
    <row r="264" spans="1:8" x14ac:dyDescent="0.3">
      <c r="A264" s="1">
        <v>263</v>
      </c>
      <c r="B264" s="1" t="s">
        <v>10</v>
      </c>
      <c r="C264" s="2">
        <v>92.141463298284577</v>
      </c>
      <c r="D264" s="2">
        <v>996.73725785776924</v>
      </c>
      <c r="E264" s="2">
        <v>-2.6684505719644802</v>
      </c>
      <c r="F264" s="2">
        <v>29.802117160942611</v>
      </c>
      <c r="G264" s="2">
        <v>2.5007976172548618</v>
      </c>
      <c r="H264" s="2">
        <v>11.86994169451874</v>
      </c>
    </row>
    <row r="265" spans="1:8" x14ac:dyDescent="0.3">
      <c r="A265" s="1">
        <v>264</v>
      </c>
      <c r="B265" s="1" t="s">
        <v>10</v>
      </c>
      <c r="C265" s="2">
        <v>95.900596033000468</v>
      </c>
      <c r="D265" s="2">
        <v>1004.4520927946691</v>
      </c>
      <c r="E265" s="2">
        <v>-1.0981132340163411</v>
      </c>
      <c r="F265" s="2">
        <v>29.65433487173415</v>
      </c>
      <c r="G265" s="2">
        <v>2.9027507611207319</v>
      </c>
      <c r="H265" s="2">
        <v>11.896219482602881</v>
      </c>
    </row>
    <row r="266" spans="1:8" x14ac:dyDescent="0.3">
      <c r="A266" s="1">
        <v>265</v>
      </c>
      <c r="B266" s="1" t="s">
        <v>10</v>
      </c>
      <c r="C266" s="2">
        <v>98.879236921493288</v>
      </c>
      <c r="D266" s="2">
        <v>996.44138024405879</v>
      </c>
      <c r="E266" s="2">
        <v>1.0101452033121181</v>
      </c>
      <c r="F266" s="2">
        <v>28.04846214367641</v>
      </c>
      <c r="G266" s="2">
        <v>2.2709351367167692</v>
      </c>
      <c r="H266" s="2">
        <v>19.095166596008429</v>
      </c>
    </row>
    <row r="267" spans="1:8" x14ac:dyDescent="0.3">
      <c r="A267" s="1">
        <v>266</v>
      </c>
      <c r="B267" s="1" t="s">
        <v>10</v>
      </c>
      <c r="C267" s="2">
        <v>96.642743176951313</v>
      </c>
      <c r="D267" s="2">
        <v>1000.303237454186</v>
      </c>
      <c r="E267" s="2">
        <v>9.1590783403817788</v>
      </c>
      <c r="F267" s="2">
        <v>23.94393402275275</v>
      </c>
      <c r="G267" s="2">
        <v>0.39448586586998718</v>
      </c>
      <c r="H267" s="2">
        <v>8.3509580763243036</v>
      </c>
    </row>
    <row r="268" spans="1:8" x14ac:dyDescent="0.3">
      <c r="A268" s="1">
        <v>267</v>
      </c>
      <c r="B268" s="1" t="s">
        <v>10</v>
      </c>
      <c r="C268" s="2">
        <v>91.60054710701317</v>
      </c>
      <c r="D268" s="2">
        <v>1001.598967860479</v>
      </c>
      <c r="E268" s="2">
        <v>-4.0806827226552436</v>
      </c>
      <c r="F268" s="2">
        <v>31.04650491052978</v>
      </c>
      <c r="G268" s="2">
        <v>0.76940230469795745</v>
      </c>
      <c r="H268" s="2">
        <v>12.51271897004713</v>
      </c>
    </row>
    <row r="269" spans="1:8" x14ac:dyDescent="0.3">
      <c r="A269" s="1">
        <v>268</v>
      </c>
      <c r="B269" s="1" t="s">
        <v>10</v>
      </c>
      <c r="C269" s="2">
        <v>86.730417813327094</v>
      </c>
      <c r="D269" s="2">
        <v>1001.7602060172781</v>
      </c>
      <c r="E269" s="2">
        <v>4.8931639555380633</v>
      </c>
      <c r="F269" s="2">
        <v>32.284918522940579</v>
      </c>
      <c r="G269" s="2">
        <v>3.062092339844551</v>
      </c>
      <c r="H269" s="2">
        <v>14.415159280866581</v>
      </c>
    </row>
    <row r="270" spans="1:8" x14ac:dyDescent="0.3">
      <c r="A270" s="1">
        <v>269</v>
      </c>
      <c r="B270" s="1" t="s">
        <v>10</v>
      </c>
      <c r="C270" s="2">
        <v>90.833660407784777</v>
      </c>
      <c r="D270" s="2">
        <v>999.09476000840084</v>
      </c>
      <c r="E270" s="2">
        <v>-8.1702771701762877E-2</v>
      </c>
      <c r="F270" s="2">
        <v>26.133851293949629</v>
      </c>
      <c r="G270" s="2">
        <v>1.5148945207736211</v>
      </c>
      <c r="H270" s="2">
        <v>15.151778532347659</v>
      </c>
    </row>
    <row r="271" spans="1:8" x14ac:dyDescent="0.3">
      <c r="A271" s="1">
        <v>270</v>
      </c>
      <c r="B271" s="1" t="s">
        <v>10</v>
      </c>
      <c r="C271" s="2">
        <v>92.267621669219878</v>
      </c>
      <c r="D271" s="2">
        <v>1000.2385059859849</v>
      </c>
      <c r="E271" s="2">
        <v>6.497972699962256</v>
      </c>
      <c r="F271" s="2">
        <v>34.447208155375819</v>
      </c>
      <c r="G271" s="2">
        <v>-1.490325722980965</v>
      </c>
      <c r="H271" s="2">
        <v>11.96782654602203</v>
      </c>
    </row>
    <row r="272" spans="1:8" x14ac:dyDescent="0.3">
      <c r="A272" s="1">
        <v>271</v>
      </c>
      <c r="B272" s="1" t="s">
        <v>10</v>
      </c>
      <c r="C272" s="2">
        <v>94.535039012202304</v>
      </c>
      <c r="D272" s="2">
        <v>1002.883792455429</v>
      </c>
      <c r="E272" s="2">
        <v>-1.9176019199202139</v>
      </c>
      <c r="F272" s="2">
        <v>31.155464471061709</v>
      </c>
      <c r="G272" s="2">
        <v>0.1295226405829977</v>
      </c>
      <c r="H272" s="2">
        <v>9.7702315757122449</v>
      </c>
    </row>
    <row r="273" spans="1:8" x14ac:dyDescent="0.3">
      <c r="A273" s="1">
        <v>272</v>
      </c>
      <c r="B273" s="1" t="s">
        <v>10</v>
      </c>
      <c r="C273" s="2">
        <v>94.887583905452814</v>
      </c>
      <c r="D273" s="2">
        <v>995.63060224877074</v>
      </c>
      <c r="E273" s="2">
        <v>1.9308697039882421</v>
      </c>
      <c r="F273" s="2">
        <v>34.024920884981618</v>
      </c>
      <c r="G273" s="2">
        <v>-2.9573771725295268</v>
      </c>
      <c r="H273" s="2">
        <v>11.802647844390041</v>
      </c>
    </row>
    <row r="274" spans="1:8" x14ac:dyDescent="0.3">
      <c r="A274" s="1">
        <v>273</v>
      </c>
      <c r="B274" s="1" t="s">
        <v>10</v>
      </c>
      <c r="C274" s="2">
        <v>94.05292828824939</v>
      </c>
      <c r="D274" s="2">
        <v>997.65478086540372</v>
      </c>
      <c r="E274" s="2">
        <v>-1.798652825108253</v>
      </c>
      <c r="F274" s="2">
        <v>27.128488586273139</v>
      </c>
      <c r="G274" s="2">
        <v>-1.9010957080067361</v>
      </c>
      <c r="H274" s="2">
        <v>17.819267975811481</v>
      </c>
    </row>
    <row r="275" spans="1:8" x14ac:dyDescent="0.3">
      <c r="A275" s="1">
        <v>274</v>
      </c>
      <c r="B275" s="1" t="s">
        <v>10</v>
      </c>
      <c r="C275" s="2">
        <v>87.814176950601592</v>
      </c>
      <c r="D275" s="2">
        <v>1000.96120694295</v>
      </c>
      <c r="E275" s="2">
        <v>4.2105492790850256</v>
      </c>
      <c r="F275" s="2">
        <v>30.500343865062749</v>
      </c>
      <c r="G275" s="2">
        <v>0.56616678959344768</v>
      </c>
      <c r="H275" s="2">
        <v>13.4482170245275</v>
      </c>
    </row>
    <row r="276" spans="1:8" x14ac:dyDescent="0.3">
      <c r="A276" s="1">
        <v>275</v>
      </c>
      <c r="B276" s="1" t="s">
        <v>10</v>
      </c>
      <c r="C276" s="2">
        <v>94.548929136900071</v>
      </c>
      <c r="D276" s="2">
        <v>998.66565406498898</v>
      </c>
      <c r="E276" s="2">
        <v>5.9513384662142563</v>
      </c>
      <c r="F276" s="2">
        <v>29.699958123183571</v>
      </c>
      <c r="G276" s="2">
        <v>-4.3943976691247766</v>
      </c>
      <c r="H276" s="2">
        <v>5.8665687823257784</v>
      </c>
    </row>
    <row r="277" spans="1:8" x14ac:dyDescent="0.3">
      <c r="A277" s="1">
        <v>276</v>
      </c>
      <c r="B277" s="1" t="s">
        <v>10</v>
      </c>
      <c r="C277" s="2">
        <v>90.660328350718331</v>
      </c>
      <c r="D277" s="2">
        <v>1004.110011981913</v>
      </c>
      <c r="E277" s="2">
        <v>7.3521630192034557</v>
      </c>
      <c r="F277" s="2">
        <v>32.305522295645332</v>
      </c>
      <c r="G277" s="2">
        <v>-4.0656274237747363</v>
      </c>
      <c r="H277" s="2">
        <v>16.270377385950749</v>
      </c>
    </row>
    <row r="278" spans="1:8" x14ac:dyDescent="0.3">
      <c r="A278" s="1">
        <v>277</v>
      </c>
      <c r="B278" s="1" t="s">
        <v>10</v>
      </c>
      <c r="C278" s="2">
        <v>92.524408100483768</v>
      </c>
      <c r="D278" s="2">
        <v>1002.019761590064</v>
      </c>
      <c r="E278" s="2">
        <v>3.8928019727685559</v>
      </c>
      <c r="F278" s="2">
        <v>28.272421296261921</v>
      </c>
      <c r="G278" s="2">
        <v>4.3076955983082534</v>
      </c>
      <c r="H278" s="2">
        <v>13.621507982745239</v>
      </c>
    </row>
    <row r="279" spans="1:8" x14ac:dyDescent="0.3">
      <c r="A279" s="1">
        <v>278</v>
      </c>
      <c r="B279" s="1" t="s">
        <v>10</v>
      </c>
      <c r="C279" s="2">
        <v>92.223653531521208</v>
      </c>
      <c r="D279" s="2">
        <v>1000.216500257244</v>
      </c>
      <c r="E279" s="2">
        <v>7.0297987637334636</v>
      </c>
      <c r="F279" s="2">
        <v>29.969706984142611</v>
      </c>
      <c r="G279" s="2">
        <v>-0.72985677263432036</v>
      </c>
      <c r="H279" s="2">
        <v>11.899284684487419</v>
      </c>
    </row>
    <row r="280" spans="1:8" x14ac:dyDescent="0.3">
      <c r="A280" s="1">
        <v>279</v>
      </c>
      <c r="B280" s="1" t="s">
        <v>10</v>
      </c>
      <c r="C280" s="2">
        <v>93.28450029491151</v>
      </c>
      <c r="D280" s="2">
        <v>995.47672804739</v>
      </c>
      <c r="E280" s="2">
        <v>5.2392717259849393</v>
      </c>
      <c r="F280" s="2">
        <v>24.664022553768159</v>
      </c>
      <c r="G280" s="2">
        <v>-4.5550751886544631</v>
      </c>
      <c r="H280" s="2">
        <v>11.946409136669701</v>
      </c>
    </row>
    <row r="281" spans="1:8" x14ac:dyDescent="0.3">
      <c r="A281" s="1">
        <v>280</v>
      </c>
      <c r="B281" s="1" t="s">
        <v>10</v>
      </c>
      <c r="C281" s="2">
        <v>92.074024948478424</v>
      </c>
      <c r="D281" s="2">
        <v>1000.078300675979</v>
      </c>
      <c r="E281" s="2">
        <v>1.104375264527955</v>
      </c>
      <c r="F281" s="2">
        <v>27.6671356713885</v>
      </c>
      <c r="G281" s="2">
        <v>0.66141028171307514</v>
      </c>
      <c r="H281" s="2">
        <v>11.550630840619791</v>
      </c>
    </row>
    <row r="282" spans="1:8" x14ac:dyDescent="0.3">
      <c r="A282" s="1">
        <v>281</v>
      </c>
      <c r="B282" s="1" t="s">
        <v>10</v>
      </c>
      <c r="C282" s="2">
        <v>86.997574707243018</v>
      </c>
      <c r="D282" s="2">
        <v>999.05075239540906</v>
      </c>
      <c r="E282" s="2">
        <v>2.9311117148540999</v>
      </c>
      <c r="F282" s="2">
        <v>30.37510165099533</v>
      </c>
      <c r="G282" s="2">
        <v>4.9632078016645451</v>
      </c>
      <c r="H282" s="2">
        <v>12.76967844286575</v>
      </c>
    </row>
    <row r="283" spans="1:8" x14ac:dyDescent="0.3">
      <c r="A283" s="1">
        <v>282</v>
      </c>
      <c r="B283" s="1" t="s">
        <v>10</v>
      </c>
      <c r="C283" s="2">
        <v>94.209487894320333</v>
      </c>
      <c r="D283" s="2">
        <v>999.69296045943815</v>
      </c>
      <c r="E283" s="2">
        <v>-1.415982634427801</v>
      </c>
      <c r="F283" s="2">
        <v>27.881035522835329</v>
      </c>
      <c r="G283" s="2">
        <v>2.9867628908039232</v>
      </c>
      <c r="H283" s="2">
        <v>10.488399200888949</v>
      </c>
    </row>
    <row r="284" spans="1:8" x14ac:dyDescent="0.3">
      <c r="A284" s="1">
        <v>283</v>
      </c>
      <c r="B284" s="1" t="s">
        <v>10</v>
      </c>
      <c r="C284" s="2">
        <v>93.158079705049033</v>
      </c>
      <c r="D284" s="2">
        <v>996.45532231883294</v>
      </c>
      <c r="E284" s="2">
        <v>0.94439349179701848</v>
      </c>
      <c r="F284" s="2">
        <v>29.869291542565559</v>
      </c>
      <c r="G284" s="2">
        <v>2.3241495950609119</v>
      </c>
      <c r="H284" s="2">
        <v>12.83103375498002</v>
      </c>
    </row>
    <row r="285" spans="1:8" x14ac:dyDescent="0.3">
      <c r="A285" s="1">
        <v>284</v>
      </c>
      <c r="B285" s="1" t="s">
        <v>10</v>
      </c>
      <c r="C285" s="2">
        <v>91.203045124165328</v>
      </c>
      <c r="D285" s="2">
        <v>1001.49597413149</v>
      </c>
      <c r="E285" s="2">
        <v>5.1628911250464657</v>
      </c>
      <c r="F285" s="2">
        <v>28.59622207822434</v>
      </c>
      <c r="G285" s="2">
        <v>4.5512377368395223</v>
      </c>
      <c r="H285" s="2">
        <v>9.2059319255377776</v>
      </c>
    </row>
    <row r="286" spans="1:8" x14ac:dyDescent="0.3">
      <c r="A286" s="1">
        <v>285</v>
      </c>
      <c r="B286" s="1" t="s">
        <v>10</v>
      </c>
      <c r="C286" s="2">
        <v>92.354433533140039</v>
      </c>
      <c r="D286" s="2">
        <v>996.88313067907893</v>
      </c>
      <c r="E286" s="2">
        <v>3.1238524304470499</v>
      </c>
      <c r="F286" s="2">
        <v>31.82079040848447</v>
      </c>
      <c r="G286" s="2">
        <v>-1.3145043233026821</v>
      </c>
      <c r="H286" s="2">
        <v>12.60044062582427</v>
      </c>
    </row>
    <row r="287" spans="1:8" x14ac:dyDescent="0.3">
      <c r="A287" s="1">
        <v>286</v>
      </c>
      <c r="B287" s="1" t="s">
        <v>10</v>
      </c>
      <c r="C287" s="2">
        <v>92.402115936105389</v>
      </c>
      <c r="D287" s="2">
        <v>999.32133405567276</v>
      </c>
      <c r="E287" s="2">
        <v>2.8720719948759901</v>
      </c>
      <c r="F287" s="2">
        <v>33.505464926248692</v>
      </c>
      <c r="G287" s="2">
        <v>3.1890675740561112</v>
      </c>
      <c r="H287" s="2">
        <v>15.32051226199934</v>
      </c>
    </row>
    <row r="288" spans="1:8" x14ac:dyDescent="0.3">
      <c r="A288" s="1">
        <v>287</v>
      </c>
      <c r="B288" s="1" t="s">
        <v>10</v>
      </c>
      <c r="C288" s="2">
        <v>92.663058405683003</v>
      </c>
      <c r="D288" s="2">
        <v>1001.144277488354</v>
      </c>
      <c r="E288" s="2">
        <v>-1.614393119061615</v>
      </c>
      <c r="F288" s="2">
        <v>27.53249576157743</v>
      </c>
      <c r="G288" s="2">
        <v>-0.76125684733658039</v>
      </c>
      <c r="H288" s="2">
        <v>13.5276183409614</v>
      </c>
    </row>
    <row r="289" spans="1:8" x14ac:dyDescent="0.3">
      <c r="A289" s="1">
        <v>288</v>
      </c>
      <c r="B289" s="1" t="s">
        <v>10</v>
      </c>
      <c r="C289" s="2">
        <v>96.922538497932464</v>
      </c>
      <c r="D289" s="2">
        <v>997.6494526329609</v>
      </c>
      <c r="E289" s="2">
        <v>-0.31353969100235018</v>
      </c>
      <c r="F289" s="2">
        <v>29.07889032421582</v>
      </c>
      <c r="G289" s="2">
        <v>1.002292559087542</v>
      </c>
      <c r="H289" s="2">
        <v>15.10124902935334</v>
      </c>
    </row>
    <row r="290" spans="1:8" x14ac:dyDescent="0.3">
      <c r="A290" s="1">
        <v>289</v>
      </c>
      <c r="B290" s="1" t="s">
        <v>10</v>
      </c>
      <c r="C290" s="2">
        <v>91.342848863199578</v>
      </c>
      <c r="D290" s="2">
        <v>1001.74897421704</v>
      </c>
      <c r="E290" s="2">
        <v>-0.79381804126070632</v>
      </c>
      <c r="F290" s="2">
        <v>34.319283775109227</v>
      </c>
      <c r="G290" s="2">
        <v>7.6433959580203776</v>
      </c>
      <c r="H290" s="2">
        <v>8.7273937145921483</v>
      </c>
    </row>
    <row r="291" spans="1:8" x14ac:dyDescent="0.3">
      <c r="A291" s="1">
        <v>290</v>
      </c>
      <c r="B291" s="1" t="s">
        <v>10</v>
      </c>
      <c r="C291" s="2">
        <v>92.504196151653971</v>
      </c>
      <c r="D291" s="2">
        <v>996.05046879504494</v>
      </c>
      <c r="E291" s="2">
        <v>2.6858876100404969</v>
      </c>
      <c r="F291" s="2">
        <v>23.403230237448881</v>
      </c>
      <c r="G291" s="2">
        <v>3.9083031871277831</v>
      </c>
      <c r="H291" s="2">
        <v>12.16437835341779</v>
      </c>
    </row>
    <row r="292" spans="1:8" x14ac:dyDescent="0.3">
      <c r="A292" s="1">
        <v>291</v>
      </c>
      <c r="B292" s="1" t="s">
        <v>10</v>
      </c>
      <c r="C292" s="2">
        <v>95.505151619207282</v>
      </c>
      <c r="D292" s="2">
        <v>991.57067596311833</v>
      </c>
      <c r="E292" s="2">
        <v>-1.471522891399677</v>
      </c>
      <c r="F292" s="2">
        <v>29.040486624777799</v>
      </c>
      <c r="G292" s="2">
        <v>3.3040231411516441</v>
      </c>
      <c r="H292" s="2">
        <v>13.85175090816619</v>
      </c>
    </row>
    <row r="293" spans="1:8" x14ac:dyDescent="0.3">
      <c r="A293" s="1">
        <v>292</v>
      </c>
      <c r="B293" s="1" t="s">
        <v>10</v>
      </c>
      <c r="C293" s="2">
        <v>95.162543070130752</v>
      </c>
      <c r="D293" s="2">
        <v>1001.394903972358</v>
      </c>
      <c r="E293" s="2">
        <v>3.1861241702971559</v>
      </c>
      <c r="F293" s="2">
        <v>36.194112852430017</v>
      </c>
      <c r="G293" s="2">
        <v>-2.3249837354544791</v>
      </c>
      <c r="H293" s="2">
        <v>8.7959853968001482</v>
      </c>
    </row>
    <row r="294" spans="1:8" x14ac:dyDescent="0.3">
      <c r="A294" s="1">
        <v>293</v>
      </c>
      <c r="B294" s="1" t="s">
        <v>10</v>
      </c>
      <c r="C294" s="2">
        <v>95.435789331141066</v>
      </c>
      <c r="D294" s="2">
        <v>1002.521619480883</v>
      </c>
      <c r="E294" s="2">
        <v>-1.8492492358006261</v>
      </c>
      <c r="F294" s="2">
        <v>36.580770207192757</v>
      </c>
      <c r="G294" s="2">
        <v>-1.35870775998414</v>
      </c>
      <c r="H294" s="2">
        <v>16.69744301117538</v>
      </c>
    </row>
    <row r="295" spans="1:8" x14ac:dyDescent="0.3">
      <c r="A295" s="1">
        <v>294</v>
      </c>
      <c r="B295" s="1" t="s">
        <v>10</v>
      </c>
      <c r="C295" s="2">
        <v>90.267595996821328</v>
      </c>
      <c r="D295" s="2">
        <v>999.14246372922582</v>
      </c>
      <c r="E295" s="2">
        <v>6.9855913744060931</v>
      </c>
      <c r="F295" s="2">
        <v>30.469785970050449</v>
      </c>
      <c r="G295" s="2">
        <v>7.8523494407848027</v>
      </c>
      <c r="H295" s="2">
        <v>8.8955759670442163</v>
      </c>
    </row>
    <row r="296" spans="1:8" x14ac:dyDescent="0.3">
      <c r="A296" s="1">
        <v>295</v>
      </c>
      <c r="B296" s="1" t="s">
        <v>10</v>
      </c>
      <c r="C296" s="2">
        <v>98.007448190878492</v>
      </c>
      <c r="D296" s="2">
        <v>1001.512378763775</v>
      </c>
      <c r="E296" s="2">
        <v>2.8817740484343122</v>
      </c>
      <c r="F296" s="2">
        <v>27.409173148159081</v>
      </c>
      <c r="G296" s="2">
        <v>-2.279902291919933</v>
      </c>
      <c r="H296" s="2">
        <v>12.49355612551752</v>
      </c>
    </row>
    <row r="297" spans="1:8" x14ac:dyDescent="0.3">
      <c r="A297" s="1">
        <v>296</v>
      </c>
      <c r="B297" s="1" t="s">
        <v>10</v>
      </c>
      <c r="C297" s="2">
        <v>92.200102612790545</v>
      </c>
      <c r="D297" s="2">
        <v>996.53225042474901</v>
      </c>
      <c r="E297" s="2">
        <v>-0.60301083675980927</v>
      </c>
      <c r="F297" s="2">
        <v>30.496372258471311</v>
      </c>
      <c r="G297" s="2">
        <v>1.6434381258552191</v>
      </c>
      <c r="H297" s="2">
        <v>12.455496991065241</v>
      </c>
    </row>
    <row r="298" spans="1:8" x14ac:dyDescent="0.3">
      <c r="A298" s="1">
        <v>297</v>
      </c>
      <c r="B298" s="1" t="s">
        <v>10</v>
      </c>
      <c r="C298" s="2">
        <v>97.600555534120588</v>
      </c>
      <c r="D298" s="2">
        <v>999.61855417952302</v>
      </c>
      <c r="E298" s="2">
        <v>2.2231377975036701</v>
      </c>
      <c r="F298" s="2">
        <v>28.04167681215894</v>
      </c>
      <c r="G298" s="2">
        <v>3.6777131789112172</v>
      </c>
      <c r="H298" s="2">
        <v>12.36501090590056</v>
      </c>
    </row>
    <row r="299" spans="1:8" x14ac:dyDescent="0.3">
      <c r="A299" s="1">
        <v>298</v>
      </c>
      <c r="B299" s="1" t="s">
        <v>10</v>
      </c>
      <c r="C299" s="2">
        <v>87.947291941907864</v>
      </c>
      <c r="D299" s="2">
        <v>994.1754448718782</v>
      </c>
      <c r="E299" s="2">
        <v>0.44264040231613139</v>
      </c>
      <c r="F299" s="2">
        <v>34.358451846874452</v>
      </c>
      <c r="G299" s="2">
        <v>4.0562739170267754</v>
      </c>
      <c r="H299" s="2">
        <v>11.368726249069599</v>
      </c>
    </row>
    <row r="300" spans="1:8" x14ac:dyDescent="0.3">
      <c r="A300" s="1">
        <v>299</v>
      </c>
      <c r="B300" s="1" t="s">
        <v>10</v>
      </c>
      <c r="C300" s="2">
        <v>92.062950759062716</v>
      </c>
      <c r="D300" s="2">
        <v>1003.543542674316</v>
      </c>
      <c r="E300" s="2">
        <v>2.6134438792789711</v>
      </c>
      <c r="F300" s="2">
        <v>27.580552032890861</v>
      </c>
      <c r="G300" s="2">
        <v>4.267336032757715</v>
      </c>
      <c r="H300" s="2">
        <v>13.34981036143861</v>
      </c>
    </row>
    <row r="301" spans="1:8" x14ac:dyDescent="0.3">
      <c r="A301" s="1">
        <v>300</v>
      </c>
      <c r="B301" s="1" t="s">
        <v>10</v>
      </c>
      <c r="C301" s="2">
        <v>95.749743712907645</v>
      </c>
      <c r="D301" s="2">
        <v>1005.579732584629</v>
      </c>
      <c r="E301" s="2">
        <v>2.2305981562809012</v>
      </c>
      <c r="F301" s="2">
        <v>31.118734785626241</v>
      </c>
      <c r="G301" s="2">
        <v>0.5106130303443559</v>
      </c>
      <c r="H301" s="2">
        <v>8.9065065243076109</v>
      </c>
    </row>
  </sheetData>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Dasboard</vt:lpstr>
      <vt:lpstr>MAIN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reudinta zesha</dc:creator>
  <cp:lastModifiedBy>reudinta zesha</cp:lastModifiedBy>
  <dcterms:created xsi:type="dcterms:W3CDTF">2024-12-28T15:40:51Z</dcterms:created>
  <dcterms:modified xsi:type="dcterms:W3CDTF">2025-04-14T07:24:53Z</dcterms:modified>
</cp:coreProperties>
</file>