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420" windowWidth="18820" windowHeight="6810"/>
  </bookViews>
  <sheets>
    <sheet name="APP" sheetId="1" r:id="rId1"/>
    <sheet name="ref" sheetId="2" r:id="rId2"/>
  </sheets>
  <definedNames>
    <definedName name="aporte">APP!$D$13</definedName>
    <definedName name="dividendo">APP!$D$17</definedName>
    <definedName name="nm_perfil">APP!$C$27</definedName>
    <definedName name="patrimonio">APP!$D$16</definedName>
    <definedName name="qtd_anos">APP!$D$14</definedName>
    <definedName name="rendimento_carteira">APP!$D$9</definedName>
    <definedName name="salario">APP!$D$8</definedName>
    <definedName name="sugestao_aporte">APP!$D$10</definedName>
    <definedName name="taxa_rendimento">APP!$D$15</definedName>
    <definedName name="valores_aporte">APP!$C$28</definedName>
  </definedNames>
  <calcPr calcId="145621"/>
</workbook>
</file>

<file path=xl/calcChain.xml><?xml version="1.0" encoding="utf-8"?>
<calcChain xmlns="http://schemas.openxmlformats.org/spreadsheetml/2006/main">
  <c r="A4" i="2" l="1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3" i="2"/>
  <c r="C32" i="1" s="1"/>
  <c r="D32" i="1" s="1"/>
  <c r="C28" i="1"/>
  <c r="D15" i="1"/>
  <c r="D16" i="1" s="1"/>
  <c r="D17" i="1" s="1"/>
  <c r="D10" i="1"/>
  <c r="C36" i="1" l="1"/>
  <c r="D36" i="1" s="1"/>
  <c r="C35" i="1"/>
  <c r="D35" i="1" s="1"/>
  <c r="C34" i="1"/>
  <c r="D34" i="1" s="1"/>
  <c r="C33" i="1"/>
  <c r="D33" i="1" s="1"/>
  <c r="C31" i="1"/>
  <c r="C24" i="1"/>
  <c r="D24" i="1" s="1"/>
  <c r="C23" i="1"/>
  <c r="D23" i="1" s="1"/>
  <c r="C22" i="1"/>
  <c r="D22" i="1" s="1"/>
  <c r="C21" i="1"/>
  <c r="D21" i="1" s="1"/>
  <c r="C20" i="1"/>
  <c r="D20" i="1" s="1"/>
  <c r="D31" i="1" l="1"/>
  <c r="D37" i="1" s="1"/>
  <c r="C37" i="1"/>
</calcChain>
</file>

<file path=xl/sharedStrings.xml><?xml version="1.0" encoding="utf-8"?>
<sst xmlns="http://schemas.openxmlformats.org/spreadsheetml/2006/main" count="71" uniqueCount="35">
  <si>
    <t>Quanto investir por mês?</t>
  </si>
  <si>
    <t>Por quantos anos?</t>
  </si>
  <si>
    <t>Taxa de rendimento mensal?</t>
  </si>
  <si>
    <t>Patrimonio acumulado?</t>
  </si>
  <si>
    <t>Dividendos mensais?</t>
  </si>
  <si>
    <t>INVESTIMENTO MENSAL</t>
  </si>
  <si>
    <t>Cenários</t>
  </si>
  <si>
    <t>Quanto em 2 anos?</t>
  </si>
  <si>
    <t>Quanto em 5 anos?</t>
  </si>
  <si>
    <t>Quanto em 10 anos?</t>
  </si>
  <si>
    <t>Quanto em 20 anos?</t>
  </si>
  <si>
    <t>Quanto em 30 anos?</t>
  </si>
  <si>
    <t>Dividendos</t>
  </si>
  <si>
    <t>Configurações</t>
  </si>
  <si>
    <t>Salario</t>
  </si>
  <si>
    <t>Rendimento</t>
  </si>
  <si>
    <t>Sugestçao investimento mês</t>
  </si>
  <si>
    <t>Acumulado</t>
  </si>
  <si>
    <t>AGRESSIVO</t>
  </si>
  <si>
    <t>PERFIL</t>
  </si>
  <si>
    <t>VALOR A SER INVESTIDO POR MÊS</t>
  </si>
  <si>
    <t>MODERADO</t>
  </si>
  <si>
    <t>TIPO DE FII</t>
  </si>
  <si>
    <t>Percentual sugerido</t>
  </si>
  <si>
    <t>Valores</t>
  </si>
  <si>
    <t>PAPEL</t>
  </si>
  <si>
    <t>TIJOLO</t>
  </si>
  <si>
    <t>HIBRIDOS</t>
  </si>
  <si>
    <t>FOFs</t>
  </si>
  <si>
    <t>DESENVOLVIMENTO</t>
  </si>
  <si>
    <t>HOTELARIA</t>
  </si>
  <si>
    <t>%</t>
  </si>
  <si>
    <t>CHAVE</t>
  </si>
  <si>
    <t>CONSERVADOR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</si>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</sst>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5" formatCode="&quot;R$&quot;\ 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B846B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dotted">
        <color theme="0" tint="-0.14996795556505021"/>
      </right>
      <top/>
      <bottom style="dotted">
        <color theme="0" tint="-0.14996795556505021"/>
      </bottom>
      <diagonal/>
    </border>
    <border>
      <left style="dotted">
        <color theme="0" tint="-0.14996795556505021"/>
      </left>
      <right style="dotted">
        <color theme="0" tint="-0.14996795556505021"/>
      </right>
      <top/>
      <bottom style="dotted">
        <color theme="0" tint="-0.14996795556505021"/>
      </bottom>
      <diagonal/>
    </border>
    <border>
      <left style="dotted">
        <color theme="0" tint="-0.14996795556505021"/>
      </left>
      <right style="medium">
        <color indexed="64"/>
      </right>
      <top/>
      <bottom style="dotted">
        <color theme="0" tint="-0.14996795556505021"/>
      </bottom>
      <diagonal/>
    </border>
    <border>
      <left style="medium">
        <color indexed="64"/>
      </left>
      <right style="dotted">
        <color theme="0" tint="-0.14996795556505021"/>
      </right>
      <top style="dotted">
        <color theme="0" tint="-0.14996795556505021"/>
      </top>
      <bottom style="dotted">
        <color theme="0" tint="-0.14996795556505021"/>
      </bottom>
      <diagonal/>
    </border>
    <border>
      <left style="dotted">
        <color theme="0" tint="-0.14996795556505021"/>
      </left>
      <right style="dotted">
        <color theme="0" tint="-0.14996795556505021"/>
      </right>
      <top style="dotted">
        <color theme="0" tint="-0.14996795556505021"/>
      </top>
      <bottom style="dotted">
        <color theme="0" tint="-0.14996795556505021"/>
      </bottom>
      <diagonal/>
    </border>
    <border>
      <left style="dotted">
        <color theme="0" tint="-0.14996795556505021"/>
      </left>
      <right style="medium">
        <color indexed="64"/>
      </right>
      <top style="dotted">
        <color theme="0" tint="-0.14996795556505021"/>
      </top>
      <bottom style="dotted">
        <color theme="0" tint="-0.14996795556505021"/>
      </bottom>
      <diagonal/>
    </border>
    <border>
      <left style="medium">
        <color indexed="64"/>
      </left>
      <right style="dotted">
        <color theme="0" tint="-0.14996795556505021"/>
      </right>
      <top style="dotted">
        <color theme="0" tint="-0.14996795556505021"/>
      </top>
      <bottom style="medium">
        <color indexed="64"/>
      </bottom>
      <diagonal/>
    </border>
    <border>
      <left style="dotted">
        <color theme="0" tint="-0.14996795556505021"/>
      </left>
      <right style="dotted">
        <color theme="0" tint="-0.14996795556505021"/>
      </right>
      <top style="dotted">
        <color theme="0" tint="-0.14996795556505021"/>
      </top>
      <bottom style="medium">
        <color indexed="64"/>
      </bottom>
      <diagonal/>
    </border>
    <border>
      <left style="dotted">
        <color theme="0" tint="-0.14996795556505021"/>
      </left>
      <right style="medium">
        <color indexed="64"/>
      </right>
      <top style="dotted">
        <color theme="0" tint="-0.14996795556505021"/>
      </top>
      <bottom style="medium">
        <color indexed="64"/>
      </bottom>
      <diagonal/>
    </border>
    <border>
      <left/>
      <right style="dotted">
        <color theme="0" tint="-0.14996795556505021"/>
      </right>
      <top/>
      <bottom style="dotted">
        <color theme="0" tint="-0.14996795556505021"/>
      </bottom>
      <diagonal/>
    </border>
    <border>
      <left style="dotted">
        <color theme="0" tint="-0.14996795556505021"/>
      </left>
      <right/>
      <top/>
      <bottom style="dotted">
        <color theme="0" tint="-0.14996795556505021"/>
      </bottom>
      <diagonal/>
    </border>
    <border>
      <left/>
      <right style="dotted">
        <color theme="0" tint="-0.14996795556505021"/>
      </right>
      <top style="dotted">
        <color theme="0" tint="-0.14996795556505021"/>
      </top>
      <bottom style="dotted">
        <color theme="0" tint="-0.14996795556505021"/>
      </bottom>
      <diagonal/>
    </border>
    <border>
      <left style="dotted">
        <color theme="0" tint="-0.14996795556505021"/>
      </left>
      <right/>
      <top style="dotted">
        <color theme="0" tint="-0.14996795556505021"/>
      </top>
      <bottom style="dotted">
        <color theme="0" tint="-0.14996795556505021"/>
      </bottom>
      <diagonal/>
    </border>
    <border>
      <left/>
      <right style="dotted">
        <color theme="0" tint="-0.14996795556505021"/>
      </right>
      <top style="dotted">
        <color theme="0" tint="-0.14996795556505021"/>
      </top>
      <bottom/>
      <diagonal/>
    </border>
    <border>
      <left style="dotted">
        <color theme="0" tint="-0.14996795556505021"/>
      </left>
      <right/>
      <top style="dotted">
        <color theme="0" tint="-0.14996795556505021"/>
      </top>
      <bottom/>
      <diagonal/>
    </border>
    <border>
      <left style="medium">
        <color indexed="64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medium">
        <color indexed="64"/>
      </right>
      <top style="hair">
        <color theme="0" tint="-0.14996795556505021"/>
      </top>
      <bottom style="hair">
        <color theme="0" tint="-0.14996795556505021"/>
      </bottom>
      <diagonal/>
    </border>
    <border>
      <left style="medium">
        <color indexed="64"/>
      </left>
      <right style="hair">
        <color theme="0" tint="-0.14996795556505021"/>
      </right>
      <top style="hair">
        <color theme="0" tint="-0.14996795556505021"/>
      </top>
      <bottom style="medium">
        <color indexed="64"/>
      </bottom>
      <diagonal/>
    </border>
    <border>
      <left style="hair">
        <color theme="0" tint="-0.14996795556505021"/>
      </left>
      <right style="medium">
        <color indexed="64"/>
      </right>
      <top style="hair">
        <color theme="0" tint="-0.14996795556505021"/>
      </top>
      <bottom style="medium">
        <color indexed="64"/>
      </bottom>
      <diagonal/>
    </border>
    <border>
      <left style="dotted">
        <color theme="0" tint="-0.1499679555650502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theme="0" tint="-0.14996795556505021"/>
      </right>
      <top style="medium">
        <color indexed="64"/>
      </top>
      <bottom/>
      <diagonal/>
    </border>
    <border>
      <left style="hair">
        <color theme="0" tint="-0.14996795556505021"/>
      </left>
      <right style="hair">
        <color theme="0" tint="-0.14996795556505021"/>
      </right>
      <top style="medium">
        <color indexed="64"/>
      </top>
      <bottom/>
      <diagonal/>
    </border>
    <border>
      <left style="hair">
        <color theme="0" tint="-0.14996795556505021"/>
      </left>
      <right style="medium">
        <color indexed="64"/>
      </right>
      <top style="medium">
        <color indexed="64"/>
      </top>
      <bottom/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medium">
        <color indexed="64"/>
      </left>
      <right style="hair">
        <color theme="0" tint="-0.14996795556505021"/>
      </right>
      <top style="medium">
        <color indexed="64"/>
      </top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 style="medium">
        <color indexed="64"/>
      </top>
      <bottom style="hair">
        <color theme="0" tint="-0.14996795556505021"/>
      </bottom>
      <diagonal/>
    </border>
    <border>
      <left style="hair">
        <color theme="0" tint="-0.14996795556505021"/>
      </left>
      <right style="medium">
        <color indexed="64"/>
      </right>
      <top style="medium">
        <color indexed="64"/>
      </top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 style="dotted">
        <color theme="0" tint="-0.14996795556505021"/>
      </left>
      <right style="dotted">
        <color theme="0" tint="-0.14996795556505021"/>
      </right>
      <top style="dotted">
        <color theme="0" tint="-0.14996795556505021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</cellStyleXfs>
  <cellXfs count="62">
    <xf numFmtId="0" fontId="0" fillId="0" borderId="0" xfId="0"/>
    <xf numFmtId="0" fontId="0" fillId="0" borderId="0" xfId="0" applyFill="1"/>
    <xf numFmtId="0" fontId="0" fillId="5" borderId="0" xfId="0" applyFill="1"/>
    <xf numFmtId="0" fontId="4" fillId="0" borderId="0" xfId="0" applyFont="1"/>
    <xf numFmtId="0" fontId="0" fillId="0" borderId="0" xfId="0" applyBorder="1"/>
    <xf numFmtId="8" fontId="3" fillId="8" borderId="5" xfId="0" applyNumberFormat="1" applyFont="1" applyFill="1" applyBorder="1" applyAlignment="1">
      <alignment horizontal="center"/>
    </xf>
    <xf numFmtId="8" fontId="3" fillId="8" borderId="6" xfId="0" applyNumberFormat="1" applyFont="1" applyFill="1" applyBorder="1" applyAlignment="1">
      <alignment horizontal="center"/>
    </xf>
    <xf numFmtId="8" fontId="3" fillId="8" borderId="8" xfId="0" applyNumberFormat="1" applyFont="1" applyFill="1" applyBorder="1" applyAlignment="1">
      <alignment horizontal="center"/>
    </xf>
    <xf numFmtId="8" fontId="3" fillId="8" borderId="11" xfId="0" applyNumberFormat="1" applyFont="1" applyFill="1" applyBorder="1" applyAlignment="1">
      <alignment horizontal="center"/>
    </xf>
    <xf numFmtId="8" fontId="3" fillId="8" borderId="23" xfId="0" applyNumberFormat="1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9" fontId="0" fillId="0" borderId="9" xfId="0" applyNumberFormat="1" applyBorder="1" applyAlignment="1">
      <alignment horizontal="center"/>
    </xf>
    <xf numFmtId="165" fontId="0" fillId="0" borderId="12" xfId="1" applyNumberFormat="1" applyFont="1" applyBorder="1" applyAlignment="1">
      <alignment horizontal="center"/>
    </xf>
    <xf numFmtId="165" fontId="0" fillId="0" borderId="20" xfId="0" applyNumberFormat="1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10" fontId="3" fillId="8" borderId="20" xfId="0" applyNumberFormat="1" applyFont="1" applyFill="1" applyBorder="1" applyAlignment="1" applyProtection="1">
      <alignment horizontal="center"/>
      <protection locked="0"/>
    </xf>
    <xf numFmtId="8" fontId="3" fillId="8" borderId="20" xfId="0" applyNumberFormat="1" applyFont="1" applyFill="1" applyBorder="1" applyAlignment="1">
      <alignment horizontal="center"/>
    </xf>
    <xf numFmtId="8" fontId="3" fillId="8" borderId="22" xfId="0" applyNumberFormat="1" applyFont="1" applyFill="1" applyBorder="1" applyAlignment="1">
      <alignment horizontal="center"/>
    </xf>
    <xf numFmtId="0" fontId="6" fillId="5" borderId="28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30" xfId="0" applyFont="1" applyFill="1" applyBorder="1" applyAlignment="1">
      <alignment horizontal="center" vertical="center"/>
    </xf>
    <xf numFmtId="0" fontId="7" fillId="8" borderId="19" xfId="0" applyFont="1" applyFill="1" applyBorder="1" applyAlignment="1">
      <alignment horizontal="left" indent="3"/>
    </xf>
    <xf numFmtId="0" fontId="7" fillId="8" borderId="27" xfId="0" applyFont="1" applyFill="1" applyBorder="1" applyAlignment="1">
      <alignment horizontal="left" indent="3"/>
    </xf>
    <xf numFmtId="0" fontId="7" fillId="8" borderId="21" xfId="0" applyFont="1" applyFill="1" applyBorder="1" applyAlignment="1">
      <alignment horizontal="left" indent="3"/>
    </xf>
    <xf numFmtId="0" fontId="7" fillId="8" borderId="31" xfId="0" applyFont="1" applyFill="1" applyBorder="1" applyAlignment="1">
      <alignment horizontal="left" indent="3"/>
    </xf>
    <xf numFmtId="0" fontId="7" fillId="0" borderId="19" xfId="0" applyFont="1" applyBorder="1" applyAlignment="1">
      <alignment horizontal="left" indent="3"/>
    </xf>
    <xf numFmtId="0" fontId="7" fillId="0" borderId="27" xfId="0" applyFont="1" applyBorder="1" applyAlignment="1">
      <alignment horizontal="left" indent="3"/>
    </xf>
    <xf numFmtId="0" fontId="8" fillId="8" borderId="19" xfId="0" applyFont="1" applyFill="1" applyBorder="1" applyAlignment="1">
      <alignment horizontal="left" indent="3"/>
    </xf>
    <xf numFmtId="0" fontId="8" fillId="8" borderId="27" xfId="0" applyFont="1" applyFill="1" applyBorder="1" applyAlignment="1">
      <alignment horizontal="left" indent="3"/>
    </xf>
    <xf numFmtId="0" fontId="8" fillId="8" borderId="21" xfId="0" applyFont="1" applyFill="1" applyBorder="1" applyAlignment="1">
      <alignment horizontal="left" indent="3"/>
    </xf>
    <xf numFmtId="0" fontId="8" fillId="8" borderId="31" xfId="0" applyFont="1" applyFill="1" applyBorder="1" applyAlignment="1">
      <alignment horizontal="left" indent="3"/>
    </xf>
    <xf numFmtId="0" fontId="8" fillId="8" borderId="4" xfId="0" applyFont="1" applyFill="1" applyBorder="1" applyAlignment="1">
      <alignment horizontal="left" indent="3"/>
    </xf>
    <xf numFmtId="0" fontId="8" fillId="8" borderId="7" xfId="0" applyFont="1" applyFill="1" applyBorder="1" applyAlignment="1">
      <alignment horizontal="left" indent="3"/>
    </xf>
    <xf numFmtId="0" fontId="8" fillId="8" borderId="10" xfId="0" applyFont="1" applyFill="1" applyBorder="1" applyAlignment="1">
      <alignment horizontal="left" indent="3"/>
    </xf>
    <xf numFmtId="0" fontId="4" fillId="2" borderId="0" xfId="2" applyBorder="1" applyAlignment="1">
      <alignment horizontal="center"/>
    </xf>
    <xf numFmtId="0" fontId="4" fillId="2" borderId="0" xfId="2" applyAlignment="1">
      <alignment horizontal="center"/>
    </xf>
    <xf numFmtId="0" fontId="4" fillId="2" borderId="0" xfId="2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32" xfId="0" applyBorder="1"/>
    <xf numFmtId="0" fontId="0" fillId="0" borderId="32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9" fontId="0" fillId="0" borderId="32" xfId="0" applyNumberFormat="1" applyBorder="1" applyAlignment="1">
      <alignment horizontal="center"/>
    </xf>
    <xf numFmtId="0" fontId="4" fillId="3" borderId="32" xfId="3" applyBorder="1" applyAlignment="1">
      <alignment horizontal="center"/>
    </xf>
    <xf numFmtId="165" fontId="0" fillId="7" borderId="0" xfId="0" applyNumberFormat="1" applyFill="1" applyAlignment="1">
      <alignment horizontal="center"/>
    </xf>
    <xf numFmtId="0" fontId="0" fillId="7" borderId="13" xfId="0" applyFill="1" applyBorder="1" applyAlignment="1">
      <alignment horizontal="center"/>
    </xf>
    <xf numFmtId="9" fontId="0" fillId="7" borderId="5" xfId="0" applyNumberFormat="1" applyFill="1" applyBorder="1" applyAlignment="1">
      <alignment horizontal="center"/>
    </xf>
    <xf numFmtId="165" fontId="0" fillId="7" borderId="14" xfId="0" applyNumberFormat="1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9" fontId="0" fillId="7" borderId="8" xfId="0" applyNumberFormat="1" applyFill="1" applyBorder="1" applyAlignment="1">
      <alignment horizontal="center"/>
    </xf>
    <xf numFmtId="165" fontId="0" fillId="7" borderId="16" xfId="0" applyNumberFormat="1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9" fontId="0" fillId="7" borderId="33" xfId="0" applyNumberFormat="1" applyFill="1" applyBorder="1" applyAlignment="1">
      <alignment horizontal="center"/>
    </xf>
    <xf numFmtId="165" fontId="0" fillId="7" borderId="18" xfId="0" applyNumberFormat="1" applyFill="1" applyBorder="1" applyAlignment="1">
      <alignment horizontal="center"/>
    </xf>
    <xf numFmtId="0" fontId="0" fillId="7" borderId="0" xfId="0" applyFill="1" applyAlignment="1">
      <alignment horizontal="left"/>
    </xf>
    <xf numFmtId="0" fontId="4" fillId="6" borderId="0" xfId="0" applyFont="1" applyFill="1" applyAlignment="1">
      <alignment horizontal="center"/>
    </xf>
    <xf numFmtId="165" fontId="4" fillId="6" borderId="0" xfId="0" applyNumberFormat="1" applyFont="1" applyFill="1" applyAlignment="1">
      <alignment horizontal="center"/>
    </xf>
    <xf numFmtId="9" fontId="4" fillId="6" borderId="0" xfId="0" applyNumberFormat="1" applyFont="1" applyFill="1" applyAlignment="1">
      <alignment horizontal="center"/>
    </xf>
  </cellXfs>
  <cellStyles count="4">
    <cellStyle name="Ênfase2" xfId="2" builtinId="33"/>
    <cellStyle name="Ênfase5" xfId="3" builtinId="45"/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B846B5"/>
      <color rgb="FFD727CA"/>
      <color rgb="FFD60093"/>
      <color rgb="FFCC3399"/>
      <color rgb="FFCC00CC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autoTitleDeleted val="0"/>
    <c:plotArea>
      <c:layout/>
      <c:pieChart>
        <c:varyColors val="1"/>
        <c:ser>
          <c:idx val="0"/>
          <c:order val="0"/>
          <c:dLbls>
            <c:txPr>
              <a:bodyPr/>
              <a:lstStyle/>
              <a:p>
                <a:pPr>
                  <a:defRPr sz="1100"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APP!$B$31:$B$36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HIBRIDOS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</c:v>
                </c:pt>
              </c:strCache>
            </c:strRef>
          </c:cat>
          <c:val>
            <c:numRef>
              <c:f>APP!$C$31:$C$36</c:f>
              <c:numCache>
                <c:formatCode>0%</c:formatCode>
                <c:ptCount val="6"/>
                <c:pt idx="0">
                  <c:v>0.5</c:v>
                </c:pt>
                <c:pt idx="1">
                  <c:v>0.1</c:v>
                </c:pt>
                <c:pt idx="2">
                  <c:v>0.05</c:v>
                </c:pt>
                <c:pt idx="3">
                  <c:v>0.05</c:v>
                </c:pt>
                <c:pt idx="4">
                  <c:v>0.2</c:v>
                </c:pt>
                <c:pt idx="5">
                  <c:v>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76200</xdr:rowOff>
    </xdr:from>
    <xdr:to>
      <xdr:col>4</xdr:col>
      <xdr:colOff>7938</xdr:colOff>
      <xdr:row>4</xdr:row>
      <xdr:rowOff>127000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063" y="76200"/>
          <a:ext cx="5365750" cy="78105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1</xdr:col>
      <xdr:colOff>79374</xdr:colOff>
      <xdr:row>38</xdr:row>
      <xdr:rowOff>41274</xdr:rowOff>
    </xdr:from>
    <xdr:to>
      <xdr:col>4</xdr:col>
      <xdr:colOff>7937</xdr:colOff>
      <xdr:row>53</xdr:row>
      <xdr:rowOff>46037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zoomScale="90" zoomScaleNormal="90" workbookViewId="0">
      <selection activeCell="C23" sqref="C23"/>
    </sheetView>
  </sheetViews>
  <sheetFormatPr defaultColWidth="0" defaultRowHeight="14.5" zeroHeight="1" x14ac:dyDescent="0.35"/>
  <cols>
    <col min="1" max="1" width="3.54296875" customWidth="1"/>
    <col min="2" max="2" width="30" bestFit="1" customWidth="1"/>
    <col min="3" max="3" width="23.6328125" customWidth="1"/>
    <col min="4" max="4" width="23.08984375" customWidth="1"/>
    <col min="5" max="5" width="5.453125" customWidth="1"/>
    <col min="23" max="24" width="0" style="1" hidden="1"/>
    <col min="25" max="16384" width="8.7265625" style="1" hidden="1"/>
  </cols>
  <sheetData>
    <row r="1" spans="1:22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5" thickBot="1" x14ac:dyDescent="0.4"/>
    <row r="7" spans="1:22" ht="18.5" x14ac:dyDescent="0.35">
      <c r="B7" s="13" t="s">
        <v>13</v>
      </c>
      <c r="C7" s="14"/>
      <c r="D7" s="15"/>
    </row>
    <row r="8" spans="1:22" ht="15.5" x14ac:dyDescent="0.35">
      <c r="B8" s="26" t="s">
        <v>14</v>
      </c>
      <c r="C8" s="27"/>
      <c r="D8" s="18">
        <v>1300</v>
      </c>
    </row>
    <row r="9" spans="1:22" ht="15.5" x14ac:dyDescent="0.35">
      <c r="B9" s="26" t="s">
        <v>15</v>
      </c>
      <c r="C9" s="27"/>
      <c r="D9" s="16">
        <v>0.01</v>
      </c>
    </row>
    <row r="10" spans="1:22" ht="16" thickBot="1" x14ac:dyDescent="0.4">
      <c r="B10" s="28" t="s">
        <v>16</v>
      </c>
      <c r="C10" s="29"/>
      <c r="D10" s="17">
        <f>$D$8*8%</f>
        <v>104</v>
      </c>
    </row>
    <row r="11" spans="1:22" ht="15" thickBot="1" x14ac:dyDescent="0.4">
      <c r="C11" s="1"/>
    </row>
    <row r="12" spans="1:22" ht="25.5" customHeight="1" x14ac:dyDescent="0.35">
      <c r="B12" s="23" t="s">
        <v>5</v>
      </c>
      <c r="C12" s="24"/>
      <c r="D12" s="25"/>
    </row>
    <row r="13" spans="1:22" ht="15.5" x14ac:dyDescent="0.35">
      <c r="B13" s="30" t="s">
        <v>0</v>
      </c>
      <c r="C13" s="31"/>
      <c r="D13" s="18">
        <v>200</v>
      </c>
    </row>
    <row r="14" spans="1:22" ht="15.5" x14ac:dyDescent="0.35">
      <c r="B14" s="30" t="s">
        <v>1</v>
      </c>
      <c r="C14" s="31"/>
      <c r="D14" s="19">
        <v>5</v>
      </c>
    </row>
    <row r="15" spans="1:22" ht="15.5" x14ac:dyDescent="0.35">
      <c r="B15" s="32" t="s">
        <v>2</v>
      </c>
      <c r="C15" s="33"/>
      <c r="D15" s="20">
        <f>rendimento_carteira</f>
        <v>0.01</v>
      </c>
    </row>
    <row r="16" spans="1:22" ht="15.5" x14ac:dyDescent="0.35">
      <c r="B16" s="32" t="s">
        <v>3</v>
      </c>
      <c r="C16" s="33"/>
      <c r="D16" s="21">
        <f>-FV(taxa_rendimento,qtd_anos*12,aporte)</f>
        <v>16333.933971281826</v>
      </c>
    </row>
    <row r="17" spans="1:4" ht="16" thickBot="1" x14ac:dyDescent="0.4">
      <c r="B17" s="34" t="s">
        <v>4</v>
      </c>
      <c r="C17" s="35"/>
      <c r="D17" s="22">
        <f>patrimonio*rendimento_carteira</f>
        <v>163.33933971281826</v>
      </c>
    </row>
    <row r="18" spans="1:4" ht="15" thickBot="1" x14ac:dyDescent="0.4"/>
    <row r="19" spans="1:4" ht="25.5" customHeight="1" x14ac:dyDescent="0.35">
      <c r="B19" s="10" t="s">
        <v>6</v>
      </c>
      <c r="C19" s="11" t="s">
        <v>17</v>
      </c>
      <c r="D19" s="12" t="s">
        <v>12</v>
      </c>
    </row>
    <row r="20" spans="1:4" ht="15.5" x14ac:dyDescent="0.35">
      <c r="A20" s="3">
        <v>2</v>
      </c>
      <c r="B20" s="36" t="s">
        <v>7</v>
      </c>
      <c r="C20" s="5">
        <f>FV(taxa_rendimento,$A20*12,aporte*-1)</f>
        <v>5394.6929706382998</v>
      </c>
      <c r="D20" s="6">
        <f>C20*rendimento_carteira</f>
        <v>53.946929706383003</v>
      </c>
    </row>
    <row r="21" spans="1:4" ht="15.5" x14ac:dyDescent="0.35">
      <c r="A21" s="3">
        <v>5</v>
      </c>
      <c r="B21" s="37" t="s">
        <v>8</v>
      </c>
      <c r="C21" s="7">
        <f>FV(taxa_rendimento,$A21*12,aporte*-1)</f>
        <v>16333.933971281826</v>
      </c>
      <c r="D21" s="6">
        <f>C21*rendimento_carteira</f>
        <v>163.33933971281826</v>
      </c>
    </row>
    <row r="22" spans="1:4" ht="15.5" x14ac:dyDescent="0.35">
      <c r="A22" s="3">
        <v>10</v>
      </c>
      <c r="B22" s="37" t="s">
        <v>9</v>
      </c>
      <c r="C22" s="7">
        <f>FV(taxa_rendimento,$A22*12,aporte*-1)</f>
        <v>46007.7378914734</v>
      </c>
      <c r="D22" s="6">
        <f>C22*rendimento_carteira</f>
        <v>460.07737891473403</v>
      </c>
    </row>
    <row r="23" spans="1:4" ht="15.5" x14ac:dyDescent="0.35">
      <c r="A23" s="3">
        <v>20</v>
      </c>
      <c r="B23" s="37" t="s">
        <v>10</v>
      </c>
      <c r="C23" s="7">
        <f>FV(taxa_rendimento,$A23*12,aporte*-1)</f>
        <v>197851.0730774726</v>
      </c>
      <c r="D23" s="6">
        <f>C23*rendimento_carteira</f>
        <v>1978.510730774726</v>
      </c>
    </row>
    <row r="24" spans="1:4" ht="16" thickBot="1" x14ac:dyDescent="0.4">
      <c r="A24" s="3">
        <v>30</v>
      </c>
      <c r="B24" s="38" t="s">
        <v>11</v>
      </c>
      <c r="C24" s="8">
        <f>FV(taxa_rendimento,$A24*12,aporte*-1)</f>
        <v>698992.82655370131</v>
      </c>
      <c r="D24" s="9">
        <f>C24*rendimento_carteira</f>
        <v>6989.9282655370134</v>
      </c>
    </row>
    <row r="25" spans="1:4" x14ac:dyDescent="0.35">
      <c r="B25" s="4"/>
      <c r="C25" s="4"/>
    </row>
    <row r="26" spans="1:4" x14ac:dyDescent="0.35"/>
    <row r="27" spans="1:4" x14ac:dyDescent="0.35">
      <c r="B27" s="41" t="s">
        <v>19</v>
      </c>
      <c r="C27" s="39" t="s">
        <v>18</v>
      </c>
      <c r="D27" s="41"/>
    </row>
    <row r="28" spans="1:4" x14ac:dyDescent="0.35">
      <c r="B28" s="58" t="s">
        <v>20</v>
      </c>
      <c r="C28" s="48">
        <f>aporte</f>
        <v>200</v>
      </c>
      <c r="D28" s="58"/>
    </row>
    <row r="29" spans="1:4" x14ac:dyDescent="0.35"/>
    <row r="30" spans="1:4" x14ac:dyDescent="0.35">
      <c r="B30" s="40" t="s">
        <v>22</v>
      </c>
      <c r="C30" s="40" t="s">
        <v>23</v>
      </c>
      <c r="D30" s="40" t="s">
        <v>24</v>
      </c>
    </row>
    <row r="31" spans="1:4" x14ac:dyDescent="0.35">
      <c r="B31" s="49" t="s">
        <v>25</v>
      </c>
      <c r="C31" s="50">
        <f>VLOOKUP(nm_perfil&amp;"-"&amp;$B31,ref!$A:$D,4,0)</f>
        <v>0.5</v>
      </c>
      <c r="D31" s="51">
        <f>C31*valores_aporte</f>
        <v>100</v>
      </c>
    </row>
    <row r="32" spans="1:4" x14ac:dyDescent="0.35">
      <c r="B32" s="52" t="s">
        <v>26</v>
      </c>
      <c r="C32" s="53">
        <f>VLOOKUP(nm_perfil&amp;"-"&amp;$B32,ref!$A:$D,4,0)</f>
        <v>0.1</v>
      </c>
      <c r="D32" s="54">
        <f>C32*valores_aporte</f>
        <v>20</v>
      </c>
    </row>
    <row r="33" spans="2:4" x14ac:dyDescent="0.35">
      <c r="B33" s="52" t="s">
        <v>27</v>
      </c>
      <c r="C33" s="53">
        <f>VLOOKUP(nm_perfil&amp;"-"&amp;$B33,ref!$A:$D,4,0)</f>
        <v>0.05</v>
      </c>
      <c r="D33" s="54">
        <f>C33*valores_aporte</f>
        <v>10</v>
      </c>
    </row>
    <row r="34" spans="2:4" x14ac:dyDescent="0.35">
      <c r="B34" s="52" t="s">
        <v>28</v>
      </c>
      <c r="C34" s="53">
        <f>VLOOKUP(nm_perfil&amp;"-"&amp;$B34,ref!$A:$D,4,0)</f>
        <v>0.05</v>
      </c>
      <c r="D34" s="54">
        <f>C34*valores_aporte</f>
        <v>10</v>
      </c>
    </row>
    <row r="35" spans="2:4" x14ac:dyDescent="0.35">
      <c r="B35" s="52" t="s">
        <v>29</v>
      </c>
      <c r="C35" s="53">
        <f>VLOOKUP(nm_perfil&amp;"-"&amp;$B35,ref!$A:$D,4,0)</f>
        <v>0.2</v>
      </c>
      <c r="D35" s="54">
        <f>C35*valores_aporte</f>
        <v>40</v>
      </c>
    </row>
    <row r="36" spans="2:4" x14ac:dyDescent="0.35">
      <c r="B36" s="55" t="s">
        <v>30</v>
      </c>
      <c r="C36" s="56">
        <f>VLOOKUP(nm_perfil&amp;"-"&amp;$B36,ref!$A:$D,4,0)</f>
        <v>0.1</v>
      </c>
      <c r="D36" s="57">
        <f>C36*valores_aporte</f>
        <v>20</v>
      </c>
    </row>
    <row r="37" spans="2:4" x14ac:dyDescent="0.35">
      <c r="B37" s="59" t="s">
        <v>34</v>
      </c>
      <c r="C37" s="61">
        <f>SUM(C31:C36)</f>
        <v>1.0000000000000002</v>
      </c>
      <c r="D37" s="60">
        <f>SUM(D31:D36)</f>
        <v>200</v>
      </c>
    </row>
    <row r="38" spans="2:4" x14ac:dyDescent="0.35"/>
    <row r="39" spans="2:4" x14ac:dyDescent="0.35"/>
    <row r="40" spans="2:4" x14ac:dyDescent="0.35"/>
    <row r="41" spans="2:4" x14ac:dyDescent="0.35"/>
    <row r="42" spans="2:4" x14ac:dyDescent="0.35"/>
    <row r="43" spans="2:4" x14ac:dyDescent="0.35"/>
    <row r="44" spans="2:4" x14ac:dyDescent="0.35"/>
    <row r="45" spans="2:4" x14ac:dyDescent="0.35"/>
    <row r="46" spans="2:4" x14ac:dyDescent="0.35"/>
    <row r="47" spans="2:4" x14ac:dyDescent="0.35"/>
    <row r="48" spans="2:4" x14ac:dyDescent="0.35"/>
    <row r="49" x14ac:dyDescent="0.35"/>
    <row r="50" x14ac:dyDescent="0.35"/>
    <row r="51" x14ac:dyDescent="0.35"/>
    <row r="52" x14ac:dyDescent="0.35"/>
    <row r="53" x14ac:dyDescent="0.35"/>
    <row r="54" x14ac:dyDescent="0.35"/>
    <row r="55" hidden="1" x14ac:dyDescent="0.35"/>
    <row r="56" hidden="1" x14ac:dyDescent="0.35"/>
    <row r="57" hidden="1" x14ac:dyDescent="0.35"/>
    <row r="58" hidden="1" x14ac:dyDescent="0.35"/>
    <row r="59" hidden="1" x14ac:dyDescent="0.35"/>
    <row r="60" hidden="1" x14ac:dyDescent="0.35"/>
    <row r="61" hidden="1" x14ac:dyDescent="0.35"/>
    <row r="62" hidden="1" x14ac:dyDescent="0.35"/>
    <row r="63" hidden="1" x14ac:dyDescent="0.35"/>
    <row r="64" hidden="1" x14ac:dyDescent="0.35"/>
    <row r="65" hidden="1" x14ac:dyDescent="0.35"/>
    <row r="66" x14ac:dyDescent="0.35"/>
    <row r="67" x14ac:dyDescent="0.35"/>
  </sheetData>
  <mergeCells count="10">
    <mergeCell ref="B15:C15"/>
    <mergeCell ref="B16:C16"/>
    <mergeCell ref="B17:C17"/>
    <mergeCell ref="B14:C14"/>
    <mergeCell ref="B7:D7"/>
    <mergeCell ref="B12:D12"/>
    <mergeCell ref="B8:C8"/>
    <mergeCell ref="B9:C9"/>
    <mergeCell ref="B10:C10"/>
    <mergeCell ref="B13:C13"/>
  </mergeCells>
  <dataValidations count="1">
    <dataValidation type="list" allowBlank="1" showInputMessage="1" showErrorMessage="1" errorTitle="INEXISTENTE" error="Utilize um valor real" sqref="C27">
      <formula1>"CONSERVADOR,MODERADO,AGRESSIVO"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"/>
  <sheetViews>
    <sheetView workbookViewId="0">
      <selection activeCell="F23" sqref="F23"/>
    </sheetView>
  </sheetViews>
  <sheetFormatPr defaultRowHeight="14.5" x14ac:dyDescent="0.35"/>
  <cols>
    <col min="1" max="1" width="18.26953125" bestFit="1" customWidth="1"/>
    <col min="2" max="2" width="12.453125" bestFit="1" customWidth="1"/>
    <col min="3" max="3" width="17.7265625" bestFit="1" customWidth="1"/>
  </cols>
  <sheetData>
    <row r="2" spans="1:4" ht="15" thickBot="1" x14ac:dyDescent="0.4">
      <c r="A2" s="47" t="s">
        <v>32</v>
      </c>
      <c r="B2" s="47" t="s">
        <v>19</v>
      </c>
      <c r="C2" s="47" t="s">
        <v>22</v>
      </c>
      <c r="D2" s="47" t="s">
        <v>31</v>
      </c>
    </row>
    <row r="3" spans="1:4" ht="15" thickTop="1" x14ac:dyDescent="0.35">
      <c r="A3" s="4" t="str">
        <f>B3&amp;"-"&amp;C3</f>
        <v>CONSERVADOR-PAPEL</v>
      </c>
      <c r="B3" s="4" t="s">
        <v>33</v>
      </c>
      <c r="C3" s="42" t="s">
        <v>25</v>
      </c>
      <c r="D3" s="45">
        <v>0.3</v>
      </c>
    </row>
    <row r="4" spans="1:4" x14ac:dyDescent="0.35">
      <c r="A4" s="4" t="str">
        <f t="shared" ref="A4:A20" si="0">B4&amp;"-"&amp;C4</f>
        <v>CONSERVADOR-TIJOLO</v>
      </c>
      <c r="B4" s="4" t="s">
        <v>33</v>
      </c>
      <c r="C4" s="42" t="s">
        <v>26</v>
      </c>
      <c r="D4" s="45">
        <v>0.5</v>
      </c>
    </row>
    <row r="5" spans="1:4" x14ac:dyDescent="0.35">
      <c r="A5" s="4" t="str">
        <f t="shared" si="0"/>
        <v>CONSERVADOR-HIBRIDOS</v>
      </c>
      <c r="B5" s="4" t="s">
        <v>33</v>
      </c>
      <c r="C5" s="42" t="s">
        <v>27</v>
      </c>
      <c r="D5" s="45">
        <v>0.1</v>
      </c>
    </row>
    <row r="6" spans="1:4" x14ac:dyDescent="0.35">
      <c r="A6" s="4" t="str">
        <f t="shared" si="0"/>
        <v>CONSERVADOR-FOFs</v>
      </c>
      <c r="B6" s="4" t="s">
        <v>33</v>
      </c>
      <c r="C6" s="42" t="s">
        <v>28</v>
      </c>
      <c r="D6" s="45">
        <v>0.1</v>
      </c>
    </row>
    <row r="7" spans="1:4" x14ac:dyDescent="0.35">
      <c r="A7" s="4" t="str">
        <f t="shared" si="0"/>
        <v>CONSERVADOR-DESENVOLVIMENTO</v>
      </c>
      <c r="B7" s="4" t="s">
        <v>33</v>
      </c>
      <c r="C7" s="42" t="s">
        <v>29</v>
      </c>
      <c r="D7" s="45">
        <v>0</v>
      </c>
    </row>
    <row r="8" spans="1:4" ht="15" thickBot="1" x14ac:dyDescent="0.4">
      <c r="A8" s="43" t="str">
        <f t="shared" si="0"/>
        <v>CONSERVADOR-HOTELARIA</v>
      </c>
      <c r="B8" s="43" t="s">
        <v>33</v>
      </c>
      <c r="C8" s="44" t="s">
        <v>30</v>
      </c>
      <c r="D8" s="46">
        <v>0</v>
      </c>
    </row>
    <row r="9" spans="1:4" ht="15" thickTop="1" x14ac:dyDescent="0.35">
      <c r="A9" s="4" t="str">
        <f t="shared" si="0"/>
        <v>MODERADO-PAPEL</v>
      </c>
      <c r="B9" s="4" t="s">
        <v>21</v>
      </c>
      <c r="C9" s="42" t="s">
        <v>25</v>
      </c>
      <c r="D9" s="45">
        <v>0.27</v>
      </c>
    </row>
    <row r="10" spans="1:4" x14ac:dyDescent="0.35">
      <c r="A10" s="4" t="str">
        <f t="shared" si="0"/>
        <v>MODERADO-TIJOLO</v>
      </c>
      <c r="B10" s="4" t="s">
        <v>21</v>
      </c>
      <c r="C10" s="42" t="s">
        <v>26</v>
      </c>
      <c r="D10" s="45">
        <v>0.35</v>
      </c>
    </row>
    <row r="11" spans="1:4" x14ac:dyDescent="0.35">
      <c r="A11" s="4" t="str">
        <f t="shared" si="0"/>
        <v>MODERADO-HIBRIDOS</v>
      </c>
      <c r="B11" s="4" t="s">
        <v>21</v>
      </c>
      <c r="C11" s="42" t="s">
        <v>27</v>
      </c>
      <c r="D11" s="45">
        <v>0.08</v>
      </c>
    </row>
    <row r="12" spans="1:4" x14ac:dyDescent="0.35">
      <c r="A12" s="4" t="str">
        <f t="shared" si="0"/>
        <v>MODERADO-FOFs</v>
      </c>
      <c r="B12" s="4" t="s">
        <v>21</v>
      </c>
      <c r="C12" s="42" t="s">
        <v>28</v>
      </c>
      <c r="D12" s="45">
        <v>0.1</v>
      </c>
    </row>
    <row r="13" spans="1:4" x14ac:dyDescent="0.35">
      <c r="A13" s="4" t="str">
        <f t="shared" si="0"/>
        <v>MODERADO-DESENVOLVIMENTO</v>
      </c>
      <c r="B13" s="4" t="s">
        <v>21</v>
      </c>
      <c r="C13" s="42" t="s">
        <v>29</v>
      </c>
      <c r="D13" s="45">
        <v>0.1</v>
      </c>
    </row>
    <row r="14" spans="1:4" ht="15" thickBot="1" x14ac:dyDescent="0.4">
      <c r="A14" s="43" t="str">
        <f t="shared" si="0"/>
        <v>MODERADO-HOTELARIA</v>
      </c>
      <c r="B14" s="43" t="s">
        <v>21</v>
      </c>
      <c r="C14" s="44" t="s">
        <v>30</v>
      </c>
      <c r="D14" s="46">
        <v>0.1</v>
      </c>
    </row>
    <row r="15" spans="1:4" ht="15" thickTop="1" x14ac:dyDescent="0.35">
      <c r="A15" s="4" t="str">
        <f t="shared" si="0"/>
        <v>AGRESSIVO-PAPEL</v>
      </c>
      <c r="B15" s="4" t="s">
        <v>18</v>
      </c>
      <c r="C15" s="42" t="s">
        <v>25</v>
      </c>
      <c r="D15" s="45">
        <v>0.5</v>
      </c>
    </row>
    <row r="16" spans="1:4" x14ac:dyDescent="0.35">
      <c r="A16" s="4" t="str">
        <f t="shared" si="0"/>
        <v>AGRESSIVO-TIJOLO</v>
      </c>
      <c r="B16" s="4" t="s">
        <v>18</v>
      </c>
      <c r="C16" s="42" t="s">
        <v>26</v>
      </c>
      <c r="D16" s="45">
        <v>0.1</v>
      </c>
    </row>
    <row r="17" spans="1:4" x14ac:dyDescent="0.35">
      <c r="A17" s="4" t="str">
        <f t="shared" si="0"/>
        <v>AGRESSIVO-HIBRIDOS</v>
      </c>
      <c r="B17" s="4" t="s">
        <v>18</v>
      </c>
      <c r="C17" s="42" t="s">
        <v>27</v>
      </c>
      <c r="D17" s="45">
        <v>0.05</v>
      </c>
    </row>
    <row r="18" spans="1:4" x14ac:dyDescent="0.35">
      <c r="A18" s="4" t="str">
        <f t="shared" si="0"/>
        <v>AGRESSIVO-FOFs</v>
      </c>
      <c r="B18" s="4" t="s">
        <v>18</v>
      </c>
      <c r="C18" s="42" t="s">
        <v>28</v>
      </c>
      <c r="D18" s="45">
        <v>0.05</v>
      </c>
    </row>
    <row r="19" spans="1:4" x14ac:dyDescent="0.35">
      <c r="A19" s="4" t="str">
        <f t="shared" si="0"/>
        <v>AGRESSIVO-DESENVOLVIMENTO</v>
      </c>
      <c r="B19" s="4" t="s">
        <v>18</v>
      </c>
      <c r="C19" s="42" t="s">
        <v>29</v>
      </c>
      <c r="D19" s="45">
        <v>0.2</v>
      </c>
    </row>
    <row r="20" spans="1:4" ht="15" thickBot="1" x14ac:dyDescent="0.4">
      <c r="A20" s="43" t="str">
        <f t="shared" si="0"/>
        <v>AGRESSIVO-HOTELARIA</v>
      </c>
      <c r="B20" s="43" t="s">
        <v>18</v>
      </c>
      <c r="C20" s="44" t="s">
        <v>30</v>
      </c>
      <c r="D20" s="46">
        <v>0.1</v>
      </c>
    </row>
    <row r="21" spans="1:4" ht="15" thickTop="1" x14ac:dyDescent="0.3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10</vt:i4>
      </vt:variant>
    </vt:vector>
  </HeadingPairs>
  <TitlesOfParts>
    <vt:vector size="12" baseType="lpstr">
      <vt:lpstr>APP</vt:lpstr>
      <vt:lpstr>ref</vt:lpstr>
      <vt:lpstr>aporte</vt:lpstr>
      <vt:lpstr>dividendo</vt:lpstr>
      <vt:lpstr>nm_perfil</vt:lpstr>
      <vt:lpstr>patrimonio</vt:lpstr>
      <vt:lpstr>qtd_anos</vt:lpstr>
      <vt:lpstr>rendimento_carteira</vt:lpstr>
      <vt:lpstr>salario</vt:lpstr>
      <vt:lpstr>sugestao_aporte</vt:lpstr>
      <vt:lpstr>taxa_rendimento</vt:lpstr>
      <vt:lpstr>valores_aporte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Bibibi</dc:creator>
  <cp:lastModifiedBy>Bibibi</cp:lastModifiedBy>
  <dcterms:created xsi:type="dcterms:W3CDTF">2025-06-09T18:10:56Z</dcterms:created>
  <dcterms:modified xsi:type="dcterms:W3CDTF">2025-06-10T00:01:35Z</dcterms:modified>
</cp:coreProperties>
</file>