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D064880\Downloads\"/>
    </mc:Choice>
  </mc:AlternateContent>
  <bookViews>
    <workbookView xWindow="0" yWindow="0" windowWidth="15495" windowHeight="10485"/>
  </bookViews>
  <sheets>
    <sheet name="Tabelle1" sheetId="1" r:id="rId1"/>
  </sheets>
  <externalReferences>
    <externalReference r:id="rId2"/>
  </externalReferences>
  <definedNames>
    <definedName name="AdministrateBarsFP">Tabelle1!$K$93</definedName>
    <definedName name="ChangeInfoFP">Tabelle1!$K$69</definedName>
    <definedName name="CommentFP">Tabelle1!$K$61</definedName>
    <definedName name="CreateGroupFP">Tabelle1!$K$13</definedName>
    <definedName name="DownloadFP">Tabelle1!$K$53</definedName>
    <definedName name="GetBarInfoFP">Tabelle1!$K$45</definedName>
    <definedName name="JoinGroupFP">Tabelle1!$K$37</definedName>
    <definedName name="LoginFP">Tabelle1!$K$21</definedName>
    <definedName name="RateBarFP">Tabelle1!$K$53</definedName>
    <definedName name="RegisterFp">Tabelle1!$K$29</definedName>
    <definedName name="SearchBarFP">Tabelle1!$K$13</definedName>
    <definedName name="SeeMapsFP">Tabelle1!$K$77</definedName>
    <definedName name="SeePinboardsFP">Tabelle1!$K$37</definedName>
    <definedName name="SelectDownloadFP">Tabelle1!$K$61</definedName>
    <definedName name="SelectFP">Tabelle1!$K$45</definedName>
    <definedName name="SelectUploadImagesFP">Tabelle1!$K$45</definedName>
    <definedName name="SetTagsFP">Tabelle1!$K$85</definedName>
    <definedName name="SurveysFP">Tabelle1!#REF!</definedName>
  </definedName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9" i="1" l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I108" i="1" l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E27" i="1"/>
  <c r="E32" i="1" s="1"/>
  <c r="E37" i="1" s="1"/>
  <c r="E42" i="1" s="1"/>
  <c r="E47" i="1" s="1"/>
  <c r="E52" i="1" s="1"/>
  <c r="E57" i="1" s="1"/>
  <c r="E62" i="1" s="1"/>
  <c r="E67" i="1" s="1"/>
  <c r="E72" i="1" s="1"/>
  <c r="E77" i="1" s="1"/>
  <c r="E82" i="1" s="1"/>
  <c r="E87" i="1" s="1"/>
  <c r="E92" i="1" s="1"/>
  <c r="E97" i="1" s="1"/>
  <c r="E102" i="1" s="1"/>
  <c r="E107" i="1" s="1"/>
  <c r="I26" i="1"/>
  <c r="I25" i="1"/>
  <c r="E25" i="1"/>
  <c r="E30" i="1" s="1"/>
  <c r="E35" i="1" s="1"/>
  <c r="E40" i="1" s="1"/>
  <c r="E45" i="1" s="1"/>
  <c r="E50" i="1" s="1"/>
  <c r="E55" i="1" s="1"/>
  <c r="E60" i="1" s="1"/>
  <c r="E65" i="1" s="1"/>
  <c r="E70" i="1" s="1"/>
  <c r="E75" i="1" s="1"/>
  <c r="E80" i="1" s="1"/>
  <c r="E85" i="1" s="1"/>
  <c r="E90" i="1" s="1"/>
  <c r="E95" i="1" s="1"/>
  <c r="E100" i="1" s="1"/>
  <c r="E105" i="1" s="1"/>
  <c r="I24" i="1"/>
  <c r="I23" i="1"/>
  <c r="E23" i="1"/>
  <c r="E28" i="1" s="1"/>
  <c r="E33" i="1" s="1"/>
  <c r="E38" i="1" s="1"/>
  <c r="E43" i="1" s="1"/>
  <c r="E48" i="1" s="1"/>
  <c r="E53" i="1" s="1"/>
  <c r="E58" i="1" s="1"/>
  <c r="E63" i="1" s="1"/>
  <c r="E68" i="1" s="1"/>
  <c r="E73" i="1" s="1"/>
  <c r="E78" i="1" s="1"/>
  <c r="E83" i="1" s="1"/>
  <c r="E88" i="1" s="1"/>
  <c r="E93" i="1" s="1"/>
  <c r="E98" i="1" s="1"/>
  <c r="E103" i="1" s="1"/>
  <c r="E108" i="1" s="1"/>
  <c r="I22" i="1"/>
  <c r="E22" i="1"/>
  <c r="I21" i="1"/>
  <c r="E21" i="1"/>
  <c r="E26" i="1" s="1"/>
  <c r="E31" i="1" s="1"/>
  <c r="E36" i="1" s="1"/>
  <c r="E41" i="1" s="1"/>
  <c r="E46" i="1" s="1"/>
  <c r="E51" i="1" s="1"/>
  <c r="E56" i="1" s="1"/>
  <c r="E61" i="1" s="1"/>
  <c r="E66" i="1" s="1"/>
  <c r="E71" i="1" s="1"/>
  <c r="E76" i="1" s="1"/>
  <c r="E81" i="1" s="1"/>
  <c r="E86" i="1" s="1"/>
  <c r="E91" i="1" s="1"/>
  <c r="E96" i="1" s="1"/>
  <c r="E101" i="1" s="1"/>
  <c r="E106" i="1" s="1"/>
  <c r="I20" i="1"/>
  <c r="E20" i="1"/>
  <c r="I19" i="1"/>
  <c r="E19" i="1"/>
  <c r="E24" i="1" s="1"/>
  <c r="E29" i="1" s="1"/>
  <c r="E34" i="1" s="1"/>
  <c r="E39" i="1" s="1"/>
  <c r="E44" i="1" s="1"/>
  <c r="E49" i="1" s="1"/>
  <c r="E54" i="1" s="1"/>
  <c r="E59" i="1" s="1"/>
  <c r="E64" i="1" s="1"/>
  <c r="E69" i="1" s="1"/>
  <c r="E74" i="1" s="1"/>
  <c r="E79" i="1" s="1"/>
  <c r="E84" i="1" s="1"/>
  <c r="E89" i="1" s="1"/>
  <c r="E94" i="1" s="1"/>
  <c r="E99" i="1" s="1"/>
  <c r="E104" i="1" s="1"/>
  <c r="I18" i="1"/>
  <c r="I17" i="1"/>
  <c r="I16" i="1"/>
  <c r="I15" i="1"/>
  <c r="I14" i="1"/>
</calcChain>
</file>

<file path=xl/sharedStrings.xml><?xml version="1.0" encoding="utf-8"?>
<sst xmlns="http://schemas.openxmlformats.org/spreadsheetml/2006/main" count="251" uniqueCount="91">
  <si>
    <t>UC Name</t>
  </si>
  <si>
    <t>Documentation</t>
  </si>
  <si>
    <t>Coding</t>
  </si>
  <si>
    <t>Testing</t>
  </si>
  <si>
    <t>Total</t>
  </si>
  <si>
    <t>FP</t>
  </si>
  <si>
    <t>DET</t>
  </si>
  <si>
    <t>register</t>
  </si>
  <si>
    <t>login</t>
  </si>
  <si>
    <t>logout</t>
  </si>
  <si>
    <t>edit user profile</t>
  </si>
  <si>
    <t>delete user profile</t>
  </si>
  <si>
    <t>Use Case</t>
  </si>
  <si>
    <t>Estimated (h)</t>
  </si>
  <si>
    <t>Logged (h)</t>
  </si>
  <si>
    <t>Transaction</t>
  </si>
  <si>
    <t>Function Points</t>
  </si>
  <si>
    <t>RET</t>
  </si>
  <si>
    <t>FTR</t>
  </si>
  <si>
    <t>Complexity</t>
  </si>
  <si>
    <t>Number of</t>
  </si>
  <si>
    <t>Register</t>
  </si>
  <si>
    <t>Inputs</t>
  </si>
  <si>
    <t>x</t>
  </si>
  <si>
    <t>Outputs</t>
  </si>
  <si>
    <t>Inquiries</t>
  </si>
  <si>
    <t>Logical Files</t>
  </si>
  <si>
    <t>External Interface</t>
  </si>
  <si>
    <t>Login</t>
  </si>
  <si>
    <t>Logout</t>
  </si>
  <si>
    <t>View meets</t>
  </si>
  <si>
    <t>xx</t>
  </si>
  <si>
    <t>Create meets</t>
  </si>
  <si>
    <t>Join meets</t>
  </si>
  <si>
    <t>21.20</t>
  </si>
  <si>
    <t>WIRD FÜR DIE AUTO. „Complexity“-BERECHNUNG BENÖTIGT</t>
  </si>
  <si>
    <t>Leave meets</t>
  </si>
  <si>
    <t>EI</t>
  </si>
  <si>
    <t>DETS</t>
  </si>
  <si>
    <t>Comment on meets</t>
  </si>
  <si>
    <t>28.62</t>
  </si>
  <si>
    <t>Low</t>
  </si>
  <si>
    <t>Avg</t>
  </si>
  <si>
    <t>High</t>
  </si>
  <si>
    <t>Edit own user profile</t>
  </si>
  <si>
    <t>EO + EQ</t>
  </si>
  <si>
    <t>Delete own profile</t>
  </si>
  <si>
    <t>ILF + ELF</t>
  </si>
  <si>
    <t>RETS</t>
  </si>
  <si>
    <t>View user profile</t>
  </si>
  <si>
    <t>EO</t>
  </si>
  <si>
    <t>Send friendship requests</t>
  </si>
  <si>
    <t>EQ</t>
  </si>
  <si>
    <t>ILF</t>
  </si>
  <si>
    <t>ELF</t>
  </si>
  <si>
    <t>Accept friendship requests</t>
  </si>
  <si>
    <t>Friend list</t>
  </si>
  <si>
    <t>Accept users</t>
  </si>
  <si>
    <t>Decline users</t>
  </si>
  <si>
    <t>Kick users</t>
  </si>
  <si>
    <t>Delete own meets</t>
  </si>
  <si>
    <t>Edit own meets</t>
  </si>
  <si>
    <t>Time spent on</t>
  </si>
  <si>
    <t>System</t>
  </si>
  <si>
    <t>General</t>
  </si>
  <si>
    <t>login system</t>
  </si>
  <si>
    <t>interact with meets</t>
  </si>
  <si>
    <t>view meets</t>
  </si>
  <si>
    <t>create meets</t>
  </si>
  <si>
    <t>joins meets</t>
  </si>
  <si>
    <t>leave meets</t>
  </si>
  <si>
    <t>comment on meets</t>
  </si>
  <si>
    <t>user system</t>
  </si>
  <si>
    <t>edit own user profile</t>
  </si>
  <si>
    <t>2.,5</t>
  </si>
  <si>
    <t>0.9</t>
  </si>
  <si>
    <t>delete own profile</t>
  </si>
  <si>
    <t>0.5</t>
  </si>
  <si>
    <t>0.8</t>
  </si>
  <si>
    <t>view user profile</t>
  </si>
  <si>
    <t>send friendship requests</t>
  </si>
  <si>
    <t>accept friendship requests</t>
  </si>
  <si>
    <t>friend list</t>
  </si>
  <si>
    <t>administrate meets</t>
  </si>
  <si>
    <t>accept users</t>
  </si>
  <si>
    <t>decline users</t>
  </si>
  <si>
    <t>kick users</t>
  </si>
  <si>
    <t>manipulating meets</t>
  </si>
  <si>
    <t>delete own meets</t>
  </si>
  <si>
    <t>edit own meets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</si>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</sst>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[$-F400]h:mm:ss\ AM/PM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20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2" fontId="0" fillId="2" borderId="2" xfId="1" applyNumberFormat="1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2" fontId="0" fillId="3" borderId="2" xfId="1" applyNumberFormat="1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2" fillId="3" borderId="7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2" borderId="14" xfId="0" applyFill="1" applyBorder="1"/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register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Tabelle1!$D$3:$D$6</c:f>
              <c:numCache>
                <c:formatCode>0.00</c:formatCode>
                <c:ptCount val="4"/>
                <c:pt idx="0">
                  <c:v>23.3</c:v>
                </c:pt>
                <c:pt idx="1">
                  <c:v>13.8</c:v>
                </c:pt>
                <c:pt idx="2">
                  <c:v>3.2</c:v>
                </c:pt>
                <c:pt idx="3">
                  <c:v>8.5</c:v>
                </c:pt>
              </c:numCache>
            </c:numRef>
          </c:xVal>
          <c:yVal>
            <c:numRef>
              <c:f>Tabelle1!$C$3:$C$6</c:f>
              <c:numCache>
                <c:formatCode>h:mm</c:formatCode>
                <c:ptCount val="4"/>
                <c:pt idx="0">
                  <c:v>0.60416666666666663</c:v>
                </c:pt>
                <c:pt idx="1">
                  <c:v>0.47916666666666669</c:v>
                </c:pt>
                <c:pt idx="2">
                  <c:v>0.47569444444444442</c:v>
                </c:pt>
                <c:pt idx="3">
                  <c:v>0.35416666666666669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4-46AA-89BF-542A51C037F1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Tabelle1!$D$3:$D$7</c:f>
              <c:numCache>
                <c:formatCode>0.00</c:formatCode>
                <c:ptCount val="5"/>
                <c:pt idx="0">
                  <c:v>23.3</c:v>
                </c:pt>
                <c:pt idx="1">
                  <c:v>13.8</c:v>
                </c:pt>
                <c:pt idx="2">
                  <c:v>3.2</c:v>
                </c:pt>
                <c:pt idx="3">
                  <c:v>8.5</c:v>
                </c:pt>
                <c:pt idx="4">
                  <c:v>7</c:v>
                </c:pt>
              </c:numCache>
            </c:numRef>
          </c:xVal>
          <c:yVal>
            <c:numRef>
              <c:f>Tabelle1!$C$3:$C$7</c:f>
              <c:numCache>
                <c:formatCode>h:mm</c:formatCode>
                <c:ptCount val="5"/>
                <c:pt idx="0">
                  <c:v>0.60416666666666663</c:v>
                </c:pt>
                <c:pt idx="1">
                  <c:v>0.47916666666666669</c:v>
                </c:pt>
                <c:pt idx="2">
                  <c:v>0.47569444444444442</c:v>
                </c:pt>
                <c:pt idx="3">
                  <c:v>0.35416666666666669</c:v>
                </c:pt>
                <c:pt idx="4">
                  <c:v>0.29166666666666669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F-4F45-816B-FB13B28BD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20992"/>
        <c:axId val="656870992"/>
      </c:scatterChart>
      <c:valAx>
        <c:axId val="59782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6870992"/>
        <c:crosses val="autoZero"/>
        <c:crossBetween val="midCat"/>
      </c:valAx>
      <c:valAx>
        <c:axId val="65687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782099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15875</xdr:colOff>
      <xdr:row>0</xdr:row>
      <xdr:rowOff>187324</xdr:rowOff>
    </xdr:from>
    <xdr:to>
      <xdr:col>19</xdr:col>
      <xdr:colOff>31749</xdr:colOff>
      <xdr:row>14</xdr:row>
      <xdr:rowOff>142875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0.08736</cdr:x>
      <cdr:y>0.20823</cdr:y>
    </cdr:from>
    <cdr:to>
      <cdr:x>0.93436</cdr:x>
      <cdr:y>0.57869</cdr:y>
    </cdr:to>
    <cdr:cxnSp macro="">
      <cdr:nvCxnSpPr>
        <cdr:cNvPr id="10" name="Gerader Verbinder 9">
          <a:extLst xmlns:a="http://schemas.openxmlformats.org/drawingml/2006/main">
            <a:ext uri="{FF2B5EF4-FFF2-40B4-BE49-F238E27FC236}">
              <a16:creationId xmlns:a16="http://schemas.microsoft.com/office/drawing/2014/main" id="{66E24313-CBBA-42E7-8025-CC9B0A7AD064}"/>
            </a:ext>
          </a:extLst>
        </cdr:cNvPr>
        <cdr:cNvCxnSpPr/>
      </cdr:nvCxnSpPr>
      <cdr:spPr>
        <a:xfrm xmlns:a="http://schemas.openxmlformats.org/drawingml/2006/main" flipV="1">
          <a:off x="574675" y="546101"/>
          <a:ext cx="5572125" cy="9715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064880\Dropbox\SE%20MeetUp\Dokumente\Tables\UC-FP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</sheetNames>
    <sheetDataSet>
      <sheetData sheetId="0"/>
      <sheetData sheetId="1">
        <row r="6">
          <cell r="D6">
            <v>14.5</v>
          </cell>
          <cell r="K6">
            <v>23.32</v>
          </cell>
        </row>
        <row r="11">
          <cell r="D11">
            <v>11.5</v>
          </cell>
          <cell r="K11">
            <v>13.78</v>
          </cell>
        </row>
        <row r="16">
          <cell r="D16">
            <v>11.3</v>
          </cell>
          <cell r="K16">
            <v>3.18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elle1" displayName="Tabelle1" ref="B2:D9" totalsRowShown="0">
  <autoFilter ref="B2:D9"/>
  <sortState ref="B3:L12">
    <sortCondition ref="L2:L12"/>
  </sortState>
  <tableColumns count="3">
    <tableColumn id="1" name="UC Name"/>
    <tableColumn id="2" name="Time spent"/>
    <tableColumn id="7" name="F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V108"/>
  <sheetViews>
    <sheetView tabSelected="1" zoomScaleNormal="100" workbookViewId="0">
      <selection activeCell="T19" sqref="T19"/>
    </sheetView>
  </sheetViews>
  <sheetFormatPr defaultColWidth="11.42578125" defaultRowHeight="15"/>
  <cols>
    <col min="1" max="1" width="3.140625" customWidth="1"/>
    <col min="2" max="2" width="28.85546875" customWidth="1"/>
    <col min="3" max="3" width="16.85546875" customWidth="1"/>
    <col min="10" max="10" width="16.85546875" hidden="1" customWidth="1"/>
    <col min="14" max="14" width="22.85546875" customWidth="1"/>
    <col min="15" max="15" width="18.42578125" customWidth="1"/>
  </cols>
  <sheetData>
    <row r="2" spans="2:17">
      <c r="B2" t="s">
        <v>0</v>
      </c>
      <c r="C2" t="s">
        <v>90</v>
      </c>
      <c r="D2" t="s">
        <v>5</v>
      </c>
    </row>
    <row r="3" spans="2:17">
      <c r="B3" t="s">
        <v>7</v>
      </c>
      <c r="C3" s="1">
        <v>0.60416666666666663</v>
      </c>
      <c r="D3" s="3">
        <v>23.3</v>
      </c>
      <c r="E3" s="2"/>
      <c r="F3" s="1"/>
      <c r="G3" s="1"/>
      <c r="H3" s="1"/>
      <c r="I3" s="1"/>
      <c r="J3" s="2"/>
      <c r="K3" s="2"/>
      <c r="L3" s="3"/>
    </row>
    <row r="4" spans="2:17">
      <c r="B4" t="s">
        <v>8</v>
      </c>
      <c r="C4" s="1">
        <v>0.47916666666666669</v>
      </c>
      <c r="D4" s="3">
        <v>13.8</v>
      </c>
      <c r="E4" s="2"/>
      <c r="F4" s="1"/>
      <c r="G4" s="1"/>
      <c r="H4" s="1"/>
      <c r="I4" s="1"/>
      <c r="J4" s="2"/>
      <c r="K4" s="2"/>
      <c r="L4" s="3"/>
    </row>
    <row r="5" spans="2:17">
      <c r="B5" t="s">
        <v>9</v>
      </c>
      <c r="C5" s="1">
        <v>0.47569444444444442</v>
      </c>
      <c r="D5" s="3">
        <v>3.2</v>
      </c>
      <c r="E5" s="2"/>
      <c r="F5" s="1"/>
      <c r="G5" s="1"/>
      <c r="H5" s="1"/>
      <c r="I5" s="1"/>
      <c r="J5" s="2"/>
      <c r="K5" s="2"/>
      <c r="L5" s="3"/>
    </row>
    <row r="6" spans="2:17">
      <c r="B6" t="s">
        <v>10</v>
      </c>
      <c r="C6" s="1">
        <v>0.35416666666666669</v>
      </c>
      <c r="D6" s="3">
        <v>8.5</v>
      </c>
      <c r="E6" s="2"/>
      <c r="F6" s="1"/>
      <c r="G6" s="1"/>
      <c r="H6" s="1"/>
      <c r="I6" s="1"/>
      <c r="J6" s="2"/>
      <c r="K6" s="2"/>
      <c r="L6" s="3"/>
    </row>
    <row r="7" spans="2:17">
      <c r="B7" s="4" t="s">
        <v>11</v>
      </c>
      <c r="C7" s="5">
        <v>0.29166666666666669</v>
      </c>
      <c r="D7" s="7">
        <v>7</v>
      </c>
      <c r="E7" s="6"/>
      <c r="F7" s="1"/>
      <c r="G7" s="5"/>
      <c r="H7" s="5"/>
      <c r="I7" s="1"/>
      <c r="J7" s="2"/>
      <c r="K7" s="2"/>
      <c r="L7" s="3"/>
    </row>
    <row r="8" spans="2:17">
      <c r="C8" s="1"/>
      <c r="D8" s="3"/>
      <c r="E8" s="2"/>
      <c r="F8" s="1"/>
      <c r="G8" s="1"/>
      <c r="H8" s="1"/>
      <c r="I8" s="1"/>
      <c r="J8" s="2"/>
      <c r="K8" s="2"/>
      <c r="L8" s="3"/>
    </row>
    <row r="9" spans="2:17">
      <c r="C9" s="1"/>
      <c r="D9" s="1"/>
      <c r="E9" s="1"/>
      <c r="F9" s="1"/>
      <c r="G9" s="1"/>
      <c r="H9" s="1"/>
      <c r="I9" s="1"/>
      <c r="J9" s="2"/>
      <c r="K9" s="2"/>
      <c r="L9" s="3"/>
    </row>
    <row r="10" spans="2:17">
      <c r="C10" s="1"/>
      <c r="D10" s="1"/>
      <c r="E10" s="1"/>
      <c r="F10" s="1"/>
      <c r="G10" s="1"/>
      <c r="H10" s="1"/>
      <c r="I10" s="1"/>
      <c r="J10" s="2"/>
      <c r="K10" s="3"/>
    </row>
    <row r="12" spans="2:17">
      <c r="B12" s="8" t="s">
        <v>12</v>
      </c>
      <c r="C12" s="8" t="s">
        <v>13</v>
      </c>
      <c r="D12" s="8" t="s">
        <v>14</v>
      </c>
      <c r="E12" s="8" t="s">
        <v>15</v>
      </c>
      <c r="F12" s="9"/>
      <c r="G12" s="9"/>
      <c r="H12" s="9"/>
      <c r="I12" s="9"/>
      <c r="J12" s="9"/>
      <c r="K12" s="8" t="s">
        <v>16</v>
      </c>
      <c r="L12" s="10"/>
      <c r="M12" s="11"/>
      <c r="N12" s="11"/>
      <c r="O12" s="10"/>
      <c r="P12" s="10"/>
      <c r="Q12" s="10"/>
    </row>
    <row r="13" spans="2:17">
      <c r="B13" s="12"/>
      <c r="C13" s="13"/>
      <c r="D13" s="13"/>
      <c r="E13" s="14"/>
      <c r="F13" s="11" t="s">
        <v>6</v>
      </c>
      <c r="G13" s="11" t="s">
        <v>17</v>
      </c>
      <c r="H13" s="11" t="s">
        <v>18</v>
      </c>
      <c r="I13" s="11" t="s">
        <v>19</v>
      </c>
      <c r="J13" s="11" t="s">
        <v>20</v>
      </c>
      <c r="K13" s="15"/>
      <c r="M13" s="11"/>
      <c r="N13" s="11"/>
      <c r="O13" s="11"/>
    </row>
    <row r="14" spans="2:17">
      <c r="B14" s="16" t="s">
        <v>21</v>
      </c>
      <c r="C14" s="17">
        <v>11</v>
      </c>
      <c r="D14" s="17">
        <v>14.5</v>
      </c>
      <c r="E14" s="18" t="s">
        <v>22</v>
      </c>
      <c r="F14" s="19">
        <v>6</v>
      </c>
      <c r="G14" s="19" t="s">
        <v>23</v>
      </c>
      <c r="H14" s="19">
        <v>1</v>
      </c>
      <c r="I14" s="19">
        <f>VLOOKUP( IF(H14&lt;$M$42,$M$42,IF(H14&lt;$M$43,$M$43,$M$44)), $M$42:$P$44, IF(F14&lt;$N$41,2,IF(F14&lt;$O$41,3,4)), 0 )</f>
        <v>0</v>
      </c>
      <c r="J14" s="19">
        <v>1</v>
      </c>
      <c r="K14" s="20">
        <v>23.32</v>
      </c>
      <c r="M14" s="11"/>
      <c r="N14" s="11"/>
      <c r="O14" s="11"/>
    </row>
    <row r="15" spans="2:17">
      <c r="B15" s="16"/>
      <c r="C15" s="17"/>
      <c r="D15" s="17"/>
      <c r="E15" s="21" t="s">
        <v>24</v>
      </c>
      <c r="F15" s="22">
        <v>0</v>
      </c>
      <c r="G15" s="22" t="s">
        <v>23</v>
      </c>
      <c r="H15" s="22">
        <v>0</v>
      </c>
      <c r="I15" s="22">
        <f>VLOOKUP( IF(H15&lt;$M$48,$M$48,IF(H15&lt;$M$49,$M$49,$M$50)),$M$48:$P$50, IF(F15&lt;$N$47,2,IF(F15&lt;$O$47,3,4)),0)</f>
        <v>0</v>
      </c>
      <c r="J15" s="22">
        <v>0</v>
      </c>
      <c r="K15" s="20"/>
      <c r="M15" s="11"/>
      <c r="N15" s="11"/>
      <c r="O15" s="11"/>
    </row>
    <row r="16" spans="2:17">
      <c r="B16" s="16"/>
      <c r="C16" s="17"/>
      <c r="D16" s="17"/>
      <c r="E16" s="23" t="s">
        <v>25</v>
      </c>
      <c r="F16" s="22">
        <v>2</v>
      </c>
      <c r="G16" s="22" t="s">
        <v>23</v>
      </c>
      <c r="H16" s="22">
        <v>1</v>
      </c>
      <c r="I16" s="22">
        <f>VLOOKUP( IF(H16&lt;$M$48,$M$48,IF(H16&lt;$M$49,$M$49,$M$50)),$M$48:$P$50, IF(F16&lt;$N$47,2,IF(F16&lt;$O$47,3,4)),0)</f>
        <v>0</v>
      </c>
      <c r="J16" s="22">
        <v>1</v>
      </c>
      <c r="K16" s="20"/>
      <c r="M16" s="11"/>
      <c r="N16" s="11"/>
      <c r="O16" s="11"/>
    </row>
    <row r="17" spans="2:22">
      <c r="B17" s="16"/>
      <c r="C17" s="17"/>
      <c r="D17" s="17"/>
      <c r="E17" s="21" t="s">
        <v>26</v>
      </c>
      <c r="F17" s="22">
        <v>5</v>
      </c>
      <c r="G17" s="22">
        <v>2</v>
      </c>
      <c r="H17" s="22" t="s">
        <v>23</v>
      </c>
      <c r="I17" s="22">
        <f>VLOOKUP( IF(G17&lt;$M$54,$M$54,IF(G17&lt;$M$55,$M$55,$M$56)), $M$54:$P$56, IF(F17&lt;$N$53,2,IF(F17&lt;$O$53,3,4)), 0 )</f>
        <v>0</v>
      </c>
      <c r="J17" s="22">
        <v>1</v>
      </c>
      <c r="K17" s="20"/>
      <c r="M17" s="11"/>
      <c r="N17" s="11"/>
      <c r="O17" s="11"/>
    </row>
    <row r="18" spans="2:22">
      <c r="B18" s="16"/>
      <c r="C18" s="17"/>
      <c r="D18" s="17"/>
      <c r="E18" s="21" t="s">
        <v>27</v>
      </c>
      <c r="F18" s="22">
        <v>1</v>
      </c>
      <c r="G18" s="22">
        <v>1</v>
      </c>
      <c r="H18" s="22" t="s">
        <v>23</v>
      </c>
      <c r="I18" s="22">
        <f>VLOOKUP( IF(G18&lt;$M$54,$M$54,IF(G18&lt;$M$55,$M$55,$M$56)), $M$54:$P$56, IF(F18&lt;$N$53,2,IF(F18&lt;$O$53,3,4)), 0 )</f>
        <v>0</v>
      </c>
      <c r="J18" s="22">
        <v>1</v>
      </c>
      <c r="K18" s="20"/>
      <c r="M18" s="47"/>
      <c r="N18" s="47"/>
      <c r="O18" s="11"/>
      <c r="P18" s="11"/>
      <c r="Q18" s="11"/>
      <c r="R18" s="11"/>
      <c r="S18" s="11"/>
      <c r="V18" s="11"/>
    </row>
    <row r="19" spans="2:22">
      <c r="B19" s="24" t="s">
        <v>28</v>
      </c>
      <c r="C19" s="25">
        <v>8</v>
      </c>
      <c r="D19" s="25">
        <v>11.5</v>
      </c>
      <c r="E19" s="26" t="str">
        <f t="shared" ref="E19:E82" si="0">E14</f>
        <v>Inputs</v>
      </c>
      <c r="F19" s="27">
        <v>3</v>
      </c>
      <c r="G19" s="27" t="s">
        <v>23</v>
      </c>
      <c r="H19" s="27">
        <v>1</v>
      </c>
      <c r="I19" s="27">
        <f>VLOOKUP( IF(H19&lt;$M$42,$M$42,IF(H19&lt;$M$43,$M$43,$M$44)), $M$42:$P$44, IF(F19&lt;$N$41,2,IF(F19&lt;$O$41,3,4)), 0 )</f>
        <v>0</v>
      </c>
      <c r="J19" s="27">
        <v>1</v>
      </c>
      <c r="K19" s="28">
        <v>13.78</v>
      </c>
      <c r="M19" s="47"/>
      <c r="N19" s="47"/>
      <c r="O19" s="50" t="s">
        <v>62</v>
      </c>
      <c r="P19" s="50"/>
      <c r="Q19" s="50"/>
      <c r="R19" s="50"/>
      <c r="S19" s="50"/>
      <c r="V19" s="11"/>
    </row>
    <row r="20" spans="2:22">
      <c r="B20" s="24"/>
      <c r="C20" s="25"/>
      <c r="D20" s="25"/>
      <c r="E20" s="29" t="str">
        <f t="shared" si="0"/>
        <v>Outputs</v>
      </c>
      <c r="F20" s="30">
        <v>0</v>
      </c>
      <c r="G20" s="30" t="s">
        <v>23</v>
      </c>
      <c r="H20" s="30">
        <v>0</v>
      </c>
      <c r="I20" s="30">
        <f>VLOOKUP( IF(H20&lt;$M$48,$M$48,IF(H20&lt;$M$49,$M$49,$M$50)),$M$48:$P$50, IF(F20&lt;$N$47,2,IF(F20&lt;$O$47,3,4)),0)</f>
        <v>0</v>
      </c>
      <c r="J20" s="30">
        <v>0</v>
      </c>
      <c r="K20" s="28"/>
      <c r="M20" s="48" t="s">
        <v>63</v>
      </c>
      <c r="N20" s="48" t="s">
        <v>12</v>
      </c>
      <c r="O20" s="48" t="s">
        <v>64</v>
      </c>
      <c r="P20" s="48" t="s">
        <v>1</v>
      </c>
      <c r="Q20" s="48" t="s">
        <v>2</v>
      </c>
      <c r="R20" s="48" t="s">
        <v>3</v>
      </c>
      <c r="S20" s="48" t="s">
        <v>4</v>
      </c>
      <c r="V20" s="11"/>
    </row>
    <row r="21" spans="2:22">
      <c r="B21" s="24"/>
      <c r="C21" s="25"/>
      <c r="D21" s="25"/>
      <c r="E21" s="29" t="str">
        <f t="shared" si="0"/>
        <v>Inquiries</v>
      </c>
      <c r="F21" s="30">
        <v>1</v>
      </c>
      <c r="G21" s="30" t="s">
        <v>23</v>
      </c>
      <c r="H21" s="30">
        <v>1</v>
      </c>
      <c r="I21" s="30">
        <f>VLOOKUP( IF(H21&lt;$M$48,$M$48,IF(H21&lt;$M$49,$M$49,$M$50)),$M$48:$P$50, IF(F21&lt;$N$47,2,IF(F21&lt;$O$47,3,4)),0)</f>
        <v>0</v>
      </c>
      <c r="J21" s="30">
        <v>1</v>
      </c>
      <c r="K21" s="28"/>
      <c r="M21" s="47" t="s">
        <v>65</v>
      </c>
      <c r="N21" s="47" t="s">
        <v>7</v>
      </c>
      <c r="O21" s="49">
        <v>2.5</v>
      </c>
      <c r="P21" s="49">
        <v>3</v>
      </c>
      <c r="Q21" s="49">
        <v>8</v>
      </c>
      <c r="R21" s="49">
        <v>1</v>
      </c>
      <c r="S21" s="11">
        <f t="shared" ref="S21:S39" si="1">SUM(O21:R21)</f>
        <v>14.5</v>
      </c>
      <c r="V21" s="11"/>
    </row>
    <row r="22" spans="2:22">
      <c r="B22" s="24"/>
      <c r="C22" s="25"/>
      <c r="D22" s="25"/>
      <c r="E22" s="29" t="str">
        <f t="shared" si="0"/>
        <v>Logical Files</v>
      </c>
      <c r="F22" s="30">
        <v>2</v>
      </c>
      <c r="G22" s="30">
        <v>1</v>
      </c>
      <c r="H22" s="30" t="s">
        <v>23</v>
      </c>
      <c r="I22" s="30">
        <f>VLOOKUP( IF(G22&lt;$M$54,$M$54,IF(G22&lt;$M$55,$M$55,$M$56)), $M$54:$P$56, IF(F22&lt;$N$53,2,IF(F22&lt;$O$53,3,4)), 0 )</f>
        <v>0</v>
      </c>
      <c r="J22" s="30">
        <v>1</v>
      </c>
      <c r="K22" s="28"/>
      <c r="M22" s="47"/>
      <c r="N22" s="47" t="s">
        <v>8</v>
      </c>
      <c r="O22" s="49">
        <v>2</v>
      </c>
      <c r="P22" s="49">
        <v>2.5</v>
      </c>
      <c r="Q22" s="49">
        <v>6.5</v>
      </c>
      <c r="R22" s="49">
        <v>0.5</v>
      </c>
      <c r="S22" s="11">
        <f t="shared" si="1"/>
        <v>11.5</v>
      </c>
      <c r="V22" s="11"/>
    </row>
    <row r="23" spans="2:22">
      <c r="B23" s="24"/>
      <c r="C23" s="25"/>
      <c r="D23" s="25"/>
      <c r="E23" s="29" t="str">
        <f t="shared" si="0"/>
        <v>External Interface</v>
      </c>
      <c r="F23" s="30">
        <v>0</v>
      </c>
      <c r="G23" s="30">
        <v>0</v>
      </c>
      <c r="H23" s="30" t="s">
        <v>23</v>
      </c>
      <c r="I23" s="30">
        <f>VLOOKUP( IF(G23&lt;$M$54,$M$54,IF(G23&lt;$M$55,$M$55,$M$56)), $M$54:$P$56, IF(F23&lt;$N$53,2,IF(F23&lt;$O$53,3,4)), 0 )</f>
        <v>0</v>
      </c>
      <c r="J23" s="30">
        <v>0</v>
      </c>
      <c r="K23" s="28"/>
      <c r="M23" s="47"/>
      <c r="N23" s="47" t="s">
        <v>9</v>
      </c>
      <c r="O23" s="49">
        <v>1.5</v>
      </c>
      <c r="P23" s="49">
        <v>2</v>
      </c>
      <c r="Q23" s="49">
        <v>6</v>
      </c>
      <c r="R23" s="49">
        <v>0.8</v>
      </c>
      <c r="S23" s="11">
        <f t="shared" si="1"/>
        <v>10.3</v>
      </c>
      <c r="V23" s="11"/>
    </row>
    <row r="24" spans="2:22">
      <c r="B24" s="16" t="s">
        <v>29</v>
      </c>
      <c r="C24" s="17">
        <v>8</v>
      </c>
      <c r="D24" s="17">
        <v>11.3</v>
      </c>
      <c r="E24" s="18" t="str">
        <f t="shared" si="0"/>
        <v>Inputs</v>
      </c>
      <c r="F24" s="19">
        <v>1</v>
      </c>
      <c r="G24" s="19" t="s">
        <v>23</v>
      </c>
      <c r="H24" s="19">
        <v>1</v>
      </c>
      <c r="I24" s="19">
        <f>VLOOKUP( IF(H24&lt;$M$42,$M$42,IF(H24&lt;$M$43,$M$43,$M$44)), $M$42:$P$44, IF(F24&lt;$N$41,2,IF(F24&lt;$O$41,3,4)), 0 )</f>
        <v>0</v>
      </c>
      <c r="J24" s="19">
        <v>1</v>
      </c>
      <c r="K24" s="20">
        <v>3.18</v>
      </c>
      <c r="M24" s="47" t="s">
        <v>66</v>
      </c>
      <c r="N24" s="47" t="s">
        <v>67</v>
      </c>
      <c r="O24" s="49"/>
      <c r="P24" s="49"/>
      <c r="Q24" s="49"/>
      <c r="R24" s="49"/>
      <c r="S24" s="11">
        <f t="shared" si="1"/>
        <v>0</v>
      </c>
      <c r="V24" s="11"/>
    </row>
    <row r="25" spans="2:22">
      <c r="B25" s="16"/>
      <c r="C25" s="17"/>
      <c r="D25" s="17"/>
      <c r="E25" s="21" t="str">
        <f t="shared" si="0"/>
        <v>Outputs</v>
      </c>
      <c r="F25" s="22">
        <v>0</v>
      </c>
      <c r="G25" s="22" t="s">
        <v>23</v>
      </c>
      <c r="H25" s="22">
        <v>0</v>
      </c>
      <c r="I25" s="22">
        <f>VLOOKUP( IF(H25&lt;$M$48,$M$48,IF(H25&lt;$M$49,$M$49,$M$50)),$M$48:$P$50, IF(F25&lt;$N$47,2,IF(F25&lt;$O$47,3,4)),0)</f>
        <v>0</v>
      </c>
      <c r="J25" s="22">
        <v>0</v>
      </c>
      <c r="K25" s="20"/>
      <c r="M25" s="47"/>
      <c r="N25" s="47" t="s">
        <v>68</v>
      </c>
      <c r="O25" s="49"/>
      <c r="P25" s="49"/>
      <c r="Q25" s="49"/>
      <c r="R25" s="49"/>
      <c r="S25" s="11">
        <f t="shared" si="1"/>
        <v>0</v>
      </c>
      <c r="V25" s="11"/>
    </row>
    <row r="26" spans="2:22">
      <c r="B26" s="16"/>
      <c r="C26" s="17"/>
      <c r="D26" s="17"/>
      <c r="E26" s="23" t="str">
        <f t="shared" si="0"/>
        <v>Inquiries</v>
      </c>
      <c r="F26" s="22">
        <v>0</v>
      </c>
      <c r="G26" s="22" t="s">
        <v>23</v>
      </c>
      <c r="H26" s="22">
        <v>1</v>
      </c>
      <c r="I26" s="22">
        <f>VLOOKUP( IF(H26&lt;$M$48,$M$48,IF(H26&lt;$M$49,$M$49,$M$50)),$M$48:$P$50, IF(F26&lt;$N$47,2,IF(F26&lt;$O$47,3,4)),0)</f>
        <v>0</v>
      </c>
      <c r="J26" s="22">
        <v>0</v>
      </c>
      <c r="K26" s="20"/>
      <c r="M26" s="47"/>
      <c r="N26" s="47" t="s">
        <v>69</v>
      </c>
      <c r="O26" s="49"/>
      <c r="P26" s="49"/>
      <c r="Q26" s="49"/>
      <c r="R26" s="49"/>
      <c r="S26" s="11">
        <f t="shared" si="1"/>
        <v>0</v>
      </c>
      <c r="V26" s="11"/>
    </row>
    <row r="27" spans="2:22">
      <c r="B27" s="16"/>
      <c r="C27" s="17"/>
      <c r="D27" s="17"/>
      <c r="E27" s="21" t="str">
        <f t="shared" si="0"/>
        <v>Logical Files</v>
      </c>
      <c r="F27" s="22">
        <v>0</v>
      </c>
      <c r="G27" s="22">
        <v>0</v>
      </c>
      <c r="H27" s="22" t="s">
        <v>23</v>
      </c>
      <c r="I27" s="22">
        <f>VLOOKUP( IF(G27&lt;$M$54,$M$54,IF(G27&lt;$M$55,$M$55,$M$56)), $M$54:$P$56, IF(F27&lt;$N$53,2,IF(F27&lt;$O$53,3,4)), 0 )</f>
        <v>0</v>
      </c>
      <c r="J27" s="22">
        <v>0</v>
      </c>
      <c r="K27" s="20"/>
      <c r="M27" s="47"/>
      <c r="N27" s="47" t="s">
        <v>70</v>
      </c>
      <c r="O27" s="49"/>
      <c r="P27" s="49"/>
      <c r="Q27" s="49"/>
      <c r="R27" s="49"/>
      <c r="S27" s="11">
        <f t="shared" si="1"/>
        <v>0</v>
      </c>
      <c r="V27" s="11"/>
    </row>
    <row r="28" spans="2:22">
      <c r="B28" s="16"/>
      <c r="C28" s="17"/>
      <c r="D28" s="17"/>
      <c r="E28" s="21" t="str">
        <f t="shared" si="0"/>
        <v>External Interface</v>
      </c>
      <c r="F28" s="22">
        <v>0</v>
      </c>
      <c r="G28" s="22">
        <v>0</v>
      </c>
      <c r="H28" s="22" t="s">
        <v>23</v>
      </c>
      <c r="I28" s="22">
        <f>VLOOKUP( IF(G28&lt;$M$54,$M$54,IF(G28&lt;$M$55,$M$55,$M$56)), $M$54:$P$56, IF(F28&lt;$N$53,2,IF(F28&lt;$O$53,3,4)), 0 )</f>
        <v>0</v>
      </c>
      <c r="J28" s="22">
        <v>0</v>
      </c>
      <c r="K28" s="20"/>
      <c r="M28" s="47"/>
      <c r="N28" s="47" t="s">
        <v>71</v>
      </c>
      <c r="O28" s="49"/>
      <c r="P28" s="49"/>
      <c r="Q28" s="49"/>
      <c r="R28" s="49"/>
      <c r="S28" s="11">
        <f t="shared" si="1"/>
        <v>0</v>
      </c>
      <c r="V28" s="11"/>
    </row>
    <row r="29" spans="2:22">
      <c r="B29" s="24" t="s">
        <v>30</v>
      </c>
      <c r="C29" s="25" t="s">
        <v>31</v>
      </c>
      <c r="D29" s="25" t="s">
        <v>31</v>
      </c>
      <c r="E29" s="26" t="str">
        <f t="shared" si="0"/>
        <v>Inputs</v>
      </c>
      <c r="F29" s="27">
        <v>4</v>
      </c>
      <c r="G29" s="27" t="s">
        <v>23</v>
      </c>
      <c r="H29" s="27">
        <v>1</v>
      </c>
      <c r="I29" s="27">
        <f>VLOOKUP( IF(H29&lt;$M$42,$M$42,IF(H29&lt;$M$43,$M$43,$M$44)), $M$42:$P$44, IF(F29&lt;$N$41,2,IF(F29&lt;$O$41,3,4)), 0 )</f>
        <v>0</v>
      </c>
      <c r="J29" s="27">
        <v>1</v>
      </c>
      <c r="K29" s="28">
        <v>56.18</v>
      </c>
      <c r="M29" s="47" t="s">
        <v>72</v>
      </c>
      <c r="N29" s="47" t="s">
        <v>73</v>
      </c>
      <c r="O29" s="49">
        <v>1.3</v>
      </c>
      <c r="P29" s="49" t="s">
        <v>74</v>
      </c>
      <c r="Q29" s="49">
        <v>7.2</v>
      </c>
      <c r="R29" s="49" t="s">
        <v>75</v>
      </c>
      <c r="S29" s="11">
        <f t="shared" si="1"/>
        <v>8.5</v>
      </c>
      <c r="V29" s="11"/>
    </row>
    <row r="30" spans="2:22">
      <c r="B30" s="24"/>
      <c r="C30" s="25"/>
      <c r="D30" s="25"/>
      <c r="E30" s="29" t="str">
        <f t="shared" si="0"/>
        <v>Outputs</v>
      </c>
      <c r="F30" s="30">
        <v>6</v>
      </c>
      <c r="G30" s="30" t="s">
        <v>23</v>
      </c>
      <c r="H30" s="30">
        <v>1</v>
      </c>
      <c r="I30" s="30">
        <f>VLOOKUP( IF(H30&lt;$M$48,$M$48,IF(H30&lt;$M$49,$M$49,$M$50)),$M$48:$P$50, IF(F30&lt;$N$47,2,IF(F30&lt;$O$47,3,4)),0)</f>
        <v>0</v>
      </c>
      <c r="J30" s="30">
        <v>1</v>
      </c>
      <c r="K30" s="28"/>
      <c r="M30" s="47"/>
      <c r="N30" s="47" t="s">
        <v>76</v>
      </c>
      <c r="O30" s="49" t="s">
        <v>77</v>
      </c>
      <c r="P30" s="49">
        <v>1.5</v>
      </c>
      <c r="Q30" s="49">
        <v>5.5</v>
      </c>
      <c r="R30" s="49" t="s">
        <v>78</v>
      </c>
      <c r="S30" s="11">
        <f t="shared" si="1"/>
        <v>7</v>
      </c>
      <c r="V30" s="11"/>
    </row>
    <row r="31" spans="2:22">
      <c r="B31" s="24"/>
      <c r="C31" s="25"/>
      <c r="D31" s="25"/>
      <c r="E31" s="29" t="str">
        <f t="shared" si="0"/>
        <v>Inquiries</v>
      </c>
      <c r="F31" s="30">
        <v>1</v>
      </c>
      <c r="G31" s="30" t="s">
        <v>23</v>
      </c>
      <c r="H31" s="30">
        <v>1</v>
      </c>
      <c r="I31" s="30">
        <f>VLOOKUP( IF(H31&lt;$M$48,$M$48,IF(H31&lt;$M$49,$M$49,$M$50)),$M$48:$P$50, IF(F31&lt;$N$47,2,IF(F31&lt;$O$47,3,4)),0)</f>
        <v>0</v>
      </c>
      <c r="J31" s="30">
        <v>1</v>
      </c>
      <c r="K31" s="28"/>
      <c r="M31" s="47"/>
      <c r="N31" s="47" t="s">
        <v>79</v>
      </c>
      <c r="O31" s="49"/>
      <c r="P31" s="49"/>
      <c r="Q31" s="49"/>
      <c r="R31" s="49"/>
      <c r="S31" s="11">
        <f t="shared" si="1"/>
        <v>0</v>
      </c>
      <c r="V31" s="11"/>
    </row>
    <row r="32" spans="2:22">
      <c r="B32" s="24"/>
      <c r="C32" s="25"/>
      <c r="D32" s="25"/>
      <c r="E32" s="29" t="str">
        <f t="shared" si="0"/>
        <v>Logical Files</v>
      </c>
      <c r="F32" s="30">
        <v>2</v>
      </c>
      <c r="G32" s="30">
        <v>1</v>
      </c>
      <c r="H32" s="30" t="s">
        <v>23</v>
      </c>
      <c r="I32" s="30">
        <f>VLOOKUP( IF(G32&lt;$M$54,$M$54,IF(G32&lt;$M$55,$M$55,$M$56)), $M$54:$P$56, IF(F32&lt;$N$53,2,IF(F32&lt;$O$53,3,4)), 0 )</f>
        <v>0</v>
      </c>
      <c r="J32" s="30">
        <v>1</v>
      </c>
      <c r="K32" s="28"/>
      <c r="M32" s="47"/>
      <c r="N32" s="47" t="s">
        <v>80</v>
      </c>
      <c r="O32" s="49"/>
      <c r="P32" s="49"/>
      <c r="Q32" s="49"/>
      <c r="R32" s="49"/>
      <c r="S32" s="11">
        <f t="shared" si="1"/>
        <v>0</v>
      </c>
      <c r="V32" s="11"/>
    </row>
    <row r="33" spans="2:22">
      <c r="B33" s="24"/>
      <c r="C33" s="25"/>
      <c r="D33" s="25"/>
      <c r="E33" s="29" t="str">
        <f t="shared" si="0"/>
        <v>External Interface</v>
      </c>
      <c r="F33" s="30">
        <v>0</v>
      </c>
      <c r="G33" s="30">
        <v>0</v>
      </c>
      <c r="H33" s="30" t="s">
        <v>23</v>
      </c>
      <c r="I33" s="30">
        <f>VLOOKUP( IF(G33&lt;$M$54,$M$54,IF(G33&lt;$M$55,$M$55,$M$56)), $M$54:$P$56, IF(F33&lt;$N$53,2,IF(F33&lt;$O$53,3,4)), 0 )</f>
        <v>0</v>
      </c>
      <c r="J33" s="30">
        <v>0</v>
      </c>
      <c r="K33" s="28"/>
      <c r="M33" s="47"/>
      <c r="N33" s="47" t="s">
        <v>81</v>
      </c>
      <c r="O33" s="49"/>
      <c r="P33" s="49"/>
      <c r="Q33" s="49"/>
      <c r="R33" s="49"/>
      <c r="S33" s="11">
        <f t="shared" si="1"/>
        <v>0</v>
      </c>
      <c r="V33" s="11"/>
    </row>
    <row r="34" spans="2:22">
      <c r="B34" s="16" t="s">
        <v>32</v>
      </c>
      <c r="C34" s="17" t="s">
        <v>31</v>
      </c>
      <c r="D34" s="17" t="s">
        <v>31</v>
      </c>
      <c r="E34" s="18" t="str">
        <f t="shared" si="0"/>
        <v>Inputs</v>
      </c>
      <c r="F34" s="19">
        <v>9</v>
      </c>
      <c r="G34" s="19" t="s">
        <v>23</v>
      </c>
      <c r="H34" s="19">
        <v>1</v>
      </c>
      <c r="I34" s="19">
        <f>VLOOKUP( IF(H34&lt;$M$42,$M$42,IF(H34&lt;$M$43,$M$43,$M$44)), $M$42:$P$44, IF(F34&lt;$N$41,2,IF(F34&lt;$O$41,3,4)), 0 )</f>
        <v>0</v>
      </c>
      <c r="J34" s="19">
        <v>1</v>
      </c>
      <c r="K34" s="20">
        <v>66.78</v>
      </c>
      <c r="M34" s="47"/>
      <c r="N34" s="47" t="s">
        <v>82</v>
      </c>
      <c r="O34" s="49"/>
      <c r="P34" s="49"/>
      <c r="Q34" s="49"/>
      <c r="R34" s="49"/>
      <c r="S34" s="11">
        <f t="shared" si="1"/>
        <v>0</v>
      </c>
      <c r="V34" s="11"/>
    </row>
    <row r="35" spans="2:22">
      <c r="B35" s="16"/>
      <c r="C35" s="17"/>
      <c r="D35" s="17"/>
      <c r="E35" s="21" t="str">
        <f t="shared" si="0"/>
        <v>Outputs</v>
      </c>
      <c r="F35" s="22">
        <v>0</v>
      </c>
      <c r="G35" s="22" t="s">
        <v>23</v>
      </c>
      <c r="H35" s="22">
        <v>0</v>
      </c>
      <c r="I35" s="22">
        <f>VLOOKUP( IF(H35&lt;$M$48,$M$48,IF(H35&lt;$M$49,$M$49,$M$50)),$M$48:$P$50, IF(F35&lt;$N$47,2,IF(F35&lt;$O$47,3,4)),0)</f>
        <v>0</v>
      </c>
      <c r="J35" s="22">
        <v>0</v>
      </c>
      <c r="K35" s="20"/>
      <c r="M35" s="47" t="s">
        <v>83</v>
      </c>
      <c r="N35" s="47" t="s">
        <v>84</v>
      </c>
      <c r="O35" s="49"/>
      <c r="P35" s="49"/>
      <c r="Q35" s="49"/>
      <c r="R35" s="49"/>
      <c r="S35" s="11">
        <f t="shared" si="1"/>
        <v>0</v>
      </c>
      <c r="V35" s="11"/>
    </row>
    <row r="36" spans="2:22">
      <c r="B36" s="16"/>
      <c r="C36" s="17"/>
      <c r="D36" s="17"/>
      <c r="E36" s="23" t="str">
        <f t="shared" si="0"/>
        <v>Inquiries</v>
      </c>
      <c r="F36" s="22">
        <v>1</v>
      </c>
      <c r="G36" s="22" t="s">
        <v>23</v>
      </c>
      <c r="H36" s="22">
        <v>1</v>
      </c>
      <c r="I36" s="22">
        <f>VLOOKUP( IF(H36&lt;$M$48,$M$48,IF(H36&lt;$M$49,$M$49,$M$50)),$M$48:$P$50, IF(F36&lt;$N$47,2,IF(F36&lt;$O$47,3,4)),0)</f>
        <v>0</v>
      </c>
      <c r="J36" s="22">
        <v>1</v>
      </c>
      <c r="K36" s="20"/>
      <c r="M36" s="47"/>
      <c r="N36" s="47" t="s">
        <v>85</v>
      </c>
      <c r="O36" s="49"/>
      <c r="P36" s="49"/>
      <c r="Q36" s="49"/>
      <c r="R36" s="49"/>
      <c r="S36" s="11">
        <f t="shared" si="1"/>
        <v>0</v>
      </c>
      <c r="V36" s="11"/>
    </row>
    <row r="37" spans="2:22">
      <c r="B37" s="16"/>
      <c r="C37" s="17"/>
      <c r="D37" s="17"/>
      <c r="E37" s="21" t="str">
        <f t="shared" si="0"/>
        <v>Logical Files</v>
      </c>
      <c r="F37" s="22">
        <v>4</v>
      </c>
      <c r="G37" s="22">
        <v>2</v>
      </c>
      <c r="H37" s="22" t="s">
        <v>23</v>
      </c>
      <c r="I37" s="22">
        <f>VLOOKUP( IF(G37&lt;$M$54,$M$54,IF(G37&lt;$M$55,$M$55,$M$56)), $M$54:$P$56, IF(F37&lt;$N$53,2,IF(F37&lt;$O$53,3,4)), 0 )</f>
        <v>0</v>
      </c>
      <c r="J37" s="22">
        <v>2</v>
      </c>
      <c r="K37" s="20"/>
      <c r="M37" s="47"/>
      <c r="N37" s="47" t="s">
        <v>86</v>
      </c>
      <c r="O37" s="49"/>
      <c r="P37" s="49"/>
      <c r="Q37" s="49"/>
      <c r="R37" s="49"/>
      <c r="S37" s="11">
        <f t="shared" si="1"/>
        <v>0</v>
      </c>
      <c r="V37" s="11"/>
    </row>
    <row r="38" spans="2:22">
      <c r="B38" s="16"/>
      <c r="C38" s="17"/>
      <c r="D38" s="17"/>
      <c r="E38" s="21" t="str">
        <f t="shared" si="0"/>
        <v>External Interface</v>
      </c>
      <c r="F38" s="22">
        <v>1</v>
      </c>
      <c r="G38" s="22">
        <v>1</v>
      </c>
      <c r="H38" s="22" t="s">
        <v>23</v>
      </c>
      <c r="I38" s="22">
        <f>VLOOKUP( IF(G38&lt;$M$54,$M$54,IF(G38&lt;$M$55,$M$55,$M$56)), $M$54:$P$56, IF(F38&lt;$N$53,2,IF(F38&lt;$O$53,3,4)), 0 )</f>
        <v>0</v>
      </c>
      <c r="J38" s="22">
        <v>1</v>
      </c>
      <c r="K38" s="20"/>
      <c r="M38" s="47" t="s">
        <v>87</v>
      </c>
      <c r="N38" s="47" t="s">
        <v>88</v>
      </c>
      <c r="O38" s="49"/>
      <c r="P38" s="49"/>
      <c r="Q38" s="49"/>
      <c r="R38" s="49"/>
      <c r="S38" s="11">
        <f t="shared" si="1"/>
        <v>0</v>
      </c>
      <c r="V38" s="11"/>
    </row>
    <row r="39" spans="2:22">
      <c r="B39" s="24" t="s">
        <v>33</v>
      </c>
      <c r="C39" s="25" t="s">
        <v>31</v>
      </c>
      <c r="D39" s="25" t="s">
        <v>31</v>
      </c>
      <c r="E39" s="26" t="str">
        <f t="shared" si="0"/>
        <v>Inputs</v>
      </c>
      <c r="F39" s="27">
        <v>1</v>
      </c>
      <c r="G39" s="27" t="s">
        <v>23</v>
      </c>
      <c r="H39" s="27">
        <v>1</v>
      </c>
      <c r="I39" s="27">
        <f>VLOOKUP( IF(H39&lt;$M$42,$M$42,IF(H39&lt;$M$43,$M$43,$M$44)), $M$42:$P$44, IF(F39&lt;$N$41,2,IF(F39&lt;$O$41,3,4)), 0 )</f>
        <v>0</v>
      </c>
      <c r="J39" s="27">
        <v>1</v>
      </c>
      <c r="K39" s="28" t="s">
        <v>34</v>
      </c>
      <c r="M39" s="47"/>
      <c r="N39" s="47" t="s">
        <v>89</v>
      </c>
      <c r="O39" s="49"/>
      <c r="P39" s="49"/>
      <c r="Q39" s="49"/>
      <c r="R39" s="49"/>
      <c r="S39" s="11">
        <f t="shared" si="1"/>
        <v>0</v>
      </c>
      <c r="V39" s="11"/>
    </row>
    <row r="40" spans="2:22">
      <c r="B40" s="24"/>
      <c r="C40" s="25"/>
      <c r="D40" s="25"/>
      <c r="E40" s="29" t="str">
        <f t="shared" si="0"/>
        <v>Outputs</v>
      </c>
      <c r="F40" s="30">
        <v>0</v>
      </c>
      <c r="G40" s="30" t="s">
        <v>23</v>
      </c>
      <c r="H40" s="30">
        <v>0</v>
      </c>
      <c r="I40" s="30">
        <f>VLOOKUP( IF(H40&lt;$M$48,$M$48,IF(H40&lt;$M$49,$M$49,$M$50)),$M$48:$P$50, IF(F40&lt;$N$47,2,IF(F40&lt;$O$47,3,4)),0)</f>
        <v>0</v>
      </c>
      <c r="J40" s="30">
        <v>0</v>
      </c>
      <c r="K40" s="28"/>
      <c r="O40" s="11"/>
    </row>
    <row r="41" spans="2:22">
      <c r="B41" s="24"/>
      <c r="C41" s="25"/>
      <c r="D41" s="25"/>
      <c r="E41" s="29" t="str">
        <f t="shared" si="0"/>
        <v>Inquiries</v>
      </c>
      <c r="F41" s="30">
        <v>1</v>
      </c>
      <c r="G41" s="30" t="s">
        <v>23</v>
      </c>
      <c r="H41" s="30">
        <v>1</v>
      </c>
      <c r="I41" s="30">
        <f>VLOOKUP( IF(H41&lt;$M$48,$M$48,IF(H41&lt;$M$49,$M$49,$M$50)),$M$48:$P$50, IF(F41&lt;$N$47,2,IF(F41&lt;$O$47,3,4)),0)</f>
        <v>0</v>
      </c>
      <c r="J41" s="30">
        <v>1</v>
      </c>
      <c r="K41" s="28"/>
      <c r="Q41" s="11"/>
    </row>
    <row r="42" spans="2:22">
      <c r="B42" s="24"/>
      <c r="C42" s="25"/>
      <c r="D42" s="25"/>
      <c r="E42" s="29" t="str">
        <f t="shared" si="0"/>
        <v>Logical Files</v>
      </c>
      <c r="F42" s="30">
        <v>2</v>
      </c>
      <c r="G42" s="30">
        <v>1</v>
      </c>
      <c r="H42" s="30" t="s">
        <v>23</v>
      </c>
      <c r="I42" s="30">
        <f>VLOOKUP( IF(G42&lt;$M$54,$M$54,IF(G42&lt;$M$55,$M$55,$M$56)), $M$54:$P$56, IF(F42&lt;$N$53,2,IF(F42&lt;$O$53,3,4)), 0 )</f>
        <v>0</v>
      </c>
      <c r="J42" s="30">
        <v>1</v>
      </c>
      <c r="K42" s="28"/>
      <c r="M42" s="31" t="s">
        <v>35</v>
      </c>
      <c r="N42" s="31"/>
      <c r="O42" s="31"/>
      <c r="P42" s="31"/>
      <c r="Q42" s="11"/>
    </row>
    <row r="43" spans="2:22">
      <c r="B43" s="24"/>
      <c r="C43" s="25"/>
      <c r="D43" s="25"/>
      <c r="E43" s="29" t="str">
        <f t="shared" si="0"/>
        <v>External Interface</v>
      </c>
      <c r="F43" s="30">
        <v>0</v>
      </c>
      <c r="G43" s="30">
        <v>0</v>
      </c>
      <c r="H43" s="30" t="s">
        <v>23</v>
      </c>
      <c r="I43" s="30">
        <f>VLOOKUP( IF(G43&lt;$M$54,$M$54,IF(G43&lt;$M$55,$M$55,$M$56)), $M$54:$P$56, IF(F43&lt;$N$53,2,IF(F43&lt;$O$53,3,4)), 0 )</f>
        <v>0</v>
      </c>
      <c r="J43" s="30">
        <v>0</v>
      </c>
      <c r="K43" s="28"/>
      <c r="M43" s="31"/>
      <c r="N43" s="31"/>
      <c r="O43" s="31"/>
      <c r="P43" s="31"/>
      <c r="Q43" s="11"/>
    </row>
    <row r="44" spans="2:22">
      <c r="B44" s="16" t="s">
        <v>36</v>
      </c>
      <c r="C44" s="17" t="s">
        <v>31</v>
      </c>
      <c r="D44" s="17" t="s">
        <v>31</v>
      </c>
      <c r="E44" s="18" t="str">
        <f t="shared" si="0"/>
        <v>Inputs</v>
      </c>
      <c r="F44" s="19">
        <v>1</v>
      </c>
      <c r="G44" s="19" t="s">
        <v>23</v>
      </c>
      <c r="H44" s="19">
        <v>1</v>
      </c>
      <c r="I44" s="19">
        <f>VLOOKUP( IF(H44&lt;$M$42,$M$42,IF(H44&lt;$M$43,$M$43,$M$44)), $M$42:$P$44, IF(F44&lt;$N$41,2,IF(F44&lt;$O$41,3,4)), 0 )</f>
        <v>0</v>
      </c>
      <c r="J44" s="19">
        <v>1</v>
      </c>
      <c r="K44" s="20" t="s">
        <v>34</v>
      </c>
      <c r="M44" s="31"/>
      <c r="N44" s="31"/>
      <c r="O44" s="31"/>
      <c r="P44" s="31"/>
    </row>
    <row r="45" spans="2:22">
      <c r="B45" s="16"/>
      <c r="C45" s="17"/>
      <c r="D45" s="17"/>
      <c r="E45" s="21" t="str">
        <f t="shared" si="0"/>
        <v>Outputs</v>
      </c>
      <c r="F45" s="22">
        <v>0</v>
      </c>
      <c r="G45" s="22" t="s">
        <v>23</v>
      </c>
      <c r="H45" s="22">
        <v>0</v>
      </c>
      <c r="I45" s="22">
        <f>VLOOKUP( IF(H45&lt;$M$48,$M$48,IF(H45&lt;$M$49,$M$49,$M$50)),$M$48:$P$50, IF(F45&lt;$N$47,2,IF(F45&lt;$O$47,3,4)),0)</f>
        <v>0</v>
      </c>
      <c r="J45" s="22">
        <v>0</v>
      </c>
      <c r="K45" s="20"/>
      <c r="M45" s="31"/>
      <c r="N45" s="31"/>
      <c r="O45" s="31"/>
      <c r="P45" s="31"/>
    </row>
    <row r="46" spans="2:22">
      <c r="B46" s="16"/>
      <c r="C46" s="17"/>
      <c r="D46" s="17"/>
      <c r="E46" s="23" t="str">
        <f t="shared" si="0"/>
        <v>Inquiries</v>
      </c>
      <c r="F46" s="22">
        <v>1</v>
      </c>
      <c r="G46" s="22" t="s">
        <v>23</v>
      </c>
      <c r="H46" s="22">
        <v>1</v>
      </c>
      <c r="I46" s="22">
        <f>VLOOKUP( IF(H46&lt;$M$48,$M$48,IF(H46&lt;$M$49,$M$49,$M$50)),$M$48:$P$50, IF(F46&lt;$N$47,2,IF(F46&lt;$O$47,3,4)),0)</f>
        <v>0</v>
      </c>
      <c r="J46" s="22">
        <v>1</v>
      </c>
      <c r="K46" s="20"/>
      <c r="M46" s="32"/>
      <c r="N46" s="33"/>
      <c r="O46" s="33"/>
      <c r="P46" s="34"/>
    </row>
    <row r="47" spans="2:22">
      <c r="B47" s="16"/>
      <c r="C47" s="17"/>
      <c r="D47" s="17"/>
      <c r="E47" s="21" t="str">
        <f t="shared" si="0"/>
        <v>Logical Files</v>
      </c>
      <c r="F47" s="22">
        <v>2</v>
      </c>
      <c r="G47" s="22">
        <v>1</v>
      </c>
      <c r="H47" s="22" t="s">
        <v>23</v>
      </c>
      <c r="I47" s="22">
        <f>VLOOKUP( IF(G47&lt;$M$54,$M$54,IF(G47&lt;$M$55,$M$55,$M$56)), $M$54:$P$56, IF(F47&lt;$N$53,2,IF(F47&lt;$O$53,3,4)), 0 )</f>
        <v>0</v>
      </c>
      <c r="J47" s="22">
        <v>1</v>
      </c>
      <c r="K47" s="20"/>
      <c r="M47" s="32"/>
      <c r="N47" s="33"/>
      <c r="O47" s="33"/>
      <c r="P47" s="34"/>
    </row>
    <row r="48" spans="2:22">
      <c r="B48" s="16"/>
      <c r="C48" s="17"/>
      <c r="D48" s="17"/>
      <c r="E48" s="21" t="str">
        <f t="shared" si="0"/>
        <v>External Interface</v>
      </c>
      <c r="F48" s="22">
        <v>0</v>
      </c>
      <c r="G48" s="22">
        <v>0</v>
      </c>
      <c r="H48" s="22" t="s">
        <v>23</v>
      </c>
      <c r="I48" s="22">
        <f>VLOOKUP( IF(G48&lt;$M$54,$M$54,IF(G48&lt;$M$55,$M$55,$M$56)), $M$54:$P$56, IF(F48&lt;$N$53,2,IF(F48&lt;$O$53,3,4)), 0 )</f>
        <v>0</v>
      </c>
      <c r="J48" s="22">
        <v>0</v>
      </c>
      <c r="K48" s="20"/>
      <c r="M48" s="35" t="s">
        <v>37</v>
      </c>
      <c r="N48" s="36" t="s">
        <v>38</v>
      </c>
      <c r="O48" s="36"/>
      <c r="P48" s="37"/>
    </row>
    <row r="49" spans="2:16">
      <c r="B49" s="24" t="s">
        <v>39</v>
      </c>
      <c r="C49" s="25" t="s">
        <v>31</v>
      </c>
      <c r="D49" s="25" t="s">
        <v>31</v>
      </c>
      <c r="E49" s="26" t="str">
        <f t="shared" si="0"/>
        <v>Inputs</v>
      </c>
      <c r="F49" s="27">
        <v>2</v>
      </c>
      <c r="G49" s="27" t="s">
        <v>23</v>
      </c>
      <c r="H49" s="27">
        <v>1</v>
      </c>
      <c r="I49" s="27">
        <f>VLOOKUP( IF(H49&lt;$M$42,$M$42,IF(H49&lt;$M$43,$M$43,$M$44)), $M$42:$P$44, IF(F49&lt;$N$41,2,IF(F49&lt;$O$41,3,4)), 0 )</f>
        <v>0</v>
      </c>
      <c r="J49" s="27">
        <v>1</v>
      </c>
      <c r="K49" s="28" t="s">
        <v>40</v>
      </c>
      <c r="M49" s="38" t="s">
        <v>18</v>
      </c>
      <c r="N49" s="36">
        <v>5</v>
      </c>
      <c r="O49" s="36">
        <v>16</v>
      </c>
      <c r="P49" s="37">
        <v>17</v>
      </c>
    </row>
    <row r="50" spans="2:16">
      <c r="B50" s="24"/>
      <c r="C50" s="25"/>
      <c r="D50" s="25"/>
      <c r="E50" s="29" t="str">
        <f t="shared" si="0"/>
        <v>Outputs</v>
      </c>
      <c r="F50" s="30">
        <v>1</v>
      </c>
      <c r="G50" s="30" t="s">
        <v>23</v>
      </c>
      <c r="H50" s="30">
        <v>1</v>
      </c>
      <c r="I50" s="30">
        <f>VLOOKUP( IF(H50&lt;$M$48,$M$48,IF(H50&lt;$M$49,$M$49,$M$50)),$M$48:$P$50, IF(F50&lt;$N$47,2,IF(F50&lt;$O$47,3,4)),0)</f>
        <v>0</v>
      </c>
      <c r="J50" s="30">
        <v>1</v>
      </c>
      <c r="K50" s="28"/>
      <c r="M50" s="38">
        <v>2</v>
      </c>
      <c r="N50" s="36" t="s">
        <v>41</v>
      </c>
      <c r="O50" s="36" t="s">
        <v>41</v>
      </c>
      <c r="P50" s="37" t="s">
        <v>42</v>
      </c>
    </row>
    <row r="51" spans="2:16">
      <c r="B51" s="24"/>
      <c r="C51" s="25"/>
      <c r="D51" s="25"/>
      <c r="E51" s="29" t="str">
        <f t="shared" si="0"/>
        <v>Inquiries</v>
      </c>
      <c r="F51" s="30">
        <v>1</v>
      </c>
      <c r="G51" s="30" t="s">
        <v>23</v>
      </c>
      <c r="H51" s="30">
        <v>1</v>
      </c>
      <c r="I51" s="30">
        <f>VLOOKUP( IF(H51&lt;$M$48,$M$48,IF(H51&lt;$M$49,$M$49,$M$50)),$M$48:$P$50, IF(F51&lt;$N$47,2,IF(F51&lt;$O$47,3,4)),0)</f>
        <v>0</v>
      </c>
      <c r="J51" s="30">
        <v>1</v>
      </c>
      <c r="K51" s="28"/>
      <c r="M51" s="38">
        <v>3</v>
      </c>
      <c r="N51" s="36" t="s">
        <v>41</v>
      </c>
      <c r="O51" s="36" t="s">
        <v>42</v>
      </c>
      <c r="P51" s="37" t="s">
        <v>43</v>
      </c>
    </row>
    <row r="52" spans="2:16">
      <c r="B52" s="24"/>
      <c r="C52" s="25"/>
      <c r="D52" s="25"/>
      <c r="E52" s="29" t="str">
        <f t="shared" si="0"/>
        <v>Logical Files</v>
      </c>
      <c r="F52" s="30">
        <v>2</v>
      </c>
      <c r="G52" s="30">
        <v>1</v>
      </c>
      <c r="H52" s="30" t="s">
        <v>23</v>
      </c>
      <c r="I52" s="30">
        <f>VLOOKUP( IF(G52&lt;$M$54,$M$54,IF(G52&lt;$M$55,$M$55,$M$56)), $M$54:$P$56, IF(F52&lt;$N$53,2,IF(F52&lt;$O$53,3,4)), 0 )</f>
        <v>0</v>
      </c>
      <c r="J52" s="30">
        <v>1</v>
      </c>
      <c r="K52" s="28"/>
      <c r="M52" s="38">
        <v>4</v>
      </c>
      <c r="N52" s="36" t="s">
        <v>42</v>
      </c>
      <c r="O52" s="36" t="s">
        <v>43</v>
      </c>
      <c r="P52" s="37" t="s">
        <v>43</v>
      </c>
    </row>
    <row r="53" spans="2:16">
      <c r="B53" s="24"/>
      <c r="C53" s="25"/>
      <c r="D53" s="25"/>
      <c r="E53" s="29" t="str">
        <f t="shared" si="0"/>
        <v>External Interface</v>
      </c>
      <c r="F53" s="30">
        <v>0</v>
      </c>
      <c r="G53" s="30">
        <v>0</v>
      </c>
      <c r="H53" s="30" t="s">
        <v>23</v>
      </c>
      <c r="I53" s="30">
        <f>VLOOKUP( IF(G53&lt;$M$54,$M$54,IF(G53&lt;$M$55,$M$55,$M$56)), $M$54:$P$56, IF(F53&lt;$N$53,2,IF(F53&lt;$O$53,3,4)), 0 )</f>
        <v>0</v>
      </c>
      <c r="J53" s="30">
        <v>0</v>
      </c>
      <c r="K53" s="28"/>
      <c r="M53" s="38"/>
      <c r="N53" s="36"/>
      <c r="O53" s="36"/>
      <c r="P53" s="37"/>
    </row>
    <row r="54" spans="2:16">
      <c r="B54" s="16" t="s">
        <v>44</v>
      </c>
      <c r="C54" s="17">
        <v>12</v>
      </c>
      <c r="D54" s="17">
        <v>8.5</v>
      </c>
      <c r="E54" s="18" t="str">
        <f t="shared" si="0"/>
        <v>Inputs</v>
      </c>
      <c r="F54" s="19">
        <v>6</v>
      </c>
      <c r="G54" s="19" t="s">
        <v>23</v>
      </c>
      <c r="H54" s="19">
        <v>1</v>
      </c>
      <c r="I54" s="19">
        <f>VLOOKUP( IF(H54&lt;$M$42,$M$42,IF(H54&lt;$M$43,$M$43,$M$44)), $M$42:$P$44, IF(F54&lt;$N$41,2,IF(F54&lt;$O$41,3,4)), 0 )</f>
        <v>0</v>
      </c>
      <c r="J54" s="19">
        <v>1</v>
      </c>
      <c r="K54" s="20">
        <v>37.1</v>
      </c>
      <c r="M54" s="35" t="s">
        <v>45</v>
      </c>
      <c r="N54" s="36" t="s">
        <v>38</v>
      </c>
      <c r="O54" s="36"/>
      <c r="P54" s="37"/>
    </row>
    <row r="55" spans="2:16">
      <c r="B55" s="16"/>
      <c r="C55" s="17"/>
      <c r="D55" s="17"/>
      <c r="E55" s="21" t="str">
        <f t="shared" si="0"/>
        <v>Outputs</v>
      </c>
      <c r="F55" s="22">
        <v>0</v>
      </c>
      <c r="G55" s="22" t="s">
        <v>23</v>
      </c>
      <c r="H55" s="22">
        <v>0</v>
      </c>
      <c r="I55" s="22">
        <f>VLOOKUP( IF(H55&lt;$M$48,$M$48,IF(H55&lt;$M$49,$M$49,$M$50)),$M$48:$P$50, IF(F55&lt;$N$47,2,IF(F55&lt;$O$47,3,4)),0)</f>
        <v>0</v>
      </c>
      <c r="J55" s="22">
        <v>0</v>
      </c>
      <c r="K55" s="20"/>
      <c r="M55" s="38" t="s">
        <v>18</v>
      </c>
      <c r="N55" s="36">
        <v>6</v>
      </c>
      <c r="O55" s="36">
        <v>20</v>
      </c>
      <c r="P55" s="37">
        <v>21</v>
      </c>
    </row>
    <row r="56" spans="2:16">
      <c r="B56" s="16"/>
      <c r="C56" s="17"/>
      <c r="D56" s="17"/>
      <c r="E56" s="23" t="str">
        <f t="shared" si="0"/>
        <v>Inquiries</v>
      </c>
      <c r="F56" s="22">
        <v>1</v>
      </c>
      <c r="G56" s="22" t="s">
        <v>23</v>
      </c>
      <c r="H56" s="22">
        <v>1</v>
      </c>
      <c r="I56" s="22">
        <f>VLOOKUP( IF(H56&lt;$M$48,$M$48,IF(H56&lt;$M$49,$M$49,$M$50)),$M$48:$P$50, IF(F56&lt;$N$47,2,IF(F56&lt;$O$47,3,4)),0)</f>
        <v>0</v>
      </c>
      <c r="J56" s="22">
        <v>1</v>
      </c>
      <c r="K56" s="20"/>
      <c r="M56" s="38">
        <v>2</v>
      </c>
      <c r="N56" s="36" t="s">
        <v>41</v>
      </c>
      <c r="O56" s="36" t="s">
        <v>41</v>
      </c>
      <c r="P56" s="37" t="s">
        <v>42</v>
      </c>
    </row>
    <row r="57" spans="2:16">
      <c r="B57" s="16"/>
      <c r="C57" s="17"/>
      <c r="D57" s="17"/>
      <c r="E57" s="21" t="str">
        <f t="shared" si="0"/>
        <v>Logical Files</v>
      </c>
      <c r="F57" s="22">
        <v>2</v>
      </c>
      <c r="G57" s="22">
        <v>1</v>
      </c>
      <c r="H57" s="22" t="s">
        <v>23</v>
      </c>
      <c r="I57" s="22">
        <f>VLOOKUP( IF(G57&lt;$M$54,$M$54,IF(G57&lt;$M$55,$M$55,$M$56)), $M$54:$P$56, IF(F57&lt;$N$53,2,IF(F57&lt;$O$53,3,4)), 0 )</f>
        <v>0</v>
      </c>
      <c r="J57" s="22">
        <v>1</v>
      </c>
      <c r="K57" s="20"/>
      <c r="M57" s="38">
        <v>4</v>
      </c>
      <c r="N57" s="36" t="s">
        <v>41</v>
      </c>
      <c r="O57" s="36" t="s">
        <v>42</v>
      </c>
      <c r="P57" s="37" t="s">
        <v>43</v>
      </c>
    </row>
    <row r="58" spans="2:16">
      <c r="B58" s="16"/>
      <c r="C58" s="17"/>
      <c r="D58" s="17"/>
      <c r="E58" s="21" t="str">
        <f t="shared" si="0"/>
        <v>External Interface</v>
      </c>
      <c r="F58" s="22">
        <v>0</v>
      </c>
      <c r="G58" s="22">
        <v>0</v>
      </c>
      <c r="H58" s="22" t="s">
        <v>23</v>
      </c>
      <c r="I58" s="22">
        <f>VLOOKUP( IF(G58&lt;$M$54,$M$54,IF(G58&lt;$M$55,$M$55,$M$56)), $M$54:$P$56, IF(F58&lt;$N$53,2,IF(F58&lt;$O$53,3,4)), 0 )</f>
        <v>0</v>
      </c>
      <c r="J58" s="22">
        <v>0</v>
      </c>
      <c r="K58" s="20"/>
      <c r="M58" s="38">
        <v>5</v>
      </c>
      <c r="N58" s="36" t="s">
        <v>42</v>
      </c>
      <c r="O58" s="36" t="s">
        <v>43</v>
      </c>
      <c r="P58" s="37" t="s">
        <v>43</v>
      </c>
    </row>
    <row r="59" spans="2:16">
      <c r="B59" s="24" t="s">
        <v>46</v>
      </c>
      <c r="C59" s="25">
        <v>10</v>
      </c>
      <c r="D59" s="25">
        <v>7</v>
      </c>
      <c r="E59" s="26" t="str">
        <f t="shared" si="0"/>
        <v>Inputs</v>
      </c>
      <c r="F59" s="27">
        <v>6</v>
      </c>
      <c r="G59" s="27" t="s">
        <v>23</v>
      </c>
      <c r="H59" s="27">
        <v>1</v>
      </c>
      <c r="I59" s="27">
        <f>VLOOKUP( IF(H59&lt;$M$42,$M$42,IF(H59&lt;$M$43,$M$43,$M$44)), $M$42:$P$44, IF(F59&lt;$N$41,2,IF(F59&lt;$O$41,3,4)), 0 )</f>
        <v>0</v>
      </c>
      <c r="J59" s="27">
        <v>0</v>
      </c>
      <c r="K59" s="28">
        <v>270.39999999999998</v>
      </c>
      <c r="M59" s="38"/>
      <c r="N59" s="36"/>
      <c r="O59" s="36"/>
      <c r="P59" s="37"/>
    </row>
    <row r="60" spans="2:16">
      <c r="B60" s="24"/>
      <c r="C60" s="25"/>
      <c r="D60" s="25"/>
      <c r="E60" s="29" t="str">
        <f t="shared" si="0"/>
        <v>Outputs</v>
      </c>
      <c r="F60" s="30">
        <v>0</v>
      </c>
      <c r="G60" s="30" t="s">
        <v>23</v>
      </c>
      <c r="H60" s="30">
        <v>0</v>
      </c>
      <c r="I60" s="30">
        <f>VLOOKUP( IF(H60&lt;$M$48,$M$48,IF(H60&lt;$M$49,$M$49,$M$50)),$M$48:$P$50, IF(F60&lt;$N$47,2,IF(F60&lt;$O$47,3,4)),0)</f>
        <v>0</v>
      </c>
      <c r="J60" s="30">
        <v>0</v>
      </c>
      <c r="K60" s="28"/>
      <c r="M60" s="35" t="s">
        <v>47</v>
      </c>
      <c r="N60" s="36" t="s">
        <v>38</v>
      </c>
      <c r="O60" s="36"/>
      <c r="P60" s="37"/>
    </row>
    <row r="61" spans="2:16">
      <c r="B61" s="24"/>
      <c r="C61" s="25"/>
      <c r="D61" s="25"/>
      <c r="E61" s="29" t="str">
        <f t="shared" si="0"/>
        <v>Inquiries</v>
      </c>
      <c r="F61" s="30">
        <v>2</v>
      </c>
      <c r="G61" s="30" t="s">
        <v>23</v>
      </c>
      <c r="H61" s="30">
        <v>5</v>
      </c>
      <c r="I61" s="30">
        <f>VLOOKUP( IF(H61&lt;$M$48,$M$48,IF(H61&lt;$M$49,$M$49,$M$50)),$M$48:$P$50, IF(F61&lt;$N$47,2,IF(F61&lt;$O$47,3,4)),0)</f>
        <v>0</v>
      </c>
      <c r="J61" s="30">
        <v>1</v>
      </c>
      <c r="K61" s="28"/>
      <c r="M61" s="38" t="s">
        <v>48</v>
      </c>
      <c r="N61" s="36">
        <v>20</v>
      </c>
      <c r="O61" s="36">
        <v>51</v>
      </c>
      <c r="P61" s="37">
        <v>52</v>
      </c>
    </row>
    <row r="62" spans="2:16">
      <c r="B62" s="24"/>
      <c r="C62" s="25"/>
      <c r="D62" s="25"/>
      <c r="E62" s="29" t="str">
        <f t="shared" si="0"/>
        <v>Logical Files</v>
      </c>
      <c r="F62" s="30">
        <v>26</v>
      </c>
      <c r="G62" s="30">
        <v>7</v>
      </c>
      <c r="H62" s="30" t="s">
        <v>23</v>
      </c>
      <c r="I62" s="30">
        <f>VLOOKUP( IF(G62&lt;$M$54,$M$54,IF(G62&lt;$M$55,$M$55,$M$56)), $M$54:$P$56, IF(F62&lt;$N$53,2,IF(F62&lt;$O$53,3,4)), 0 )</f>
        <v>0</v>
      </c>
      <c r="J62" s="30">
        <v>4</v>
      </c>
      <c r="K62" s="28"/>
      <c r="M62" s="38">
        <v>2</v>
      </c>
      <c r="N62" s="36" t="s">
        <v>41</v>
      </c>
      <c r="O62" s="36" t="s">
        <v>41</v>
      </c>
      <c r="P62" s="37" t="s">
        <v>42</v>
      </c>
    </row>
    <row r="63" spans="2:16">
      <c r="B63" s="24"/>
      <c r="C63" s="25"/>
      <c r="D63" s="25"/>
      <c r="E63" s="29" t="str">
        <f t="shared" si="0"/>
        <v>External Interface</v>
      </c>
      <c r="F63" s="30">
        <v>0</v>
      </c>
      <c r="G63" s="30">
        <v>0</v>
      </c>
      <c r="H63" s="30" t="s">
        <v>23</v>
      </c>
      <c r="I63" s="30">
        <f>VLOOKUP( IF(G63&lt;$M$54,$M$54,IF(G63&lt;$M$55,$M$55,$M$56)), $M$54:$P$56, IF(F63&lt;$N$53,2,IF(F63&lt;$O$53,3,4)), 0 )</f>
        <v>0</v>
      </c>
      <c r="J63" s="30">
        <v>0</v>
      </c>
      <c r="K63" s="28"/>
      <c r="M63" s="38">
        <v>6</v>
      </c>
      <c r="N63" s="36" t="s">
        <v>41</v>
      </c>
      <c r="O63" s="36" t="s">
        <v>42</v>
      </c>
      <c r="P63" s="37" t="s">
        <v>43</v>
      </c>
    </row>
    <row r="64" spans="2:16">
      <c r="B64" s="16" t="s">
        <v>49</v>
      </c>
      <c r="C64" s="17" t="s">
        <v>31</v>
      </c>
      <c r="D64" s="17" t="s">
        <v>31</v>
      </c>
      <c r="E64" s="18" t="str">
        <f t="shared" si="0"/>
        <v>Inputs</v>
      </c>
      <c r="F64" s="19">
        <v>1</v>
      </c>
      <c r="G64" s="19" t="s">
        <v>23</v>
      </c>
      <c r="H64" s="19">
        <v>1</v>
      </c>
      <c r="I64" s="19">
        <f>VLOOKUP( IF(H64&lt;$M$42,$M$42,IF(H64&lt;$M$43,$M$43,$M$44)), $M$42:$P$44, IF(F64&lt;$N$41,2,IF(F64&lt;$O$41,3,4)), 0 )</f>
        <v>0</v>
      </c>
      <c r="J64" s="19">
        <v>0</v>
      </c>
      <c r="K64" s="20">
        <v>15.6</v>
      </c>
      <c r="M64" s="38">
        <v>7</v>
      </c>
      <c r="N64" s="36" t="s">
        <v>42</v>
      </c>
      <c r="O64" s="36" t="s">
        <v>43</v>
      </c>
      <c r="P64" s="37" t="s">
        <v>43</v>
      </c>
    </row>
    <row r="65" spans="2:17">
      <c r="B65" s="16"/>
      <c r="C65" s="17"/>
      <c r="D65" s="17"/>
      <c r="E65" s="21" t="str">
        <f t="shared" si="0"/>
        <v>Outputs</v>
      </c>
      <c r="F65" s="22">
        <v>1</v>
      </c>
      <c r="G65" s="22" t="s">
        <v>23</v>
      </c>
      <c r="H65" s="22">
        <v>1</v>
      </c>
      <c r="I65" s="22">
        <f>VLOOKUP( IF(H65&lt;$M$48,$M$48,IF(H65&lt;$M$49,$M$49,$M$50)),$M$48:$P$50, IF(F65&lt;$N$47,2,IF(F65&lt;$O$47,3,4)),0)</f>
        <v>0</v>
      </c>
      <c r="J65" s="22">
        <v>0</v>
      </c>
      <c r="K65" s="20"/>
      <c r="M65" s="32"/>
      <c r="N65" s="36"/>
      <c r="O65" s="36"/>
      <c r="P65" s="37"/>
    </row>
    <row r="66" spans="2:17">
      <c r="B66" s="16"/>
      <c r="C66" s="17"/>
      <c r="D66" s="17"/>
      <c r="E66" s="23" t="str">
        <f t="shared" si="0"/>
        <v>Inquiries</v>
      </c>
      <c r="F66" s="22">
        <v>1</v>
      </c>
      <c r="G66" s="22" t="s">
        <v>23</v>
      </c>
      <c r="H66" s="22">
        <v>1</v>
      </c>
      <c r="I66" s="22">
        <f>VLOOKUP( IF(H66&lt;$M$48,$M$48,IF(H66&lt;$M$49,$M$49,$M$50)),$M$48:$P$50, IF(F66&lt;$N$47,2,IF(F66&lt;$O$47,3,4)),0)</f>
        <v>0</v>
      </c>
      <c r="J66" s="22">
        <v>1</v>
      </c>
      <c r="K66" s="20"/>
      <c r="M66" s="32"/>
      <c r="N66" s="36"/>
      <c r="O66" s="36"/>
      <c r="P66" s="37"/>
    </row>
    <row r="67" spans="2:17">
      <c r="B67" s="16"/>
      <c r="C67" s="17"/>
      <c r="D67" s="17"/>
      <c r="E67" s="21" t="str">
        <f t="shared" si="0"/>
        <v>Logical Files</v>
      </c>
      <c r="F67" s="22">
        <v>2</v>
      </c>
      <c r="G67" s="22">
        <v>1</v>
      </c>
      <c r="H67" s="22" t="s">
        <v>23</v>
      </c>
      <c r="I67" s="22">
        <f>VLOOKUP( IF(G67&lt;$M$54,$M$54,IF(G67&lt;$M$55,$M$55,$M$56)), $M$54:$P$56, IF(F67&lt;$N$53,2,IF(F67&lt;$O$53,3,4)), 0 )</f>
        <v>0</v>
      </c>
      <c r="J67" s="22">
        <v>1</v>
      </c>
      <c r="K67" s="20"/>
      <c r="M67" s="39" t="s">
        <v>22</v>
      </c>
      <c r="N67" s="39"/>
      <c r="O67" s="27" t="s">
        <v>37</v>
      </c>
      <c r="P67" s="40"/>
    </row>
    <row r="68" spans="2:17">
      <c r="B68" s="16"/>
      <c r="C68" s="17"/>
      <c r="D68" s="17"/>
      <c r="E68" s="21" t="str">
        <f t="shared" si="0"/>
        <v>External Interface</v>
      </c>
      <c r="F68" s="22">
        <v>0</v>
      </c>
      <c r="G68" s="22">
        <v>0</v>
      </c>
      <c r="H68" s="22" t="s">
        <v>23</v>
      </c>
      <c r="I68" s="22">
        <f>VLOOKUP( IF(G68&lt;$M$54,$M$54,IF(G68&lt;$M$55,$M$55,$M$56)), $M$54:$P$56, IF(F68&lt;$N$53,2,IF(F68&lt;$O$53,3,4)), 0 )</f>
        <v>0</v>
      </c>
      <c r="J68" s="22">
        <v>0</v>
      </c>
      <c r="K68" s="20"/>
      <c r="M68" s="41" t="s">
        <v>24</v>
      </c>
      <c r="N68" s="41"/>
      <c r="O68" s="30" t="s">
        <v>50</v>
      </c>
      <c r="P68" s="37"/>
    </row>
    <row r="69" spans="2:17">
      <c r="B69" s="24" t="s">
        <v>51</v>
      </c>
      <c r="C69" s="25" t="s">
        <v>31</v>
      </c>
      <c r="D69" s="25" t="s">
        <v>31</v>
      </c>
      <c r="E69" s="26" t="str">
        <f t="shared" si="0"/>
        <v>Inputs</v>
      </c>
      <c r="F69" s="27">
        <v>0</v>
      </c>
      <c r="G69" s="27" t="s">
        <v>23</v>
      </c>
      <c r="H69" s="27">
        <v>0</v>
      </c>
      <c r="I69" s="27">
        <f>VLOOKUP( IF(H69&lt;$M$42,$M$42,IF(H69&lt;$M$43,$M$43,$M$44)), $M$42:$P$44, IF(F69&lt;$N$41,2,IF(F69&lt;$O$41,3,4)), 0 )</f>
        <v>0</v>
      </c>
      <c r="J69" s="27">
        <v>0</v>
      </c>
      <c r="K69" s="28">
        <v>11.6</v>
      </c>
      <c r="M69" s="41" t="s">
        <v>25</v>
      </c>
      <c r="N69" s="41"/>
      <c r="O69" s="30" t="s">
        <v>52</v>
      </c>
      <c r="P69" s="37"/>
      <c r="Q69" s="11"/>
    </row>
    <row r="70" spans="2:17">
      <c r="B70" s="24"/>
      <c r="C70" s="25"/>
      <c r="D70" s="25"/>
      <c r="E70" s="29" t="str">
        <f t="shared" si="0"/>
        <v>Outputs</v>
      </c>
      <c r="F70" s="30">
        <v>0</v>
      </c>
      <c r="G70" s="30" t="s">
        <v>23</v>
      </c>
      <c r="H70" s="30">
        <v>0</v>
      </c>
      <c r="I70" s="30">
        <f>VLOOKUP( IF(H70&lt;$M$48,$M$48,IF(H70&lt;$M$49,$M$49,$M$50)),$M$48:$P$50, IF(F70&lt;$N$47,2,IF(F70&lt;$O$47,3,4)),0)</f>
        <v>0</v>
      </c>
      <c r="J70" s="30">
        <v>0</v>
      </c>
      <c r="K70" s="28"/>
      <c r="M70" s="41" t="s">
        <v>26</v>
      </c>
      <c r="N70" s="41"/>
      <c r="O70" s="30" t="s">
        <v>53</v>
      </c>
      <c r="P70" s="37"/>
      <c r="Q70" s="11"/>
    </row>
    <row r="71" spans="2:17">
      <c r="B71" s="24"/>
      <c r="C71" s="25"/>
      <c r="D71" s="25"/>
      <c r="E71" s="29" t="str">
        <f t="shared" si="0"/>
        <v>Inquiries</v>
      </c>
      <c r="F71" s="30">
        <v>1</v>
      </c>
      <c r="G71" s="30" t="s">
        <v>23</v>
      </c>
      <c r="H71" s="30">
        <v>1</v>
      </c>
      <c r="I71" s="30">
        <f>VLOOKUP( IF(H71&lt;$M$48,$M$48,IF(H71&lt;$M$49,$M$49,$M$50)),$M$48:$P$50, IF(F71&lt;$N$47,2,IF(F71&lt;$O$47,3,4)),0)</f>
        <v>0</v>
      </c>
      <c r="J71" s="30">
        <v>1</v>
      </c>
      <c r="K71" s="28"/>
      <c r="M71" s="42" t="s">
        <v>27</v>
      </c>
      <c r="N71" s="42"/>
      <c r="O71" s="43" t="s">
        <v>54</v>
      </c>
      <c r="P71" s="44"/>
      <c r="Q71" s="11"/>
    </row>
    <row r="72" spans="2:17">
      <c r="B72" s="24"/>
      <c r="C72" s="25"/>
      <c r="D72" s="25"/>
      <c r="E72" s="29" t="str">
        <f t="shared" si="0"/>
        <v>Logical Files</v>
      </c>
      <c r="F72" s="30">
        <v>2</v>
      </c>
      <c r="G72" s="30">
        <v>1</v>
      </c>
      <c r="H72" s="30" t="s">
        <v>23</v>
      </c>
      <c r="I72" s="30">
        <f>VLOOKUP( IF(G72&lt;$M$54,$M$54,IF(G72&lt;$M$55,$M$55,$M$56)), $M$54:$P$56, IF(F72&lt;$N$53,2,IF(F72&lt;$O$53,3,4)), 0 )</f>
        <v>0</v>
      </c>
      <c r="J72" s="30">
        <v>1</v>
      </c>
      <c r="K72" s="28"/>
      <c r="Q72" s="11"/>
    </row>
    <row r="73" spans="2:17">
      <c r="B73" s="24"/>
      <c r="C73" s="25"/>
      <c r="D73" s="25"/>
      <c r="E73" s="29" t="str">
        <f t="shared" si="0"/>
        <v>External Interface</v>
      </c>
      <c r="F73" s="30">
        <v>0</v>
      </c>
      <c r="G73" s="30">
        <v>0</v>
      </c>
      <c r="H73" s="30" t="s">
        <v>23</v>
      </c>
      <c r="I73" s="30">
        <f>VLOOKUP( IF(G73&lt;$M$54,$M$54,IF(G73&lt;$M$55,$M$55,$M$56)), $M$54:$P$56, IF(F73&lt;$N$53,2,IF(F73&lt;$O$53,3,4)), 0 )</f>
        <v>0</v>
      </c>
      <c r="J73" s="30">
        <v>0</v>
      </c>
      <c r="K73" s="28"/>
      <c r="Q73" s="11"/>
    </row>
    <row r="74" spans="2:17">
      <c r="B74" s="16" t="s">
        <v>55</v>
      </c>
      <c r="C74" s="17" t="s">
        <v>31</v>
      </c>
      <c r="D74" s="17" t="s">
        <v>31</v>
      </c>
      <c r="E74" s="18" t="str">
        <f t="shared" si="0"/>
        <v>Inputs</v>
      </c>
      <c r="F74" s="19">
        <v>1</v>
      </c>
      <c r="G74" s="19" t="s">
        <v>23</v>
      </c>
      <c r="H74" s="19">
        <v>1</v>
      </c>
      <c r="I74" s="19">
        <f>VLOOKUP( IF(H74&lt;$M$42,$M$42,IF(H74&lt;$M$43,$M$43,$M$44)), $M$42:$P$44, IF(F74&lt;$N$41,2,IF(F74&lt;$O$41,3,4)), 0 )</f>
        <v>0</v>
      </c>
      <c r="J74" s="19">
        <v>0</v>
      </c>
      <c r="K74" s="20">
        <v>11.6</v>
      </c>
      <c r="M74" s="11"/>
      <c r="N74" s="11"/>
      <c r="O74" s="11"/>
      <c r="P74" s="11"/>
      <c r="Q74" s="11"/>
    </row>
    <row r="75" spans="2:17">
      <c r="B75" s="16"/>
      <c r="C75" s="17"/>
      <c r="D75" s="17"/>
      <c r="E75" s="21" t="str">
        <f t="shared" si="0"/>
        <v>Outputs</v>
      </c>
      <c r="F75" s="22">
        <v>0</v>
      </c>
      <c r="G75" s="22" t="s">
        <v>23</v>
      </c>
      <c r="H75" s="22">
        <v>0</v>
      </c>
      <c r="I75" s="22">
        <f>VLOOKUP( IF(H75&lt;$M$48,$M$48,IF(H75&lt;$M$49,$M$49,$M$50)),$M$48:$P$50, IF(F75&lt;$N$47,2,IF(F75&lt;$O$47,3,4)),0)</f>
        <v>0</v>
      </c>
      <c r="J75" s="22">
        <v>0</v>
      </c>
      <c r="K75" s="20"/>
      <c r="M75" s="11"/>
      <c r="N75" s="11"/>
      <c r="O75" s="11"/>
      <c r="P75" s="11"/>
      <c r="Q75" s="11"/>
    </row>
    <row r="76" spans="2:17">
      <c r="B76" s="16"/>
      <c r="C76" s="17"/>
      <c r="D76" s="17"/>
      <c r="E76" s="23" t="str">
        <f t="shared" si="0"/>
        <v>Inquiries</v>
      </c>
      <c r="F76" s="22">
        <v>1</v>
      </c>
      <c r="G76" s="22" t="s">
        <v>23</v>
      </c>
      <c r="H76" s="22">
        <v>1</v>
      </c>
      <c r="I76" s="22">
        <f>VLOOKUP( IF(H76&lt;$M$48,$M$48,IF(H76&lt;$M$49,$M$49,$M$50)),$M$48:$P$50, IF(F76&lt;$N$47,2,IF(F76&lt;$O$47,3,4)),0)</f>
        <v>0</v>
      </c>
      <c r="J76" s="22">
        <v>1</v>
      </c>
      <c r="K76" s="20"/>
      <c r="M76" s="11"/>
      <c r="N76" s="11"/>
      <c r="O76" s="11"/>
      <c r="P76" s="11"/>
      <c r="Q76" s="11"/>
    </row>
    <row r="77" spans="2:17">
      <c r="B77" s="16"/>
      <c r="C77" s="17"/>
      <c r="D77" s="17"/>
      <c r="E77" s="21" t="str">
        <f t="shared" si="0"/>
        <v>Logical Files</v>
      </c>
      <c r="F77" s="22">
        <v>2</v>
      </c>
      <c r="G77" s="22">
        <v>1</v>
      </c>
      <c r="H77" s="22" t="s">
        <v>23</v>
      </c>
      <c r="I77" s="22">
        <f>VLOOKUP( IF(G77&lt;$M$54,$M$54,IF(G77&lt;$M$55,$M$55,$M$56)), $M$54:$P$56, IF(F77&lt;$N$53,2,IF(F77&lt;$O$53,3,4)), 0 )</f>
        <v>0</v>
      </c>
      <c r="J77" s="22">
        <v>1</v>
      </c>
      <c r="K77" s="20"/>
      <c r="M77" s="11"/>
      <c r="N77" s="11"/>
      <c r="O77" s="11"/>
      <c r="P77" s="11"/>
      <c r="Q77" s="11"/>
    </row>
    <row r="78" spans="2:17">
      <c r="B78" s="16"/>
      <c r="C78" s="17"/>
      <c r="D78" s="17"/>
      <c r="E78" s="21" t="str">
        <f t="shared" si="0"/>
        <v>External Interface</v>
      </c>
      <c r="F78" s="22">
        <v>0</v>
      </c>
      <c r="G78" s="22">
        <v>0</v>
      </c>
      <c r="H78" s="22" t="s">
        <v>23</v>
      </c>
      <c r="I78" s="22">
        <f>VLOOKUP( IF(G78&lt;$M$54,$M$54,IF(G78&lt;$M$55,$M$55,$M$56)), $M$54:$P$56, IF(F78&lt;$N$53,2,IF(F78&lt;$O$53,3,4)), 0 )</f>
        <v>0</v>
      </c>
      <c r="J78" s="22">
        <v>0</v>
      </c>
      <c r="K78" s="20"/>
      <c r="M78" s="11"/>
      <c r="N78" s="11"/>
      <c r="O78" s="11"/>
      <c r="P78" s="11"/>
      <c r="Q78" s="11"/>
    </row>
    <row r="79" spans="2:17">
      <c r="B79" s="24" t="s">
        <v>56</v>
      </c>
      <c r="C79" s="25" t="s">
        <v>31</v>
      </c>
      <c r="D79" s="25" t="s">
        <v>31</v>
      </c>
      <c r="E79" s="26" t="str">
        <f t="shared" si="0"/>
        <v>Inputs</v>
      </c>
      <c r="F79" s="27">
        <v>1</v>
      </c>
      <c r="G79" s="27" t="s">
        <v>23</v>
      </c>
      <c r="H79" s="27">
        <v>1</v>
      </c>
      <c r="I79" s="27">
        <f>VLOOKUP( IF(H79&lt;$M$42,$M$42,IF(H79&lt;$M$43,$M$43,$M$44)), $M$42:$P$44, IF(F79&lt;$N$41,2,IF(F79&lt;$O$41,3,4)), 0 )</f>
        <v>0</v>
      </c>
      <c r="J79" s="27">
        <v>0</v>
      </c>
      <c r="K79" s="28">
        <v>11.6</v>
      </c>
      <c r="M79" s="11"/>
      <c r="N79" s="11"/>
      <c r="O79" s="11"/>
      <c r="P79" s="11"/>
      <c r="Q79" s="11"/>
    </row>
    <row r="80" spans="2:17">
      <c r="B80" s="24"/>
      <c r="C80" s="25"/>
      <c r="D80" s="25"/>
      <c r="E80" s="29" t="str">
        <f t="shared" si="0"/>
        <v>Outputs</v>
      </c>
      <c r="F80" s="30">
        <v>0</v>
      </c>
      <c r="G80" s="30" t="s">
        <v>23</v>
      </c>
      <c r="H80" s="30">
        <v>0</v>
      </c>
      <c r="I80" s="30">
        <f>VLOOKUP( IF(H80&lt;$M$48,$M$48,IF(H80&lt;$M$49,$M$49,$M$50)),$M$48:$P$50, IF(F80&lt;$N$47,2,IF(F80&lt;$O$47,3,4)),0)</f>
        <v>0</v>
      </c>
      <c r="J80" s="30">
        <v>0</v>
      </c>
      <c r="K80" s="28"/>
      <c r="M80" s="11"/>
      <c r="N80" s="11"/>
      <c r="O80" s="11"/>
      <c r="P80" s="11"/>
      <c r="Q80" s="11"/>
    </row>
    <row r="81" spans="2:17">
      <c r="B81" s="24"/>
      <c r="C81" s="25"/>
      <c r="D81" s="25"/>
      <c r="E81" s="29" t="str">
        <f t="shared" si="0"/>
        <v>Inquiries</v>
      </c>
      <c r="F81" s="30">
        <v>1</v>
      </c>
      <c r="G81" s="30" t="s">
        <v>23</v>
      </c>
      <c r="H81" s="30">
        <v>1</v>
      </c>
      <c r="I81" s="30">
        <f>VLOOKUP( IF(H81&lt;$M$48,$M$48,IF(H81&lt;$M$49,$M$49,$M$50)),$M$48:$P$50, IF(F81&lt;$N$47,2,IF(F81&lt;$O$47,3,4)),0)</f>
        <v>0</v>
      </c>
      <c r="J81" s="30">
        <v>1</v>
      </c>
      <c r="K81" s="28"/>
      <c r="M81" s="11"/>
      <c r="N81" s="11"/>
      <c r="O81" s="11"/>
      <c r="P81" s="11"/>
      <c r="Q81" s="11"/>
    </row>
    <row r="82" spans="2:17">
      <c r="B82" s="24"/>
      <c r="C82" s="25"/>
      <c r="D82" s="25"/>
      <c r="E82" s="29" t="str">
        <f t="shared" si="0"/>
        <v>Logical Files</v>
      </c>
      <c r="F82" s="30">
        <v>2</v>
      </c>
      <c r="G82" s="30">
        <v>1</v>
      </c>
      <c r="H82" s="30" t="s">
        <v>23</v>
      </c>
      <c r="I82" s="30">
        <f>VLOOKUP( IF(G82&lt;$M$54,$M$54,IF(G82&lt;$M$55,$M$55,$M$56)), $M$54:$P$56, IF(F82&lt;$N$53,2,IF(F82&lt;$O$53,3,4)), 0 )</f>
        <v>0</v>
      </c>
      <c r="J82" s="30">
        <v>1</v>
      </c>
      <c r="K82" s="28"/>
      <c r="M82" s="11"/>
      <c r="N82" s="11"/>
      <c r="O82" s="11"/>
      <c r="P82" s="11"/>
      <c r="Q82" s="11"/>
    </row>
    <row r="83" spans="2:17">
      <c r="B83" s="24"/>
      <c r="C83" s="25"/>
      <c r="D83" s="25"/>
      <c r="E83" s="29" t="str">
        <f t="shared" ref="E83:E108" si="2">E78</f>
        <v>External Interface</v>
      </c>
      <c r="F83" s="30">
        <v>0</v>
      </c>
      <c r="G83" s="30">
        <v>0</v>
      </c>
      <c r="H83" s="30" t="s">
        <v>23</v>
      </c>
      <c r="I83" s="30">
        <f>VLOOKUP( IF(G83&lt;$M$54,$M$54,IF(G83&lt;$M$55,$M$55,$M$56)), $M$54:$P$56, IF(F83&lt;$N$53,2,IF(F83&lt;$O$53,3,4)), 0 )</f>
        <v>0</v>
      </c>
      <c r="J83" s="30">
        <v>0</v>
      </c>
      <c r="K83" s="28"/>
      <c r="M83" s="11"/>
      <c r="N83" s="11"/>
      <c r="O83" s="11"/>
      <c r="P83" s="11"/>
      <c r="Q83" s="11"/>
    </row>
    <row r="84" spans="2:17">
      <c r="B84" s="16" t="s">
        <v>57</v>
      </c>
      <c r="C84" s="17" t="s">
        <v>31</v>
      </c>
      <c r="D84" s="17" t="s">
        <v>31</v>
      </c>
      <c r="E84" s="18" t="str">
        <f t="shared" si="2"/>
        <v>Inputs</v>
      </c>
      <c r="F84" s="19">
        <v>1</v>
      </c>
      <c r="G84" s="19" t="s">
        <v>23</v>
      </c>
      <c r="H84" s="19">
        <v>1</v>
      </c>
      <c r="I84" s="19">
        <f>VLOOKUP( IF(H84&lt;$M$42,$M$42,IF(H84&lt;$M$43,$M$43,$M$44)), $M$42:$P$44, IF(F84&lt;$N$41,2,IF(F84&lt;$O$41,3,4)), 0 )</f>
        <v>0</v>
      </c>
      <c r="J84" s="19">
        <v>0</v>
      </c>
      <c r="K84" s="20">
        <v>11.6</v>
      </c>
      <c r="M84" s="11"/>
      <c r="N84" s="11"/>
      <c r="O84" s="11"/>
      <c r="P84" s="11"/>
      <c r="Q84" s="11"/>
    </row>
    <row r="85" spans="2:17">
      <c r="B85" s="16"/>
      <c r="C85" s="17"/>
      <c r="D85" s="17"/>
      <c r="E85" s="21" t="str">
        <f t="shared" si="2"/>
        <v>Outputs</v>
      </c>
      <c r="F85" s="22">
        <v>0</v>
      </c>
      <c r="G85" s="22" t="s">
        <v>23</v>
      </c>
      <c r="H85" s="22">
        <v>0</v>
      </c>
      <c r="I85" s="22">
        <f>VLOOKUP( IF(H85&lt;$M$48,$M$48,IF(H85&lt;$M$49,$M$49,$M$50)),$M$48:$P$50, IF(F85&lt;$N$47,2,IF(F85&lt;$O$47,3,4)),0)</f>
        <v>0</v>
      </c>
      <c r="J85" s="22">
        <v>0</v>
      </c>
      <c r="K85" s="20"/>
      <c r="M85" s="11"/>
      <c r="N85" s="11"/>
      <c r="O85" s="11"/>
      <c r="P85" s="11"/>
      <c r="Q85" s="11"/>
    </row>
    <row r="86" spans="2:17">
      <c r="B86" s="16"/>
      <c r="C86" s="17"/>
      <c r="D86" s="17"/>
      <c r="E86" s="23" t="str">
        <f t="shared" si="2"/>
        <v>Inquiries</v>
      </c>
      <c r="F86" s="22">
        <v>1</v>
      </c>
      <c r="G86" s="22" t="s">
        <v>23</v>
      </c>
      <c r="H86" s="22">
        <v>1</v>
      </c>
      <c r="I86" s="22">
        <f>VLOOKUP( IF(H86&lt;$M$48,$M$48,IF(H86&lt;$M$49,$M$49,$M$50)),$M$48:$P$50, IF(F86&lt;$N$47,2,IF(F86&lt;$O$47,3,4)),0)</f>
        <v>0</v>
      </c>
      <c r="J86" s="22">
        <v>1</v>
      </c>
      <c r="K86" s="20"/>
      <c r="M86" s="11"/>
      <c r="N86" s="11"/>
      <c r="O86" s="11"/>
      <c r="P86" s="11"/>
      <c r="Q86" s="11"/>
    </row>
    <row r="87" spans="2:17">
      <c r="B87" s="16"/>
      <c r="C87" s="17"/>
      <c r="D87" s="17"/>
      <c r="E87" s="21" t="str">
        <f t="shared" si="2"/>
        <v>Logical Files</v>
      </c>
      <c r="F87" s="22">
        <v>2</v>
      </c>
      <c r="G87" s="22">
        <v>1</v>
      </c>
      <c r="H87" s="22" t="s">
        <v>23</v>
      </c>
      <c r="I87" s="22">
        <f>VLOOKUP( IF(G87&lt;$M$54,$M$54,IF(G87&lt;$M$55,$M$55,$M$56)), $M$54:$P$56, IF(F87&lt;$N$53,2,IF(F87&lt;$O$53,3,4)), 0 )</f>
        <v>0</v>
      </c>
      <c r="J87" s="22">
        <v>1</v>
      </c>
      <c r="K87" s="20"/>
      <c r="M87" s="11"/>
      <c r="N87" s="11"/>
      <c r="O87" s="11"/>
      <c r="P87" s="11"/>
      <c r="Q87" s="11"/>
    </row>
    <row r="88" spans="2:17">
      <c r="B88" s="16"/>
      <c r="C88" s="17"/>
      <c r="D88" s="17"/>
      <c r="E88" s="21" t="str">
        <f t="shared" si="2"/>
        <v>External Interface</v>
      </c>
      <c r="F88" s="22">
        <v>0</v>
      </c>
      <c r="G88" s="22">
        <v>0</v>
      </c>
      <c r="H88" s="22" t="s">
        <v>23</v>
      </c>
      <c r="I88" s="22">
        <f>VLOOKUP( IF(G88&lt;$M$54,$M$54,IF(G88&lt;$M$55,$M$55,$M$56)), $M$54:$P$56, IF(F88&lt;$N$53,2,IF(F88&lt;$O$53,3,4)), 0 )</f>
        <v>0</v>
      </c>
      <c r="J88" s="22">
        <v>0</v>
      </c>
      <c r="K88" s="20"/>
      <c r="M88" s="11"/>
      <c r="N88" s="11"/>
      <c r="O88" s="11"/>
      <c r="P88" s="11"/>
      <c r="Q88" s="11"/>
    </row>
    <row r="89" spans="2:17">
      <c r="B89" s="24" t="s">
        <v>58</v>
      </c>
      <c r="C89" s="25" t="s">
        <v>31</v>
      </c>
      <c r="D89" s="25" t="s">
        <v>31</v>
      </c>
      <c r="E89" s="26" t="str">
        <f t="shared" si="2"/>
        <v>Inputs</v>
      </c>
      <c r="F89" s="27">
        <v>1</v>
      </c>
      <c r="G89" s="27" t="s">
        <v>23</v>
      </c>
      <c r="H89" s="27">
        <v>1</v>
      </c>
      <c r="I89" s="27">
        <f>VLOOKUP( IF(H89&lt;$M$42,$M$42,IF(H89&lt;$M$43,$M$43,$M$44)), $M$42:$P$44, IF(F89&lt;$N$41,2,IF(F89&lt;$O$41,3,4)), 0 )</f>
        <v>0</v>
      </c>
      <c r="J89" s="27">
        <v>0</v>
      </c>
      <c r="K89" s="28">
        <v>11.6</v>
      </c>
      <c r="M89" s="11"/>
      <c r="N89" s="11"/>
      <c r="O89" s="11"/>
      <c r="P89" s="11"/>
      <c r="Q89" s="11"/>
    </row>
    <row r="90" spans="2:17">
      <c r="B90" s="24"/>
      <c r="C90" s="25"/>
      <c r="D90" s="25"/>
      <c r="E90" s="29" t="str">
        <f t="shared" si="2"/>
        <v>Outputs</v>
      </c>
      <c r="F90" s="30">
        <v>0</v>
      </c>
      <c r="G90" s="30" t="s">
        <v>23</v>
      </c>
      <c r="H90" s="30">
        <v>0</v>
      </c>
      <c r="I90" s="30">
        <f>VLOOKUP( IF(H90&lt;$M$48,$M$48,IF(H90&lt;$M$49,$M$49,$M$50)),$M$48:$P$50, IF(F90&lt;$N$47,2,IF(F90&lt;$O$47,3,4)),0)</f>
        <v>0</v>
      </c>
      <c r="J90" s="30">
        <v>0</v>
      </c>
      <c r="K90" s="28"/>
      <c r="M90" s="11"/>
      <c r="N90" s="11"/>
      <c r="O90" s="11"/>
      <c r="P90" s="11"/>
      <c r="Q90" s="11"/>
    </row>
    <row r="91" spans="2:17">
      <c r="B91" s="24"/>
      <c r="C91" s="25"/>
      <c r="D91" s="25"/>
      <c r="E91" s="29" t="str">
        <f t="shared" si="2"/>
        <v>Inquiries</v>
      </c>
      <c r="F91" s="30">
        <v>1</v>
      </c>
      <c r="G91" s="30" t="s">
        <v>23</v>
      </c>
      <c r="H91" s="30">
        <v>1</v>
      </c>
      <c r="I91" s="30">
        <f>VLOOKUP( IF(H91&lt;$M$48,$M$48,IF(H91&lt;$M$49,$M$49,$M$50)),$M$48:$P$50, IF(F91&lt;$N$47,2,IF(F91&lt;$O$47,3,4)),0)</f>
        <v>0</v>
      </c>
      <c r="J91" s="30">
        <v>1</v>
      </c>
      <c r="K91" s="28"/>
      <c r="M91" s="11"/>
      <c r="N91" s="11"/>
      <c r="O91" s="11"/>
      <c r="P91" s="11"/>
      <c r="Q91" s="11"/>
    </row>
    <row r="92" spans="2:17">
      <c r="B92" s="24"/>
      <c r="C92" s="25"/>
      <c r="D92" s="25"/>
      <c r="E92" s="29" t="str">
        <f t="shared" si="2"/>
        <v>Logical Files</v>
      </c>
      <c r="F92" s="30">
        <v>2</v>
      </c>
      <c r="G92" s="30">
        <v>1</v>
      </c>
      <c r="H92" s="30" t="s">
        <v>23</v>
      </c>
      <c r="I92" s="30">
        <f>VLOOKUP( IF(G92&lt;$M$54,$M$54,IF(G92&lt;$M$55,$M$55,$M$56)), $M$54:$P$56, IF(F92&lt;$N$53,2,IF(F92&lt;$O$53,3,4)), 0 )</f>
        <v>0</v>
      </c>
      <c r="J92" s="30">
        <v>1</v>
      </c>
      <c r="K92" s="28"/>
      <c r="M92" s="11"/>
      <c r="N92" s="11"/>
      <c r="O92" s="11"/>
      <c r="P92" s="11"/>
      <c r="Q92" s="11"/>
    </row>
    <row r="93" spans="2:17">
      <c r="B93" s="24"/>
      <c r="C93" s="25"/>
      <c r="D93" s="25"/>
      <c r="E93" s="29" t="str">
        <f t="shared" si="2"/>
        <v>External Interface</v>
      </c>
      <c r="F93" s="30">
        <v>0</v>
      </c>
      <c r="G93" s="30">
        <v>0</v>
      </c>
      <c r="H93" s="30" t="s">
        <v>23</v>
      </c>
      <c r="I93" s="30">
        <f>VLOOKUP( IF(G93&lt;$M$54,$M$54,IF(G93&lt;$M$55,$M$55,$M$56)), $M$54:$P$56, IF(F93&lt;$N$53,2,IF(F93&lt;$O$53,3,4)), 0 )</f>
        <v>0</v>
      </c>
      <c r="J93" s="30">
        <v>0</v>
      </c>
      <c r="K93" s="28"/>
      <c r="M93" s="11"/>
      <c r="N93" s="11"/>
      <c r="O93" s="11"/>
      <c r="P93" s="11"/>
      <c r="Q93" s="11"/>
    </row>
    <row r="94" spans="2:17">
      <c r="B94" s="16" t="s">
        <v>59</v>
      </c>
      <c r="C94" s="17" t="s">
        <v>31</v>
      </c>
      <c r="D94" s="17" t="s">
        <v>31</v>
      </c>
      <c r="E94" s="18" t="str">
        <f t="shared" si="2"/>
        <v>Inputs</v>
      </c>
      <c r="F94" s="19">
        <v>1</v>
      </c>
      <c r="G94" s="19" t="s">
        <v>23</v>
      </c>
      <c r="H94" s="19">
        <v>1</v>
      </c>
      <c r="I94" s="19">
        <f>VLOOKUP( IF(H94&lt;$M$42,$M$42,IF(H94&lt;$M$43,$M$43,$M$44)), $M$42:$P$44, IF(F94&lt;$N$41,2,IF(F94&lt;$O$41,3,4)), 0 )</f>
        <v>0</v>
      </c>
      <c r="J94" s="19">
        <v>0</v>
      </c>
      <c r="K94" s="20">
        <v>11.6</v>
      </c>
      <c r="M94" s="11"/>
      <c r="N94" s="11"/>
      <c r="O94" s="11"/>
      <c r="P94" s="11"/>
      <c r="Q94" s="11"/>
    </row>
    <row r="95" spans="2:17">
      <c r="B95" s="16"/>
      <c r="C95" s="17"/>
      <c r="D95" s="17"/>
      <c r="E95" s="21" t="str">
        <f t="shared" si="2"/>
        <v>Outputs</v>
      </c>
      <c r="F95" s="22">
        <v>0</v>
      </c>
      <c r="G95" s="22" t="s">
        <v>23</v>
      </c>
      <c r="H95" s="22">
        <v>0</v>
      </c>
      <c r="I95" s="22">
        <f>VLOOKUP( IF(H95&lt;$M$48,$M$48,IF(H95&lt;$M$49,$M$49,$M$50)),$M$48:$P$50, IF(F95&lt;$N$47,2,IF(F95&lt;$O$47,3,4)),0)</f>
        <v>0</v>
      </c>
      <c r="J95" s="22">
        <v>0</v>
      </c>
      <c r="K95" s="20"/>
      <c r="M95" s="11"/>
      <c r="N95" s="11"/>
      <c r="O95" s="11"/>
      <c r="P95" s="11"/>
      <c r="Q95" s="11"/>
    </row>
    <row r="96" spans="2:17">
      <c r="B96" s="16"/>
      <c r="C96" s="17"/>
      <c r="D96" s="17"/>
      <c r="E96" s="23" t="str">
        <f t="shared" si="2"/>
        <v>Inquiries</v>
      </c>
      <c r="F96" s="22">
        <v>1</v>
      </c>
      <c r="G96" s="22" t="s">
        <v>23</v>
      </c>
      <c r="H96" s="22">
        <v>1</v>
      </c>
      <c r="I96" s="22">
        <f>VLOOKUP( IF(H96&lt;$M$48,$M$48,IF(H96&lt;$M$49,$M$49,$M$50)),$M$48:$P$50, IF(F96&lt;$N$47,2,IF(F96&lt;$O$47,3,4)),0)</f>
        <v>0</v>
      </c>
      <c r="J96" s="22">
        <v>1</v>
      </c>
      <c r="K96" s="20"/>
      <c r="M96" s="11"/>
      <c r="N96" s="11"/>
      <c r="O96" s="11"/>
      <c r="P96" s="11"/>
      <c r="Q96" s="11"/>
    </row>
    <row r="97" spans="2:17">
      <c r="B97" s="16"/>
      <c r="C97" s="17"/>
      <c r="D97" s="17"/>
      <c r="E97" s="21" t="str">
        <f t="shared" si="2"/>
        <v>Logical Files</v>
      </c>
      <c r="F97" s="22">
        <v>2</v>
      </c>
      <c r="G97" s="22">
        <v>1</v>
      </c>
      <c r="H97" s="22" t="s">
        <v>23</v>
      </c>
      <c r="I97" s="22">
        <f>VLOOKUP( IF(G97&lt;$M$54,$M$54,IF(G97&lt;$M$55,$M$55,$M$56)), $M$54:$P$56, IF(F97&lt;$N$53,2,IF(F97&lt;$O$53,3,4)), 0 )</f>
        <v>0</v>
      </c>
      <c r="J97" s="22">
        <v>1</v>
      </c>
      <c r="K97" s="20"/>
      <c r="M97" s="11"/>
      <c r="N97" s="11"/>
      <c r="O97" s="11"/>
      <c r="P97" s="11"/>
      <c r="Q97" s="11"/>
    </row>
    <row r="98" spans="2:17">
      <c r="B98" s="16"/>
      <c r="C98" s="17"/>
      <c r="D98" s="17"/>
      <c r="E98" s="21" t="str">
        <f t="shared" si="2"/>
        <v>External Interface</v>
      </c>
      <c r="F98" s="22">
        <v>0</v>
      </c>
      <c r="G98" s="22">
        <v>0</v>
      </c>
      <c r="H98" s="22" t="s">
        <v>23</v>
      </c>
      <c r="I98" s="22">
        <f>VLOOKUP( IF(G98&lt;$M$54,$M$54,IF(G98&lt;$M$55,$M$55,$M$56)), $M$54:$P$56, IF(F98&lt;$N$53,2,IF(F98&lt;$O$53,3,4)), 0 )</f>
        <v>0</v>
      </c>
      <c r="J98" s="22">
        <v>0</v>
      </c>
      <c r="K98" s="20"/>
      <c r="M98" s="11"/>
      <c r="N98" s="11"/>
      <c r="O98" s="11"/>
      <c r="P98" s="11"/>
      <c r="Q98" s="11"/>
    </row>
    <row r="99" spans="2:17">
      <c r="B99" s="24" t="s">
        <v>60</v>
      </c>
      <c r="C99" s="25" t="s">
        <v>31</v>
      </c>
      <c r="D99" s="25" t="s">
        <v>31</v>
      </c>
      <c r="E99" s="26" t="str">
        <f t="shared" si="2"/>
        <v>Inputs</v>
      </c>
      <c r="F99" s="27">
        <v>1</v>
      </c>
      <c r="G99" s="27" t="s">
        <v>23</v>
      </c>
      <c r="H99" s="27">
        <v>1</v>
      </c>
      <c r="I99" s="27">
        <f>VLOOKUP( IF(H99&lt;$M$42,$M$42,IF(H99&lt;$M$43,$M$43,$M$44)), $M$42:$P$44, IF(F99&lt;$N$41,2,IF(F99&lt;$O$41,3,4)), 0 )</f>
        <v>0</v>
      </c>
      <c r="J99" s="27">
        <v>0</v>
      </c>
      <c r="K99" s="28">
        <v>58.5</v>
      </c>
      <c r="M99" s="11"/>
      <c r="N99" s="11"/>
      <c r="O99" s="11"/>
      <c r="P99" s="11"/>
      <c r="Q99" s="11"/>
    </row>
    <row r="100" spans="2:17">
      <c r="B100" s="24"/>
      <c r="C100" s="25"/>
      <c r="D100" s="25"/>
      <c r="E100" s="29" t="str">
        <f t="shared" si="2"/>
        <v>Outputs</v>
      </c>
      <c r="F100" s="30">
        <v>0</v>
      </c>
      <c r="G100" s="30" t="s">
        <v>23</v>
      </c>
      <c r="H100" s="30">
        <v>0</v>
      </c>
      <c r="I100" s="30">
        <f>VLOOKUP( IF(H100&lt;$M$48,$M$48,IF(H100&lt;$M$49,$M$49,$M$50)),$M$48:$P$50, IF(F100&lt;$N$47,2,IF(F100&lt;$O$47,3,4)),0)</f>
        <v>0</v>
      </c>
      <c r="J100" s="30">
        <v>0</v>
      </c>
      <c r="K100" s="28"/>
      <c r="M100" s="11"/>
      <c r="N100" s="11"/>
      <c r="O100" s="11"/>
      <c r="P100" s="11"/>
      <c r="Q100" s="11"/>
    </row>
    <row r="101" spans="2:17">
      <c r="B101" s="24"/>
      <c r="C101" s="25"/>
      <c r="D101" s="25"/>
      <c r="E101" s="29" t="str">
        <f t="shared" si="2"/>
        <v>Inquiries</v>
      </c>
      <c r="F101" s="30">
        <v>2</v>
      </c>
      <c r="G101" s="30" t="s">
        <v>23</v>
      </c>
      <c r="H101" s="30">
        <v>1</v>
      </c>
      <c r="I101" s="30">
        <f>VLOOKUP( IF(H101&lt;$M$48,$M$48,IF(H101&lt;$M$49,$M$49,$M$50)),$M$48:$P$50, IF(F101&lt;$N$47,2,IF(F101&lt;$O$47,3,4)),0)</f>
        <v>0</v>
      </c>
      <c r="J101" s="30">
        <v>1</v>
      </c>
      <c r="K101" s="28"/>
      <c r="M101" s="11"/>
      <c r="N101" s="11"/>
      <c r="O101" s="11"/>
      <c r="P101" s="11"/>
      <c r="Q101" s="11"/>
    </row>
    <row r="102" spans="2:17">
      <c r="B102" s="24"/>
      <c r="C102" s="25"/>
      <c r="D102" s="25"/>
      <c r="E102" s="29" t="str">
        <f t="shared" si="2"/>
        <v>Logical Files</v>
      </c>
      <c r="F102" s="30">
        <v>12</v>
      </c>
      <c r="G102" s="30">
        <v>2</v>
      </c>
      <c r="H102" s="30" t="s">
        <v>23</v>
      </c>
      <c r="I102" s="30">
        <f>VLOOKUP( IF(G102&lt;$M$54,$M$54,IF(G102&lt;$M$55,$M$55,$M$56)), $M$54:$P$56, IF(F102&lt;$N$53,2,IF(F102&lt;$O$53,3,4)), 0 )</f>
        <v>0</v>
      </c>
      <c r="J102" s="30">
        <v>2</v>
      </c>
      <c r="K102" s="28"/>
      <c r="M102" s="11"/>
      <c r="N102" s="11"/>
      <c r="O102" s="11"/>
      <c r="P102" s="11"/>
      <c r="Q102" s="11"/>
    </row>
    <row r="103" spans="2:17">
      <c r="B103" s="24"/>
      <c r="C103" s="25"/>
      <c r="D103" s="25"/>
      <c r="E103" s="29" t="str">
        <f t="shared" si="2"/>
        <v>External Interface</v>
      </c>
      <c r="F103" s="30">
        <v>0</v>
      </c>
      <c r="G103" s="30">
        <v>0</v>
      </c>
      <c r="H103" s="30" t="s">
        <v>23</v>
      </c>
      <c r="I103" s="30">
        <f>VLOOKUP( IF(G103&lt;$M$54,$M$54,IF(G103&lt;$M$55,$M$55,$M$56)), $M$54:$P$56, IF(F103&lt;$N$53,2,IF(F103&lt;$O$53,3,4)), 0 )</f>
        <v>0</v>
      </c>
      <c r="J103" s="30">
        <v>0</v>
      </c>
      <c r="K103" s="28"/>
      <c r="M103" s="11"/>
      <c r="N103" s="11"/>
      <c r="O103" s="11"/>
      <c r="P103" s="11"/>
      <c r="Q103" s="11"/>
    </row>
    <row r="104" spans="2:17">
      <c r="B104" s="16" t="s">
        <v>61</v>
      </c>
      <c r="C104" s="17" t="s">
        <v>31</v>
      </c>
      <c r="D104" s="17" t="s">
        <v>31</v>
      </c>
      <c r="E104" s="18" t="str">
        <f t="shared" si="2"/>
        <v>Inputs</v>
      </c>
      <c r="F104" s="19">
        <v>9</v>
      </c>
      <c r="G104" s="19" t="s">
        <v>23</v>
      </c>
      <c r="H104" s="19">
        <v>1</v>
      </c>
      <c r="I104" s="19">
        <f>VLOOKUP( IF(H104&lt;$M$42,$M$42,IF(H104&lt;$M$43,$M$43,$M$44)), $M$42:$P$44, IF(F104&lt;$N$41,2,IF(F104&lt;$O$41,3,4)), 0 )</f>
        <v>0</v>
      </c>
      <c r="J104" s="19">
        <v>1</v>
      </c>
      <c r="K104" s="20">
        <v>37.700000000000003</v>
      </c>
      <c r="M104" s="11"/>
      <c r="N104" s="11"/>
      <c r="O104" s="11"/>
      <c r="P104" s="11"/>
      <c r="Q104" s="11"/>
    </row>
    <row r="105" spans="2:17">
      <c r="B105" s="16"/>
      <c r="C105" s="17"/>
      <c r="D105" s="17"/>
      <c r="E105" s="21" t="str">
        <f t="shared" si="2"/>
        <v>Outputs</v>
      </c>
      <c r="F105" s="22">
        <v>0</v>
      </c>
      <c r="G105" s="22" t="s">
        <v>23</v>
      </c>
      <c r="H105" s="22">
        <v>0</v>
      </c>
      <c r="I105" s="22">
        <f>VLOOKUP( IF(H105&lt;$M$48,$M$48,IF(H105&lt;$M$49,$M$49,$M$50)),$M$48:$P$50, IF(F105&lt;$N$47,2,IF(F105&lt;$O$47,3,4)),0)</f>
        <v>0</v>
      </c>
      <c r="J105" s="22">
        <v>0</v>
      </c>
      <c r="K105" s="20"/>
      <c r="M105" s="11"/>
      <c r="N105" s="11"/>
      <c r="O105" s="11"/>
      <c r="P105" s="11"/>
      <c r="Q105" s="11"/>
    </row>
    <row r="106" spans="2:17">
      <c r="B106" s="16"/>
      <c r="C106" s="17"/>
      <c r="D106" s="17"/>
      <c r="E106" s="23" t="str">
        <f t="shared" si="2"/>
        <v>Inquiries</v>
      </c>
      <c r="F106" s="22">
        <v>1</v>
      </c>
      <c r="G106" s="22" t="s">
        <v>23</v>
      </c>
      <c r="H106" s="22">
        <v>1</v>
      </c>
      <c r="I106" s="22">
        <f>VLOOKUP( IF(H106&lt;$M$48,$M$48,IF(H106&lt;$M$49,$M$49,$M$50)),$M$48:$P$50, IF(F106&lt;$N$47,2,IF(F106&lt;$O$47,3,4)),0)</f>
        <v>0</v>
      </c>
      <c r="J106" s="22">
        <v>1</v>
      </c>
      <c r="K106" s="20"/>
      <c r="M106" s="11"/>
      <c r="N106" s="11"/>
      <c r="O106" s="11"/>
      <c r="P106" s="11"/>
      <c r="Q106" s="11"/>
    </row>
    <row r="107" spans="2:17">
      <c r="B107" s="16"/>
      <c r="C107" s="17"/>
      <c r="D107" s="17"/>
      <c r="E107" s="21" t="str">
        <f t="shared" si="2"/>
        <v>Logical Files</v>
      </c>
      <c r="F107" s="22">
        <v>4</v>
      </c>
      <c r="G107" s="22">
        <v>2</v>
      </c>
      <c r="H107" s="22" t="s">
        <v>23</v>
      </c>
      <c r="I107" s="22">
        <f>VLOOKUP( IF(G107&lt;$M$54,$M$54,IF(G107&lt;$M$55,$M$55,$M$56)), $M$54:$P$56, IF(F107&lt;$N$53,2,IF(F107&lt;$O$53,3,4)), 0 )</f>
        <v>0</v>
      </c>
      <c r="J107" s="22">
        <v>1</v>
      </c>
      <c r="K107" s="20"/>
      <c r="M107" s="11"/>
      <c r="N107" s="11"/>
      <c r="O107" s="11"/>
      <c r="P107" s="11"/>
      <c r="Q107" s="11"/>
    </row>
    <row r="108" spans="2:17">
      <c r="B108" s="16"/>
      <c r="C108" s="17"/>
      <c r="D108" s="17"/>
      <c r="E108" s="45" t="str">
        <f t="shared" si="2"/>
        <v>External Interface</v>
      </c>
      <c r="F108" s="46">
        <v>0</v>
      </c>
      <c r="G108" s="46">
        <v>0</v>
      </c>
      <c r="H108" s="46" t="s">
        <v>23</v>
      </c>
      <c r="I108" s="46">
        <f>VLOOKUP( IF(G108&lt;$M$54,$M$54,IF(G108&lt;$M$55,$M$55,$M$56)), $M$54:$P$56, IF(F108&lt;$N$53,2,IF(F108&lt;$O$53,3,4)), 0 )</f>
        <v>0</v>
      </c>
      <c r="J108" s="46">
        <v>0</v>
      </c>
      <c r="K108" s="20"/>
      <c r="M108" s="11"/>
      <c r="N108" s="11"/>
      <c r="O108" s="11"/>
      <c r="P108" s="11"/>
      <c r="Q108" s="11"/>
    </row>
  </sheetData>
  <mergeCells count="82">
    <mergeCell ref="B104:B108"/>
    <mergeCell ref="C104:C108"/>
    <mergeCell ref="D104:D108"/>
    <mergeCell ref="K104:K108"/>
    <mergeCell ref="B94:B98"/>
    <mergeCell ref="C94:C98"/>
    <mergeCell ref="D94:D98"/>
    <mergeCell ref="K94:K98"/>
    <mergeCell ref="B99:B103"/>
    <mergeCell ref="C99:C103"/>
    <mergeCell ref="D99:D103"/>
    <mergeCell ref="K99:K103"/>
    <mergeCell ref="B84:B88"/>
    <mergeCell ref="C84:C88"/>
    <mergeCell ref="D84:D88"/>
    <mergeCell ref="K84:K88"/>
    <mergeCell ref="B89:B93"/>
    <mergeCell ref="C89:C93"/>
    <mergeCell ref="D89:D93"/>
    <mergeCell ref="K89:K93"/>
    <mergeCell ref="B74:B78"/>
    <mergeCell ref="C74:C78"/>
    <mergeCell ref="D74:D78"/>
    <mergeCell ref="K74:K78"/>
    <mergeCell ref="B79:B83"/>
    <mergeCell ref="C79:C83"/>
    <mergeCell ref="D79:D83"/>
    <mergeCell ref="K79:K83"/>
    <mergeCell ref="B69:B73"/>
    <mergeCell ref="C69:C73"/>
    <mergeCell ref="D69:D73"/>
    <mergeCell ref="K69:K73"/>
    <mergeCell ref="M69:N69"/>
    <mergeCell ref="M70:N70"/>
    <mergeCell ref="M71:N71"/>
    <mergeCell ref="B64:B68"/>
    <mergeCell ref="C64:C68"/>
    <mergeCell ref="D64:D68"/>
    <mergeCell ref="K64:K68"/>
    <mergeCell ref="M67:N67"/>
    <mergeCell ref="M68:N68"/>
    <mergeCell ref="B54:B58"/>
    <mergeCell ref="C54:C58"/>
    <mergeCell ref="D54:D58"/>
    <mergeCell ref="K54:K58"/>
    <mergeCell ref="B59:B63"/>
    <mergeCell ref="C59:C63"/>
    <mergeCell ref="D59:D63"/>
    <mergeCell ref="K59:K63"/>
    <mergeCell ref="M42:P45"/>
    <mergeCell ref="B44:B48"/>
    <mergeCell ref="C44:C48"/>
    <mergeCell ref="D44:D48"/>
    <mergeCell ref="K44:K48"/>
    <mergeCell ref="B49:B53"/>
    <mergeCell ref="C49:C53"/>
    <mergeCell ref="D49:D53"/>
    <mergeCell ref="K49:K53"/>
    <mergeCell ref="B34:B38"/>
    <mergeCell ref="C34:C38"/>
    <mergeCell ref="D34:D38"/>
    <mergeCell ref="K34:K38"/>
    <mergeCell ref="B39:B43"/>
    <mergeCell ref="C39:C43"/>
    <mergeCell ref="D39:D43"/>
    <mergeCell ref="K39:K43"/>
    <mergeCell ref="B24:B28"/>
    <mergeCell ref="C24:C28"/>
    <mergeCell ref="D24:D28"/>
    <mergeCell ref="K24:K28"/>
    <mergeCell ref="B29:B33"/>
    <mergeCell ref="C29:C33"/>
    <mergeCell ref="D29:D33"/>
    <mergeCell ref="K29:K33"/>
    <mergeCell ref="B14:B18"/>
    <mergeCell ref="C14:C18"/>
    <mergeCell ref="D14:D18"/>
    <mergeCell ref="K14:K18"/>
    <mergeCell ref="B19:B23"/>
    <mergeCell ref="C19:C23"/>
    <mergeCell ref="D19:D23"/>
    <mergeCell ref="K19:K23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Tabelle1</vt:lpstr>
      <vt:lpstr>AdministrateBarsFP</vt:lpstr>
      <vt:lpstr>ChangeInfoFP</vt:lpstr>
      <vt:lpstr>CommentFP</vt:lpstr>
      <vt:lpstr>CreateGroupFP</vt:lpstr>
      <vt:lpstr>DownloadFP</vt:lpstr>
      <vt:lpstr>GetBarInfoFP</vt:lpstr>
      <vt:lpstr>JoinGroupFP</vt:lpstr>
      <vt:lpstr>LoginFP</vt:lpstr>
      <vt:lpstr>RateBarFP</vt:lpstr>
      <vt:lpstr>RegisterFp</vt:lpstr>
      <vt:lpstr>SearchBarFP</vt:lpstr>
      <vt:lpstr>SeeMapsFP</vt:lpstr>
      <vt:lpstr>SeePinboardsFP</vt:lpstr>
      <vt:lpstr>SelectDownloadFP</vt:lpstr>
      <vt:lpstr>SelectFP</vt:lpstr>
      <vt:lpstr>SelectUploadImagesFP</vt:lpstr>
      <vt:lpstr>SetTagsFP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Fehrmann</dc:creator>
  <cp:keywords/>
  <dc:description/>
  <cp:lastModifiedBy>Carotenuto, Luca</cp:lastModifiedBy>
  <cp:revision/>
  <dcterms:created xsi:type="dcterms:W3CDTF">2016-04-06T09:08:04Z</dcterms:created>
  <dcterms:modified xsi:type="dcterms:W3CDTF">2017-04-24T15:00:43Z</dcterms:modified>
  <cp:category/>
  <cp:contentStatus/>
</cp:coreProperties>
</file>