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a\OneDrive\Escritorio\"/>
    </mc:Choice>
  </mc:AlternateContent>
  <xr:revisionPtr revIDLastSave="0" documentId="13_ncr:1_{3764F049-2439-4DC0-B5D9-2065668C7F6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rmulario" sheetId="4" r:id="rId1"/>
    <sheet name="Bases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  <c r="F20" i="4"/>
  <c r="F24" i="4"/>
  <c r="G11" i="4"/>
  <c r="G18" i="4"/>
  <c r="E18" i="4"/>
  <c r="D18" i="4"/>
  <c r="E15" i="4"/>
  <c r="E13" i="4"/>
  <c r="E7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<sst xmlns="http://schemas.openxmlformats.org/spreadsheetml/2006/main" count="60" uniqueCount="51">
  <si>
    <t>Cod</t>
  </si>
  <si>
    <t>CABA</t>
  </si>
  <si>
    <t>OLIVOS</t>
  </si>
  <si>
    <t>Dirección:</t>
  </si>
  <si>
    <t>Localidad</t>
  </si>
  <si>
    <t>Fecha:</t>
  </si>
  <si>
    <t>Código de producto</t>
  </si>
  <si>
    <t>Descripción</t>
  </si>
  <si>
    <t>Imagen</t>
  </si>
  <si>
    <t>Marca y modelo</t>
  </si>
  <si>
    <t>Base de datos de productos</t>
  </si>
  <si>
    <t>Precio</t>
  </si>
  <si>
    <t>Total</t>
  </si>
  <si>
    <t>Apellido y Nombre</t>
  </si>
  <si>
    <t>Dirección</t>
  </si>
  <si>
    <t>PEREZ H.</t>
  </si>
  <si>
    <t>GARCIA Carlos</t>
  </si>
  <si>
    <t>SANCHEZ Marta</t>
  </si>
  <si>
    <t>PIPI Ismael</t>
  </si>
  <si>
    <t>GOMEZ Papu</t>
  </si>
  <si>
    <t>Base de datos de clientes</t>
  </si>
  <si>
    <t>Apellido y Nombre:</t>
  </si>
  <si>
    <t>Localidad:</t>
  </si>
  <si>
    <t>Codigo</t>
  </si>
  <si>
    <t>Forma de pago:</t>
  </si>
  <si>
    <t>Contado (10% descuento)</t>
  </si>
  <si>
    <t>Cta. Corriente (10% recargo)</t>
  </si>
  <si>
    <t>Altura o entre calle</t>
  </si>
  <si>
    <t>Pampa</t>
  </si>
  <si>
    <t>Corrientes</t>
  </si>
  <si>
    <t>Mosconi</t>
  </si>
  <si>
    <t>Luis María Campos</t>
  </si>
  <si>
    <t>la vía</t>
  </si>
  <si>
    <t>Triunvirato</t>
  </si>
  <si>
    <t>Lacroze</t>
  </si>
  <si>
    <t>Maipu</t>
  </si>
  <si>
    <t>Nazca</t>
  </si>
  <si>
    <t>Libertador</t>
  </si>
  <si>
    <t>Subtotal</t>
  </si>
  <si>
    <t>POLO POSITIVO</t>
  </si>
  <si>
    <t>Pack Pilas AA x 20 unidades</t>
  </si>
  <si>
    <t>Energizer Max</t>
  </si>
  <si>
    <t>Pack bulbo led x 10 unidades</t>
  </si>
  <si>
    <t>Philips</t>
  </si>
  <si>
    <t>Lampara de escritorio</t>
  </si>
  <si>
    <t>Philips Geometry</t>
  </si>
  <si>
    <t>Control remoto universal</t>
  </si>
  <si>
    <t>One for all</t>
  </si>
  <si>
    <t>Cargador + 2 pilas AA</t>
  </si>
  <si>
    <t>Sony CycleEnergy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</si>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</sst>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C0A]\ * #,##0.00_-;\-[$$-2C0A]\ * #,##0.00_-;_-[$$-2C0A]\ * &quot;-&quot;??_-;_-@_-"/>
  </numFmts>
  <fonts count="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6"/>
      <color theme="1"/>
      <name val="Tahoma"/>
      <family val="2"/>
    </font>
    <font>
      <sz val="16"/>
      <color theme="5" tint="0.79998168889431442"/>
      <name val="Tahoma"/>
      <family val="2"/>
    </font>
    <font>
      <sz val="16"/>
      <color rgb="FFFF0000"/>
      <name val="Tahoma"/>
      <family val="2"/>
    </font>
    <font>
      <sz val="16"/>
      <color theme="6" tint="0.79998168889431442"/>
      <name val="Tahoma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Radio" checked="Checked" firstButton="1" fmlaLink="$N$2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checked="Checked" fmlaLink="$K$2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21</xdr:row>
          <xdr:rowOff>9525</xdr:rowOff>
        </xdr:from>
        <xdr:to>
          <xdr:col>4</xdr:col>
          <xdr:colOff>847725</xdr:colOff>
          <xdr:row>22</xdr:row>
          <xdr:rowOff>0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21</xdr:row>
          <xdr:rowOff>9525</xdr:rowOff>
        </xdr:from>
        <xdr:to>
          <xdr:col>6</xdr:col>
          <xdr:colOff>809625</xdr:colOff>
          <xdr:row>22</xdr:row>
          <xdr:rowOff>0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</xdr:colOff>
      <xdr:row>2</xdr:row>
      <xdr:rowOff>0</xdr:rowOff>
    </xdr:from>
    <xdr:to>
      <xdr:col>16</xdr:col>
      <xdr:colOff>1</xdr:colOff>
      <xdr:row>18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058072" y="508000"/>
          <a:ext cx="5334000" cy="768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Consignas:</a:t>
          </a:r>
        </a:p>
        <a:p>
          <a:endParaRPr lang="es-AR" sz="16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s-AR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1 - En la celda correspondiente a </a:t>
          </a:r>
          <a:r>
            <a:rPr lang="es-AR" sz="1600" i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Fecha</a:t>
          </a:r>
          <a:r>
            <a:rPr lang="es-AR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completar con la</a:t>
          </a:r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función que traiga la </a:t>
          </a:r>
          <a:r>
            <a:rPr lang="es-AR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fecha del día.</a:t>
          </a:r>
        </a:p>
        <a:p>
          <a:r>
            <a:rPr lang="es-AR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</a:t>
          </a:r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- En la celda a </a:t>
          </a:r>
          <a:r>
            <a:rPr lang="es-AR" sz="1600" i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Apellido y Nombre</a:t>
          </a:r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se debe poder seleccionar el cliente validando con una lista desplegable.</a:t>
          </a:r>
        </a:p>
        <a:p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3 - Seleccionando la casilla </a:t>
          </a:r>
          <a:r>
            <a:rPr lang="es-AR" sz="1600" i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Consumidor final </a:t>
          </a:r>
          <a:r>
            <a:rPr lang="es-AR" sz="1600" i="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 sumará un 20 % a la casilla </a:t>
          </a:r>
          <a:r>
            <a:rPr lang="es-AR" sz="1600" i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Subtotal</a:t>
          </a:r>
          <a:r>
            <a:rPr lang="es-AR" sz="1600" i="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</a:t>
          </a:r>
        </a:p>
        <a:p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4 - En la celda </a:t>
          </a:r>
          <a:r>
            <a:rPr lang="es-AR" sz="1600" i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Dirección</a:t>
          </a:r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se debe concatenar la calle y altura (o entre calle).</a:t>
          </a:r>
        </a:p>
        <a:p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5 - En la celda </a:t>
          </a:r>
          <a:r>
            <a:rPr lang="es-AR" sz="1600" i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Localidad</a:t>
          </a:r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se debe traer la localidad respectiva.</a:t>
          </a:r>
        </a:p>
        <a:p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6 - En ítem de compra, se debe seleccionar el artículo mediante una lista desplegable que valide el código y a continuación se completarán los datos correspondientes al producto seleccionado (incluyendo su imagen).</a:t>
          </a:r>
        </a:p>
        <a:p>
          <a:r>
            <a:rPr lang="es-AR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7 - En </a:t>
          </a:r>
          <a:r>
            <a:rPr lang="es-AR" sz="1600" i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Subtotal</a:t>
          </a:r>
          <a:r>
            <a:rPr lang="es-AR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se deberá cacular el incremento del</a:t>
          </a:r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21% si se tilda la casilla consumidor final</a:t>
          </a:r>
          <a:r>
            <a:rPr lang="es-AR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</a:t>
          </a:r>
        </a:p>
        <a:p>
          <a:r>
            <a:rPr lang="es-AR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8 - Con el botón de opción</a:t>
          </a:r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se deberá seleccionar si el cliente efectúa el pago de contado o bien suma el importe de la factura a su cuenta corriente viéndose reflejado el descuento o recargo en la celda </a:t>
          </a:r>
          <a:r>
            <a:rPr lang="es-AR" sz="1600" i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Total</a:t>
          </a:r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</a:t>
          </a:r>
        </a:p>
        <a:p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9 - La celda Total deberá colorearse de la siguiente manera, de aplicarse un descuento será verde de lo contrario rojo.</a:t>
          </a:r>
        </a:p>
        <a:p>
          <a:r>
            <a:rPr lang="es-AR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10</a:t>
          </a:r>
          <a:r>
            <a:rPr lang="es-AR" sz="16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- Los datos deberán mostrarse con el formato correspondiente al valor que se muestre.</a:t>
          </a:r>
          <a:endParaRPr lang="es-AR" sz="16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257175</xdr:rowOff>
        </xdr:from>
        <xdr:to>
          <xdr:col>5</xdr:col>
          <xdr:colOff>76200</xdr:colOff>
          <xdr:row>11</xdr:row>
          <xdr:rowOff>0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0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Consumidor final</a:t>
              </a:r>
            </a:p>
          </xdr:txBody>
        </xdr:sp>
        <xdr:clientData/>
      </xdr:twoCellAnchor>
    </mc:Choice>
    <mc:Fallback/>
  </mc:AlternateContent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">
  <rv s="0">
    <v>0</v>
    <v>4</v>
  </rv>
  <rv s="0">
    <v>1</v>
    <v>4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5"/>
  <sheetViews>
    <sheetView zoomScaleNormal="100" workbookViewId="0">
      <selection activeCell="C24" sqref="C24:E24"/>
    </sheetView>
  </sheetViews>
  <sheetFormatPr baseColWidth="10" defaultColWidth="10.85546875" defaultRowHeight="19.5" x14ac:dyDescent="0.25"/>
  <cols>
    <col min="1" max="2" width="10.85546875" style="5"/>
    <col min="3" max="3" width="23.28515625" style="5" bestFit="1" customWidth="1"/>
    <col min="4" max="4" width="41.140625" style="5" bestFit="1" customWidth="1"/>
    <col min="5" max="5" width="23.28515625" style="5" bestFit="1" customWidth="1"/>
    <col min="6" max="6" width="22.85546875" style="5" customWidth="1"/>
    <col min="7" max="7" width="12.42578125" style="5" customWidth="1"/>
    <col min="8" max="8" width="17.7109375" style="5" bestFit="1" customWidth="1"/>
    <col min="9" max="10" width="10.85546875" style="5"/>
    <col min="11" max="11" width="20.140625" style="5" bestFit="1" customWidth="1"/>
    <col min="12" max="13" width="10.85546875" style="5"/>
    <col min="14" max="14" width="19.7109375" style="5" bestFit="1" customWidth="1"/>
    <col min="15" max="16384" width="10.85546875" style="5"/>
  </cols>
  <sheetData>
    <row r="2" spans="2:8" x14ac:dyDescent="0.25">
      <c r="B2" s="7"/>
      <c r="C2" s="8"/>
      <c r="D2" s="8"/>
      <c r="E2" s="8"/>
      <c r="F2" s="8"/>
      <c r="G2" s="9"/>
      <c r="H2" s="10"/>
    </row>
    <row r="3" spans="2:8" x14ac:dyDescent="0.25">
      <c r="B3" s="11"/>
      <c r="C3" s="29" t="s">
        <v>39</v>
      </c>
      <c r="D3" s="29"/>
      <c r="E3" s="29"/>
      <c r="F3" s="29"/>
      <c r="G3" s="29"/>
      <c r="H3" s="12"/>
    </row>
    <row r="4" spans="2:8" x14ac:dyDescent="0.25">
      <c r="B4" s="11"/>
      <c r="C4" s="13"/>
      <c r="D4" s="13"/>
      <c r="E4" s="13"/>
      <c r="F4" s="13"/>
      <c r="G4" s="13"/>
      <c r="H4" s="12"/>
    </row>
    <row r="5" spans="2:8" x14ac:dyDescent="0.25">
      <c r="B5" s="11"/>
      <c r="C5" s="29" t="s">
        <v>50</v>
      </c>
      <c r="D5" s="29"/>
      <c r="E5" s="29"/>
      <c r="F5" s="29"/>
      <c r="G5" s="29"/>
      <c r="H5" s="12"/>
    </row>
    <row r="6" spans="2:8" x14ac:dyDescent="0.25">
      <c r="B6" s="11"/>
      <c r="C6" s="13"/>
      <c r="D6" s="13"/>
      <c r="E6" s="13"/>
      <c r="F6" s="13"/>
      <c r="G6" s="13"/>
      <c r="H6" s="12"/>
    </row>
    <row r="7" spans="2:8" x14ac:dyDescent="0.25">
      <c r="B7" s="11"/>
      <c r="C7" s="30" t="s">
        <v>5</v>
      </c>
      <c r="D7" s="30"/>
      <c r="E7" s="32">
        <f ca="1">TODAY()</f>
        <v>45591</v>
      </c>
      <c r="F7" s="31"/>
      <c r="G7" s="31"/>
      <c r="H7" s="12"/>
    </row>
    <row r="8" spans="2:8" x14ac:dyDescent="0.25">
      <c r="B8" s="11"/>
      <c r="C8" s="13"/>
      <c r="D8" s="13"/>
      <c r="E8" s="13"/>
      <c r="F8" s="13"/>
      <c r="G8" s="13"/>
      <c r="H8" s="12"/>
    </row>
    <row r="9" spans="2:8" x14ac:dyDescent="0.25">
      <c r="B9" s="11"/>
      <c r="C9" s="30" t="s">
        <v>21</v>
      </c>
      <c r="D9" s="30"/>
      <c r="E9" s="31" t="s">
        <v>19</v>
      </c>
      <c r="F9" s="31"/>
      <c r="G9" s="31"/>
      <c r="H9" s="12"/>
    </row>
    <row r="10" spans="2:8" x14ac:dyDescent="0.25">
      <c r="B10" s="11"/>
      <c r="C10" s="13"/>
      <c r="D10" s="13"/>
      <c r="E10" s="13"/>
      <c r="F10" s="13"/>
      <c r="G10" s="13"/>
      <c r="H10" s="12"/>
    </row>
    <row r="11" spans="2:8" ht="108.95" customHeight="1" x14ac:dyDescent="0.25">
      <c r="B11" s="11"/>
      <c r="C11" s="13"/>
      <c r="D11" s="14"/>
      <c r="E11" s="15"/>
      <c r="F11" s="13"/>
      <c r="G11" s="15" t="e" vm="1">
        <f>INDEX(Bases!G3:L7,MATCH(Formulario!E9,Bases!H3:H7,0),6)</f>
        <v>#VALUE!</v>
      </c>
      <c r="H11" s="23"/>
    </row>
    <row r="12" spans="2:8" x14ac:dyDescent="0.25">
      <c r="B12" s="11"/>
      <c r="C12" s="13"/>
      <c r="D12" s="13"/>
      <c r="E12" s="13"/>
      <c r="F12" s="13"/>
      <c r="G12" s="13"/>
      <c r="H12" s="12"/>
    </row>
    <row r="13" spans="2:8" x14ac:dyDescent="0.25">
      <c r="B13" s="11"/>
      <c r="C13" s="30" t="s">
        <v>3</v>
      </c>
      <c r="D13" s="30"/>
      <c r="E13" s="31" t="str">
        <f>_xlfn.CONCAT(INDEX(Bases!G3:L7,MATCH(Formulario!E9,Bases!H3:H7,0),3)," y ",INDEX(Bases!G3:L7,MATCH(Formulario!E9,Bases!H3:H7,0),4))</f>
        <v>Triunvirato y la vía</v>
      </c>
      <c r="F13" s="31"/>
      <c r="G13" s="31"/>
      <c r="H13" s="12"/>
    </row>
    <row r="14" spans="2:8" x14ac:dyDescent="0.25">
      <c r="B14" s="11"/>
      <c r="C14" s="13"/>
      <c r="D14" s="13"/>
      <c r="E14" s="13"/>
      <c r="F14" s="13"/>
      <c r="G14" s="13"/>
      <c r="H14" s="12"/>
    </row>
    <row r="15" spans="2:8" x14ac:dyDescent="0.25">
      <c r="B15" s="11"/>
      <c r="C15" s="30" t="s">
        <v>22</v>
      </c>
      <c r="D15" s="30"/>
      <c r="E15" s="31" t="str">
        <f>INDEX(Bases!G3:L7,MATCH(Formulario!E9,Bases!H3:H7,0),5)</f>
        <v>CABA</v>
      </c>
      <c r="F15" s="31"/>
      <c r="G15" s="31"/>
      <c r="H15" s="12"/>
    </row>
    <row r="16" spans="2:8" x14ac:dyDescent="0.25">
      <c r="B16" s="11"/>
      <c r="C16" s="13"/>
      <c r="D16" s="13"/>
      <c r="E16" s="13"/>
      <c r="F16" s="13"/>
      <c r="G16" s="13"/>
      <c r="H16" s="12"/>
    </row>
    <row r="17" spans="2:14" x14ac:dyDescent="0.25">
      <c r="B17" s="11"/>
      <c r="C17" s="15" t="s">
        <v>23</v>
      </c>
      <c r="D17" s="15" t="s">
        <v>7</v>
      </c>
      <c r="E17" s="15" t="s">
        <v>9</v>
      </c>
      <c r="F17" s="15" t="s">
        <v>11</v>
      </c>
      <c r="G17" s="15" t="s">
        <v>8</v>
      </c>
      <c r="H17" s="12"/>
    </row>
    <row r="18" spans="2:14" ht="108" customHeight="1" x14ac:dyDescent="0.25">
      <c r="B18" s="11"/>
      <c r="C18" s="6">
        <v>100</v>
      </c>
      <c r="D18" s="6" t="str">
        <f>INDEX(Bases!A3:E7,MATCH(Formulario!C18,Bases!A3:A7,0),2)</f>
        <v>Pack Pilas AA x 20 unidades</v>
      </c>
      <c r="E18" s="6" t="str">
        <f>INDEX(Bases!A3:E7,MATCH(Formulario!C18,Bases!A3:A7,0),3)</f>
        <v>Energizer Max</v>
      </c>
      <c r="F18" s="24">
        <f>INDEX(Bases!A3:E7,MATCH(Formulario!C18,Bases!A3:A7,0),4)</f>
        <v>13900</v>
      </c>
      <c r="G18" s="6" t="e" vm="2">
        <f>INDEX(Bases!A3:E7,MATCH(Formulario!C18,Bases!A3:A7,0),5)</f>
        <v>#VALUE!</v>
      </c>
      <c r="H18" s="12"/>
    </row>
    <row r="19" spans="2:14" x14ac:dyDescent="0.25">
      <c r="B19" s="11"/>
      <c r="C19" s="13"/>
      <c r="D19" s="13"/>
      <c r="E19" s="13"/>
      <c r="F19" s="13"/>
      <c r="G19" s="13"/>
      <c r="H19" s="12"/>
    </row>
    <row r="20" spans="2:14" x14ac:dyDescent="0.25">
      <c r="B20" s="11"/>
      <c r="C20" s="26" t="s">
        <v>38</v>
      </c>
      <c r="D20" s="27"/>
      <c r="E20" s="28"/>
      <c r="F20" s="25">
        <f>SUM(F18,IF(K21,F18*0.2))</f>
        <v>16680</v>
      </c>
      <c r="G20" s="13"/>
      <c r="H20" s="12"/>
    </row>
    <row r="21" spans="2:14" x14ac:dyDescent="0.25">
      <c r="B21" s="11"/>
      <c r="C21" s="13"/>
      <c r="D21" s="13"/>
      <c r="E21" s="13"/>
      <c r="F21" s="13"/>
      <c r="G21" s="13"/>
      <c r="H21" s="12"/>
      <c r="K21" s="5" t="b">
        <v>1</v>
      </c>
      <c r="N21" s="5">
        <v>1</v>
      </c>
    </row>
    <row r="22" spans="2:14" x14ac:dyDescent="0.25">
      <c r="B22" s="11"/>
      <c r="C22" s="15" t="s">
        <v>24</v>
      </c>
      <c r="D22" s="17" t="s">
        <v>25</v>
      </c>
      <c r="E22" s="18"/>
      <c r="F22" s="18" t="s">
        <v>26</v>
      </c>
      <c r="G22" s="19"/>
      <c r="H22" s="16">
        <v>2</v>
      </c>
    </row>
    <row r="23" spans="2:14" x14ac:dyDescent="0.25">
      <c r="B23" s="11"/>
      <c r="C23" s="13"/>
      <c r="D23" s="13"/>
      <c r="E23" s="13"/>
      <c r="F23" s="13"/>
      <c r="G23" s="13"/>
      <c r="H23" s="12"/>
    </row>
    <row r="24" spans="2:14" x14ac:dyDescent="0.25">
      <c r="B24" s="11"/>
      <c r="C24" s="26" t="s">
        <v>12</v>
      </c>
      <c r="D24" s="27"/>
      <c r="E24" s="28"/>
      <c r="F24" s="25">
        <f>SUM(F20,IF(N21=2,F20*0.1,F18*-0.1))</f>
        <v>15290</v>
      </c>
      <c r="G24" s="13"/>
      <c r="H24" s="12"/>
    </row>
    <row r="25" spans="2:14" x14ac:dyDescent="0.25">
      <c r="B25" s="20"/>
      <c r="C25" s="21"/>
      <c r="D25" s="21"/>
      <c r="E25" s="21"/>
      <c r="F25" s="21"/>
      <c r="G25" s="21"/>
      <c r="H25" s="22"/>
    </row>
  </sheetData>
  <mergeCells count="12">
    <mergeCell ref="C20:E20"/>
    <mergeCell ref="C24:E24"/>
    <mergeCell ref="C3:G3"/>
    <mergeCell ref="C5:G5"/>
    <mergeCell ref="C9:D9"/>
    <mergeCell ref="C13:D13"/>
    <mergeCell ref="C15:D15"/>
    <mergeCell ref="E9:G9"/>
    <mergeCell ref="E13:G13"/>
    <mergeCell ref="E15:G15"/>
    <mergeCell ref="C7:D7"/>
    <mergeCell ref="E7:G7"/>
  </mergeCells>
  <conditionalFormatting sqref="C24:E24">
    <cfRule type="expression" dxfId="1" priority="2">
      <formula>$N$21=2</formula>
    </cfRule>
    <cfRule type="expression" dxfId="0" priority="1">
      <formula>$N$21=1</formula>
    </cfRule>
  </conditionalFormatting>
  <dataValidations disablePrompts="1" count="2">
    <dataValidation type="list" allowBlank="1" showInputMessage="1" showErrorMessage="1" sqref="H11" xr:uid="{00000000-0002-0000-0000-000000000000}">
      <formula1>fotos</formula1>
    </dataValidation>
    <dataValidation type="list" allowBlank="1" showInputMessage="1" showErrorMessage="1" sqref="H18" xr:uid="{00000000-0002-0000-0000-000001000000}">
      <formula1>Fotos2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4" name="Option Button 5">
              <controlPr defaultSize="0" autoFill="0" autoLine="0" autoPict="0">
                <anchor moveWithCells="1">
                  <from>
                    <xdr:col>4</xdr:col>
                    <xdr:colOff>600075</xdr:colOff>
                    <xdr:row>21</xdr:row>
                    <xdr:rowOff>9525</xdr:rowOff>
                  </from>
                  <to>
                    <xdr:col>4</xdr:col>
                    <xdr:colOff>847725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5" name="Option Button 6">
              <controlPr defaultSize="0" autoFill="0" autoLine="0" autoPict="0">
                <anchor moveWithCells="1">
                  <from>
                    <xdr:col>6</xdr:col>
                    <xdr:colOff>552450</xdr:colOff>
                    <xdr:row>21</xdr:row>
                    <xdr:rowOff>9525</xdr:rowOff>
                  </from>
                  <to>
                    <xdr:col>6</xdr:col>
                    <xdr:colOff>809625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6" name="Check Box 69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257175</xdr:rowOff>
                  </from>
                  <to>
                    <xdr:col>5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3000000}">
          <x14:formula1>
            <xm:f>Bases!$A$3:$A$7</xm:f>
          </x14:formula1>
          <xm:sqref>C18</xm:sqref>
        </x14:dataValidation>
        <x14:dataValidation type="list" allowBlank="1" showInputMessage="1" showErrorMessage="1" xr:uid="{52EFFD2F-852C-4D3B-B821-872A167454F9}">
          <x14:formula1>
            <xm:f>Bases!$H$3:$H$7</xm:f>
          </x14:formula1>
          <xm:sqref>E9:G9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tabSelected="1" zoomScale="71" zoomScaleNormal="71" workbookViewId="0">
      <selection activeCell="N6" sqref="N6"/>
    </sheetView>
  </sheetViews>
  <sheetFormatPr baseColWidth="10" defaultColWidth="10.85546875" defaultRowHeight="15" x14ac:dyDescent="0.25"/>
  <cols>
    <col min="1" max="1" width="15.140625" style="2" bestFit="1" customWidth="1"/>
    <col min="2" max="2" width="23.5703125" style="2" bestFit="1" customWidth="1"/>
    <col min="3" max="3" width="15.42578125" style="2" bestFit="1" customWidth="1"/>
    <col min="4" max="4" width="12.42578125" style="2" bestFit="1" customWidth="1"/>
    <col min="5" max="5" width="12.5703125" style="2" customWidth="1"/>
    <col min="6" max="6" width="10.85546875" style="2"/>
    <col min="7" max="7" width="3.85546875" style="2" bestFit="1" customWidth="1"/>
    <col min="8" max="8" width="14.140625" style="2" bestFit="1" customWidth="1"/>
    <col min="9" max="9" width="24.85546875" style="2" bestFit="1" customWidth="1"/>
    <col min="10" max="10" width="24.85546875" style="2" customWidth="1"/>
    <col min="11" max="11" width="7.85546875" style="2" bestFit="1" customWidth="1"/>
    <col min="12" max="12" width="12.42578125" style="2" customWidth="1"/>
    <col min="13" max="13" width="10.85546875" style="2"/>
    <col min="14" max="14" width="29.85546875" style="2" customWidth="1"/>
    <col min="15" max="16384" width="10.85546875" style="2"/>
  </cols>
  <sheetData>
    <row r="1" spans="1:12" x14ac:dyDescent="0.25">
      <c r="A1" s="33" t="s">
        <v>10</v>
      </c>
      <c r="B1" s="34"/>
      <c r="C1" s="34"/>
      <c r="D1" s="34"/>
      <c r="E1" s="34"/>
      <c r="G1" s="33" t="s">
        <v>20</v>
      </c>
      <c r="H1" s="34"/>
      <c r="I1" s="34"/>
      <c r="J1" s="34"/>
      <c r="K1" s="34"/>
      <c r="L1" s="34"/>
    </row>
    <row r="2" spans="1:12" x14ac:dyDescent="0.25">
      <c r="A2" s="1" t="s">
        <v>6</v>
      </c>
      <c r="B2" s="1" t="s">
        <v>7</v>
      </c>
      <c r="C2" s="1" t="s">
        <v>9</v>
      </c>
      <c r="D2" s="1" t="s">
        <v>11</v>
      </c>
      <c r="E2" s="3" t="s">
        <v>8</v>
      </c>
      <c r="G2" s="1" t="s">
        <v>0</v>
      </c>
      <c r="H2" s="1" t="s">
        <v>13</v>
      </c>
      <c r="I2" s="1" t="s">
        <v>14</v>
      </c>
      <c r="J2" s="1" t="s">
        <v>27</v>
      </c>
      <c r="K2" s="1" t="s">
        <v>4</v>
      </c>
      <c r="L2" s="1" t="s">
        <v>8</v>
      </c>
    </row>
    <row r="3" spans="1:12" ht="108.95" customHeight="1" x14ac:dyDescent="0.25">
      <c r="A3" s="3">
        <v>100</v>
      </c>
      <c r="B3" s="3" t="s">
        <v>40</v>
      </c>
      <c r="C3" s="3" t="s">
        <v>41</v>
      </c>
      <c r="D3" s="3">
        <v>13900</v>
      </c>
      <c r="E3" s="3" t="e" vm="3">
        <v>#VALUE!</v>
      </c>
      <c r="G3" s="4">
        <v>1</v>
      </c>
      <c r="H3" s="3" t="s">
        <v>15</v>
      </c>
      <c r="I3" s="3" t="s">
        <v>37</v>
      </c>
      <c r="J3" s="3" t="s">
        <v>28</v>
      </c>
      <c r="K3" s="3" t="s">
        <v>1</v>
      </c>
      <c r="L3" s="3" t="e" vm="4">
        <v>#VALUE!</v>
      </c>
    </row>
    <row r="4" spans="1:12" ht="108.95" customHeight="1" x14ac:dyDescent="0.25">
      <c r="A4" s="3">
        <v>101</v>
      </c>
      <c r="B4" s="3" t="s">
        <v>42</v>
      </c>
      <c r="C4" s="3" t="s">
        <v>43</v>
      </c>
      <c r="D4" s="3">
        <v>11700</v>
      </c>
      <c r="E4" s="3" t="e" vm="5">
        <v>#VALUE!</v>
      </c>
      <c r="G4" s="4">
        <v>2</v>
      </c>
      <c r="H4" s="3" t="s">
        <v>16</v>
      </c>
      <c r="I4" s="3" t="s">
        <v>35</v>
      </c>
      <c r="J4" s="3" t="s">
        <v>29</v>
      </c>
      <c r="K4" s="3" t="s">
        <v>2</v>
      </c>
      <c r="L4" s="3" t="e" vm="6">
        <v>#VALUE!</v>
      </c>
    </row>
    <row r="5" spans="1:12" ht="108.95" customHeight="1" x14ac:dyDescent="0.25">
      <c r="A5" s="3">
        <v>103</v>
      </c>
      <c r="B5" s="3" t="s">
        <v>44</v>
      </c>
      <c r="C5" s="3" t="s">
        <v>45</v>
      </c>
      <c r="D5" s="3">
        <v>25000</v>
      </c>
      <c r="E5" s="3" t="e" vm="7">
        <v>#VALUE!</v>
      </c>
      <c r="G5" s="4">
        <v>3</v>
      </c>
      <c r="H5" s="3" t="s">
        <v>17</v>
      </c>
      <c r="I5" s="3" t="s">
        <v>36</v>
      </c>
      <c r="J5" s="3" t="s">
        <v>30</v>
      </c>
      <c r="K5" s="3" t="s">
        <v>1</v>
      </c>
      <c r="L5" s="3" t="e" vm="8">
        <v>#VALUE!</v>
      </c>
    </row>
    <row r="6" spans="1:12" ht="108.95" customHeight="1" x14ac:dyDescent="0.25">
      <c r="A6" s="3">
        <v>104</v>
      </c>
      <c r="B6" s="3" t="s">
        <v>46</v>
      </c>
      <c r="C6" s="3" t="s">
        <v>47</v>
      </c>
      <c r="D6" s="3">
        <v>4900</v>
      </c>
      <c r="E6" s="3" t="e" vm="9">
        <v>#VALUE!</v>
      </c>
      <c r="G6" s="4">
        <v>4</v>
      </c>
      <c r="H6" s="3" t="s">
        <v>18</v>
      </c>
      <c r="I6" s="3" t="s">
        <v>34</v>
      </c>
      <c r="J6" s="3" t="s">
        <v>31</v>
      </c>
      <c r="K6" s="3" t="s">
        <v>1</v>
      </c>
      <c r="L6" s="3" t="e" vm="10">
        <v>#VALUE!</v>
      </c>
    </row>
    <row r="7" spans="1:12" ht="108.95" customHeight="1" x14ac:dyDescent="0.25">
      <c r="A7" s="3">
        <v>105</v>
      </c>
      <c r="B7" s="3" t="s">
        <v>48</v>
      </c>
      <c r="C7" s="3" t="s">
        <v>49</v>
      </c>
      <c r="D7" s="3">
        <v>43000</v>
      </c>
      <c r="E7" s="3" t="e" vm="11">
        <v>#VALUE!</v>
      </c>
      <c r="G7" s="4">
        <v>5</v>
      </c>
      <c r="H7" s="3" t="s">
        <v>19</v>
      </c>
      <c r="I7" s="3" t="s">
        <v>33</v>
      </c>
      <c r="J7" s="3" t="s">
        <v>32</v>
      </c>
      <c r="K7" s="3" t="s">
        <v>1</v>
      </c>
      <c r="L7" s="3" t="e" vm="12">
        <v>#VALUE!</v>
      </c>
    </row>
  </sheetData>
  <mergeCells count="2">
    <mergeCell ref="A1:E1"/>
    <mergeCell ref="G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F3DE0B09B814429254206A920C0DA3" ma:contentTypeVersion="5" ma:contentTypeDescription="Crear nuevo documento." ma:contentTypeScope="" ma:versionID="1d770684843bfa12a42d9ac70a406eec">
  <xsd:schema xmlns:xsd="http://www.w3.org/2001/XMLSchema" xmlns:xs="http://www.w3.org/2001/XMLSchema" xmlns:p="http://schemas.microsoft.com/office/2006/metadata/properties" xmlns:ns2="35a2a365-ee62-4d56-8236-4c570d804ea4" xmlns:ns3="4f501e49-beb3-4e32-bae9-1f758f742512" targetNamespace="http://schemas.microsoft.com/office/2006/metadata/properties" ma:root="true" ma:fieldsID="e343939de9ef87648724b3818d3f93c4" ns2:_="" ns3:_="">
    <xsd:import namespace="35a2a365-ee62-4d56-8236-4c570d804ea4"/>
    <xsd:import namespace="4f501e49-beb3-4e32-bae9-1f758f74251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2a365-ee62-4d56-8236-4c570d804ea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01e49-beb3-4e32-bae9-1f758f74251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5a2a365-ee62-4d56-8236-4c570d804e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D32392-D601-4202-AB45-06D6C0171C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2a365-ee62-4d56-8236-4c570d804ea4"/>
    <ds:schemaRef ds:uri="4f501e49-beb3-4e32-bae9-1f758f742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4F8C7E-BB35-41F0-B6AC-C70442AE32D8}">
  <ds:schemaRefs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4f501e49-beb3-4e32-bae9-1f758f742512"/>
    <ds:schemaRef ds:uri="35a2a365-ee62-4d56-8236-4c570d804ea4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7DD858-2BE5-44C4-A867-EAB5CCBBA3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Formulario</vt:lpstr>
      <vt:lpstr>Bases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Pafundi</dc:creator>
  <cp:lastModifiedBy>Damian Agustin Baluja</cp:lastModifiedBy>
  <cp:lastPrinted>2015-04-19T21:03:25Z</cp:lastPrinted>
  <dcterms:created xsi:type="dcterms:W3CDTF">2014-11-03T01:35:41Z</dcterms:created>
  <dcterms:modified xsi:type="dcterms:W3CDTF">2024-10-26T22:39:28Z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0x010100F0F3DE0B09B814429254206A920C0DA3</vt:lpwstr>
  </property>
</Properties>
</file>