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\OneDrive\Escritorio\"/>
    </mc:Choice>
  </mc:AlternateContent>
  <xr:revisionPtr revIDLastSave="0" documentId="13_ncr:1_{D3A9CD58-E8ED-4DDC-B647-BCD7959D2C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ervas" sheetId="1" r:id="rId1"/>
    <sheet name="Tarifas" sheetId="5" r:id="rId2"/>
    <sheet name="Consultas" sheetId="6" r:id="rId3"/>
  </sheets>
  <definedNames>
    <definedName name="_xlnm._FilterDatabase" localSheetId="2" hidden="1">Consultas!$A$2:$D$78</definedName>
    <definedName name="_xlnm.Print_Area" localSheetId="0">Reservas!$G$1:$AA$14</definedName>
    <definedName name="TablaTarifa">Tarifas!$B$10:$E$11</definedName>
    <definedName name="TablaTeatro">Reservas!$A$3:$D$78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C6" i="5"/>
  <c r="B6" i="5"/>
  <c r="D6" i="5" s="1"/>
  <c r="AD33" i="1"/>
  <c r="AF12" i="1"/>
  <c r="AF11" i="1"/>
  <c r="AF10" i="1"/>
  <c r="AF9" i="1"/>
  <c r="AE12" i="1"/>
  <c r="AE11" i="1"/>
  <c r="AE10" i="1"/>
  <c r="AE9" i="1"/>
  <c r="Y14" i="1" l="1"/>
  <c r="Y13" i="1"/>
  <c r="Y12" i="1"/>
  <c r="AD27" i="1"/>
  <c r="AF24" i="1"/>
  <c r="AE24" i="1"/>
  <c r="AF23" i="1"/>
  <c r="AE23" i="1"/>
  <c r="AD19" i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A8" i="1"/>
  <c r="Z8" i="1"/>
  <c r="Y8" i="1"/>
  <c r="X8" i="1"/>
  <c r="S8" i="1"/>
  <c r="T8" i="1" s="1"/>
  <c r="U8" i="1" s="1"/>
  <c r="R8" i="1"/>
  <c r="Q8" i="1"/>
  <c r="P8" i="1"/>
  <c r="O8" i="1"/>
  <c r="N8" i="1"/>
  <c r="K8" i="1"/>
  <c r="J8" i="1"/>
  <c r="I8" i="1"/>
  <c r="H8" i="1"/>
  <c r="A8" i="1"/>
  <c r="AA7" i="1"/>
  <c r="Z7" i="1"/>
  <c r="Y7" i="1"/>
  <c r="X7" i="1"/>
  <c r="S7" i="1"/>
  <c r="T7" i="1" s="1"/>
  <c r="U7" i="1" s="1"/>
  <c r="R7" i="1"/>
  <c r="Q7" i="1"/>
  <c r="P7" i="1"/>
  <c r="O7" i="1"/>
  <c r="N7" i="1"/>
  <c r="K7" i="1"/>
  <c r="J7" i="1"/>
  <c r="I7" i="1"/>
  <c r="H7" i="1"/>
  <c r="A7" i="1"/>
  <c r="AA6" i="1"/>
  <c r="Z6" i="1"/>
  <c r="Y6" i="1"/>
  <c r="X6" i="1"/>
  <c r="V6" i="1"/>
  <c r="U6" i="1"/>
  <c r="T6" i="1"/>
  <c r="S6" i="1"/>
  <c r="R6" i="1"/>
  <c r="Q6" i="1"/>
  <c r="P6" i="1"/>
  <c r="O6" i="1"/>
  <c r="N6" i="1"/>
  <c r="K6" i="1"/>
  <c r="J6" i="1"/>
  <c r="I6" i="1"/>
  <c r="H6" i="1"/>
  <c r="A6" i="1"/>
  <c r="AA5" i="1"/>
  <c r="Z5" i="1"/>
  <c r="Y5" i="1"/>
  <c r="X5" i="1"/>
  <c r="W5" i="1"/>
  <c r="U5" i="1"/>
  <c r="T5" i="1"/>
  <c r="S5" i="1"/>
  <c r="R5" i="1"/>
  <c r="Q5" i="1"/>
  <c r="P5" i="1"/>
  <c r="O5" i="1"/>
  <c r="N5" i="1"/>
  <c r="M5" i="1"/>
  <c r="K5" i="1"/>
  <c r="J5" i="1"/>
  <c r="I5" i="1"/>
  <c r="H5" i="1"/>
  <c r="A5" i="1"/>
  <c r="A4" i="1"/>
  <c r="BZ1" i="1"/>
</calcChain>
</file>

<file path=xl/sharedStrings.xml><?xml version="1.0" encoding="utf-8"?>
<sst xmlns="http://schemas.openxmlformats.org/spreadsheetml/2006/main" count="380" uniqueCount="72">
  <si>
    <t>Auditorio</t>
  </si>
  <si>
    <t>Asiento</t>
  </si>
  <si>
    <t>Fila</t>
  </si>
  <si>
    <t>Zona</t>
  </si>
  <si>
    <t>Estado Asiento</t>
  </si>
  <si>
    <t>Lateral I</t>
  </si>
  <si>
    <t>V</t>
  </si>
  <si>
    <t>Centro</t>
  </si>
  <si>
    <t>Lateral D</t>
  </si>
  <si>
    <t>Escenario</t>
  </si>
  <si>
    <t>Total Localidades:</t>
  </si>
  <si>
    <t>Localidades Disponibles:</t>
  </si>
  <si>
    <t>% Disponibilidad:</t>
  </si>
  <si>
    <t>D</t>
  </si>
  <si>
    <t>Tarifas x Fila</t>
  </si>
  <si>
    <t xml:space="preserve">Fila </t>
  </si>
  <si>
    <t>Precio</t>
  </si>
  <si>
    <t>EXISTEN xx ASIENTOS DISPONIBLES</t>
  </si>
  <si>
    <t>"Asiento No Disponible"</t>
  </si>
  <si>
    <t xml:space="preserve">Los asientos de la zona Lateral, en la fila 3 o inferior que estan disponibles y dejarlo asi </t>
  </si>
  <si>
    <t>Punto 1</t>
  </si>
  <si>
    <t>Punto 2</t>
  </si>
  <si>
    <t>Vendidos</t>
  </si>
  <si>
    <t>Disponibles</t>
  </si>
  <si>
    <t>cantidades</t>
  </si>
  <si>
    <t>Porcentajes</t>
  </si>
  <si>
    <t>Punto 3</t>
  </si>
  <si>
    <t>y el resumen de total Localidades,Localidaddes disponibles y % Disponibilidad</t>
  </si>
  <si>
    <t>En caso que el asiento no este disponible para una venta debera mostrar la leyenda</t>
  </si>
  <si>
    <t>"asiento NO valido"</t>
  </si>
  <si>
    <t>Leyenda</t>
  </si>
  <si>
    <t>EN ESTA HOJA REALIZAR…..........</t>
  </si>
  <si>
    <t>EN LA HOJA TARIFAS….........</t>
  </si>
  <si>
    <t>6) En la Hoja Tarifas debera verificar si el numero de asiento ingresado por el usuario es Valido,</t>
  </si>
  <si>
    <r>
      <t xml:space="preserve">es decir, si realmente existe ese numero de Butaca, </t>
    </r>
    <r>
      <rPr>
        <b/>
        <sz val="12"/>
        <rFont val="Arial"/>
        <family val="2"/>
      </rPr>
      <t>SI NO</t>
    </r>
    <r>
      <rPr>
        <sz val="12"/>
        <rFont val="Arial"/>
        <family val="2"/>
      </rPr>
      <t xml:space="preserve"> existe avisar con un mensaje</t>
    </r>
  </si>
  <si>
    <t>punto 7</t>
  </si>
  <si>
    <t>punto 8</t>
  </si>
  <si>
    <t>punto 6</t>
  </si>
  <si>
    <t>EN LA HOJA CONSULTAS….........</t>
  </si>
  <si>
    <t>Nota</t>
  </si>
  <si>
    <t>Puntos bien realizados</t>
  </si>
  <si>
    <r>
      <t>El estado del Asiento Puede ser</t>
    </r>
    <r>
      <rPr>
        <b/>
        <sz val="14"/>
        <rFont val="Arial"/>
        <family val="2"/>
      </rPr>
      <t xml:space="preserve"> </t>
    </r>
    <r>
      <rPr>
        <b/>
        <sz val="14"/>
        <color rgb="FF00B050"/>
        <rFont val="Arial"/>
        <family val="2"/>
      </rPr>
      <t>D de disponible</t>
    </r>
  </si>
  <si>
    <r>
      <t>o puede ser</t>
    </r>
    <r>
      <rPr>
        <b/>
        <sz val="12"/>
        <color rgb="FFFF0000"/>
        <rFont val="Arial"/>
        <family val="2"/>
      </rPr>
      <t xml:space="preserve"> </t>
    </r>
    <r>
      <rPr>
        <b/>
        <sz val="14"/>
        <color rgb="FFFF0000"/>
        <rFont val="Arial"/>
        <family val="2"/>
      </rPr>
      <t>V de Vendido</t>
    </r>
  </si>
  <si>
    <t>partiendo de la celda G5</t>
  </si>
  <si>
    <t>para lo cual calcule esos valores o de alguna manera muestrelos para que se vean ahí</t>
  </si>
  <si>
    <t>recordar los mensajes de error en validacion de listas!!!</t>
  </si>
  <si>
    <r>
      <rPr>
        <b/>
        <sz val="12"/>
        <color theme="5"/>
        <rFont val="Arial"/>
        <family val="2"/>
      </rPr>
      <t xml:space="preserve">9) </t>
    </r>
    <r>
      <rPr>
        <sz val="12"/>
        <rFont val="Arial"/>
        <family val="2"/>
      </rPr>
      <t>En la celda D6 de tarifas, debera informarEl precio de la ubicación del asiento</t>
    </r>
  </si>
  <si>
    <r>
      <rPr>
        <b/>
        <sz val="12"/>
        <color theme="5"/>
        <rFont val="Arial"/>
        <family val="2"/>
      </rPr>
      <t>7)</t>
    </r>
    <r>
      <rPr>
        <sz val="12"/>
        <rFont val="Arial"/>
        <family val="2"/>
      </rPr>
      <t xml:space="preserve"> En la celda B6 de tarifas, debera informar la FILA en la cual se encuentra ubicado el asiento</t>
    </r>
  </si>
  <si>
    <r>
      <rPr>
        <b/>
        <sz val="12"/>
        <color theme="5"/>
        <rFont val="Arial"/>
        <family val="2"/>
      </rPr>
      <t>8)</t>
    </r>
    <r>
      <rPr>
        <sz val="12"/>
        <rFont val="Arial"/>
        <family val="2"/>
      </rPr>
      <t xml:space="preserve"> En la celda C6 de tarifas, debera informar la ZONA en la cual se encuentra ubicado el asiento</t>
    </r>
  </si>
  <si>
    <r>
      <rPr>
        <b/>
        <sz val="12"/>
        <color theme="5"/>
        <rFont val="Arial"/>
        <family val="2"/>
      </rPr>
      <t>6)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En la Hoja Tarifas debera verificar si el numero de asiento ingresado por el usuario es Valido,</t>
    </r>
  </si>
  <si>
    <r>
      <rPr>
        <b/>
        <sz val="12"/>
        <color theme="4"/>
        <rFont val="Arial"/>
        <family val="2"/>
      </rPr>
      <t>1)</t>
    </r>
    <r>
      <rPr>
        <b/>
        <sz val="12"/>
        <color rgb="FFFF0000"/>
        <rFont val="Arial"/>
        <family val="2"/>
      </rPr>
      <t xml:space="preserve"> </t>
    </r>
    <r>
      <rPr>
        <sz val="12"/>
        <rFont val="Arial"/>
        <family val="2"/>
      </rPr>
      <t>Calcular el Total de Butacas o asientos con los cuales cuenta el Auditorio</t>
    </r>
  </si>
  <si>
    <r>
      <rPr>
        <b/>
        <sz val="12"/>
        <color theme="4"/>
        <rFont val="Arial"/>
        <family val="2"/>
      </rPr>
      <t>2)</t>
    </r>
    <r>
      <rPr>
        <sz val="12"/>
        <rFont val="Arial"/>
        <family val="2"/>
      </rPr>
      <t xml:space="preserve"> Calcular la Cantidad y el Porcentaje de asientos Disponibles y  Vendidos que hay.</t>
    </r>
  </si>
  <si>
    <r>
      <rPr>
        <b/>
        <sz val="12"/>
        <color theme="4"/>
        <rFont val="Arial"/>
        <family val="2"/>
      </rPr>
      <t>3)</t>
    </r>
    <r>
      <rPr>
        <sz val="12"/>
        <color theme="4"/>
        <rFont val="Arial"/>
        <family val="2"/>
      </rPr>
      <t xml:space="preserve"> </t>
    </r>
    <r>
      <rPr>
        <sz val="12"/>
        <rFont val="Arial"/>
        <family val="2"/>
      </rPr>
      <t>Mostar la cantidad de asientos disponible respentando el siguiente mensaje</t>
    </r>
  </si>
  <si>
    <r>
      <rPr>
        <b/>
        <sz val="12"/>
        <color theme="4"/>
        <rFont val="Arial"/>
        <family val="2"/>
      </rPr>
      <t>5a)</t>
    </r>
    <r>
      <rPr>
        <sz val="12"/>
        <color theme="4"/>
        <rFont val="Arial"/>
        <family val="2"/>
      </rPr>
      <t xml:space="preserve"> </t>
    </r>
    <r>
      <rPr>
        <sz val="12"/>
        <rFont val="Arial"/>
        <family val="2"/>
      </rPr>
      <t>Marcar en el Escenario, los asientos Desocupados en Verde y los Asientos Vendidos en Rojo</t>
    </r>
  </si>
  <si>
    <r>
      <rPr>
        <b/>
        <sz val="12"/>
        <color theme="4"/>
        <rFont val="Arial"/>
        <family val="2"/>
      </rPr>
      <t>5b)</t>
    </r>
    <r>
      <rPr>
        <sz val="12"/>
        <rFont val="Arial"/>
        <family val="2"/>
      </rPr>
      <t xml:space="preserve"> Total de dinero recaudado en la zona Centro</t>
    </r>
  </si>
  <si>
    <r>
      <rPr>
        <b/>
        <sz val="12"/>
        <color rgb="FFFF0000"/>
        <rFont val="Arial"/>
        <family val="2"/>
      </rPr>
      <t>10)</t>
    </r>
    <r>
      <rPr>
        <sz val="12"/>
        <rFont val="Arial"/>
        <family val="2"/>
      </rPr>
      <t xml:space="preserve"> EN la Hoja Consultas hay una copia de las reservas, lo que se pide es:</t>
    </r>
  </si>
  <si>
    <r>
      <t xml:space="preserve"> aplicar </t>
    </r>
    <r>
      <rPr>
        <sz val="12"/>
        <color rgb="FFFF0000"/>
        <rFont val="Arial"/>
        <family val="2"/>
      </rPr>
      <t>Filtros</t>
    </r>
    <r>
      <rPr>
        <sz val="12"/>
        <rFont val="Arial"/>
        <family val="2"/>
      </rPr>
      <t>, de manera que que se visualice lo siguiente</t>
    </r>
  </si>
  <si>
    <t>nada mas.</t>
  </si>
  <si>
    <t>Punto 5b</t>
  </si>
  <si>
    <r>
      <rPr>
        <b/>
        <sz val="12"/>
        <color theme="4"/>
        <rFont val="Arial"/>
        <family val="2"/>
      </rPr>
      <t>4)</t>
    </r>
    <r>
      <rPr>
        <sz val="12"/>
        <rFont val="Arial"/>
        <family val="2"/>
      </rPr>
      <t xml:space="preserve"> Configure la hoja para que solo se pueda imprimir el area del ecenario </t>
    </r>
  </si>
  <si>
    <t>desde la celda G1.. Hasta la celda AA14</t>
  </si>
  <si>
    <r>
      <t xml:space="preserve">Poseemos 2 tablas pre armadas, una </t>
    </r>
    <r>
      <rPr>
        <b/>
        <sz val="14"/>
        <color rgb="FF00B0F0"/>
        <rFont val="Arial"/>
        <family val="2"/>
      </rPr>
      <t>TablaTarifa</t>
    </r>
    <r>
      <rPr>
        <sz val="12"/>
        <rFont val="Arial"/>
        <family val="2"/>
      </rPr>
      <t xml:space="preserve"> y otra </t>
    </r>
    <r>
      <rPr>
        <b/>
        <sz val="14"/>
        <color rgb="FF00B0F0"/>
        <rFont val="Arial"/>
        <family val="2"/>
      </rPr>
      <t>TablaTeatro</t>
    </r>
    <r>
      <rPr>
        <sz val="12"/>
        <rFont val="Arial"/>
        <family val="2"/>
      </rPr>
      <t xml:space="preserve">, </t>
    </r>
  </si>
  <si>
    <r>
      <t xml:space="preserve">que le serviran para realizar busquedas, para ello verificarlo en </t>
    </r>
    <r>
      <rPr>
        <b/>
        <sz val="12"/>
        <rFont val="Arial"/>
        <family val="2"/>
      </rPr>
      <t>el cuadro de nombres</t>
    </r>
    <r>
      <rPr>
        <sz val="12"/>
        <rFont val="Arial"/>
        <family val="2"/>
      </rPr>
      <t>, por favor!!</t>
    </r>
  </si>
  <si>
    <t>"Asiento No Valido", para ello utilice Validacion de datos</t>
  </si>
  <si>
    <t>Aquí, solo filtre lo pedido y lo dejamos tal cual</t>
  </si>
  <si>
    <t>punto 9b</t>
  </si>
  <si>
    <t>punto 9a</t>
  </si>
  <si>
    <t>9b) En caso, Si el asiento este Vendido debera mostrar la leyenda</t>
  </si>
  <si>
    <t>7) En la celda B6 de tarifas, debera informar la FILA en la cual se encuentra ubicado el asiento seleecionado</t>
  </si>
  <si>
    <t>8) En la celda C6 de tarifas, debera informar la ZONA en la cual se encuentra ubicado el asiento  seleecionado</t>
  </si>
  <si>
    <t>9a) En la celda D6 de tarifas, debera informarEl precio de la ubicación del asiento seleecionado</t>
  </si>
  <si>
    <t>ASIENTOS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</si>
</sst>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;[Red]&quot;$&quot;\ \-#,##0"/>
    <numFmt numFmtId="165" formatCode="_ &quot;$&quot;\ * #,##0.00_ ;_ &quot;$&quot;\ * \-#,##0.00_ ;_ &quot;$&quot;\ * &quot;-&quot;??_ ;_ @_ "/>
  </numFmts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b/>
      <sz val="14"/>
      <color rgb="FF00B0F0"/>
      <name val="Arial"/>
      <family val="2"/>
    </font>
    <font>
      <b/>
      <sz val="14"/>
      <name val="Arial"/>
      <family val="2"/>
    </font>
    <font>
      <b/>
      <sz val="14"/>
      <color rgb="FF00B050"/>
      <name val="Arial"/>
      <family val="2"/>
    </font>
    <font>
      <b/>
      <sz val="14"/>
      <color rgb="FFFF0000"/>
      <name val="Arial"/>
      <family val="2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 style="thin">
        <color theme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2" xfId="0" applyBorder="1"/>
    <xf numFmtId="0" fontId="4" fillId="0" borderId="2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3" fillId="2" borderId="2" xfId="2" applyNumberFormat="1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0" borderId="6" xfId="0" applyBorder="1"/>
    <xf numFmtId="0" fontId="0" fillId="2" borderId="11" xfId="0" applyFill="1" applyBorder="1" applyAlignment="1">
      <alignment horizontal="center" vertical="center"/>
    </xf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8" fillId="4" borderId="8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0" borderId="12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5" fillId="0" borderId="2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2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1" fillId="0" borderId="0" xfId="0" applyFont="1"/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22" fillId="0" borderId="6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10" fontId="5" fillId="5" borderId="1" xfId="2" applyNumberFormat="1" applyFont="1" applyFill="1" applyBorder="1" applyAlignment="1">
      <alignment horizontal="center"/>
    </xf>
    <xf numFmtId="10" fontId="5" fillId="5" borderId="17" xfId="0" applyNumberFormat="1" applyFont="1" applyFill="1" applyBorder="1" applyAlignment="1">
      <alignment horizontal="center"/>
    </xf>
    <xf numFmtId="10" fontId="5" fillId="5" borderId="18" xfId="0" applyNumberFormat="1" applyFont="1" applyFill="1" applyBorder="1" applyAlignment="1">
      <alignment horizontal="center"/>
    </xf>
    <xf numFmtId="10" fontId="5" fillId="5" borderId="19" xfId="0" applyNumberFormat="1" applyFont="1" applyFill="1" applyBorder="1" applyAlignment="1">
      <alignment horizontal="center"/>
    </xf>
    <xf numFmtId="165" fontId="5" fillId="5" borderId="13" xfId="1" applyFont="1" applyFill="1" applyBorder="1" applyAlignment="1">
      <alignment horizontal="center"/>
    </xf>
    <xf numFmtId="165" fontId="5" fillId="5" borderId="14" xfId="1" applyFont="1" applyFill="1" applyBorder="1" applyAlignment="1">
      <alignment horizontal="center"/>
    </xf>
    <xf numFmtId="165" fontId="5" fillId="5" borderId="15" xfId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ustomXml" Target="../ink/ink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182580</xdr:colOff>
      <xdr:row>25</xdr:row>
      <xdr:rowOff>67500</xdr:rowOff>
    </xdr:from>
    <xdr:to>
      <xdr:col>28</xdr:col>
      <xdr:colOff>177120</xdr:colOff>
      <xdr:row>26</xdr:row>
      <xdr:rowOff>196920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D23F35FB-D0C1-46CD-B71E-969ADB568B1F}"/>
                </a:ext>
              </a:extLst>
            </xdr14:cNvPr>
            <xdr14:cNvContentPartPr/>
          </xdr14:nvContentPartPr>
          <xdr14:nvPr macro=""/>
          <xdr14:xfrm>
            <a:off x="6530040" y="5180520"/>
            <a:ext cx="3979800" cy="3351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D23F35FB-D0C1-46CD-B71E-969ADB568B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21040" y="5171530"/>
              <a:ext cx="3997440" cy="35278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658091</xdr:colOff>
      <xdr:row>2</xdr:row>
      <xdr:rowOff>173182</xdr:rowOff>
    </xdr:from>
    <xdr:ext cx="4000000" cy="1447619"/>
    <xdr:pic>
      <xdr:nvPicPr>
        <xdr:cNvPr id="2" name="Imagen 1">
          <a:extLst>
            <a:ext uri="{FF2B5EF4-FFF2-40B4-BE49-F238E27FC236}">
              <a16:creationId xmlns:a16="http://schemas.microsoft.com/office/drawing/2014/main" id="{C39CFFD7-E3FA-473F-9B43-12C8F360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7036" y="581891"/>
          <a:ext cx="4000000" cy="1447619"/>
        </a:xfrm>
        <a:prstGeom prst="rect">
          <a:avLst/>
        </a:prstGeom>
      </xdr:spPr>
    </xdr:pic>
    <xdr:clientData/>
  </xdr:oneCellAnchor>
  <xdr:twoCellAnchor editAs="oneCell">
    <xdr:from>
      <xdr:col>5</xdr:col>
      <xdr:colOff>754484</xdr:colOff>
      <xdr:row>6</xdr:row>
      <xdr:rowOff>64440</xdr:rowOff>
    </xdr:from>
    <xdr:to>
      <xdr:col>7</xdr:col>
      <xdr:colOff>713880</xdr:colOff>
      <xdr:row>17</xdr:row>
      <xdr:rowOff>83476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576F70AD-B97C-46F2-A810-ABA32A30C6F0}"/>
                </a:ext>
              </a:extLst>
            </xdr14:cNvPr>
            <xdr14:cNvContentPartPr/>
          </xdr14:nvContentPartPr>
          <xdr14:nvPr macro=""/>
          <xdr14:xfrm>
            <a:off x="4772302" y="1436040"/>
            <a:ext cx="1524960" cy="219420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576F70AD-B97C-46F2-A810-ABA32A30C6F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63302" y="1427040"/>
              <a:ext cx="1542600" cy="2211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9T12:19:17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 24575,'716'0'0,"-585"-11"0,-2 0 0,1545 12 0,-1639 0 0,42 8 0,27 2 0,721-8 0,-402-6 0,537 3 0,-727 12 0,-2-1 0,1241-12 0,-1224-10 0,12-1 0,-124 15 0,172-6 0,-230-7 0,-50 5 0,35-1 0,641 5 0,-347 3 0,-326-3 0,0-1 0,47-9 0,-25 5 0,0 1 0,99 6 0,-54 1 0,-90-3 0,1 2 0,0-1 0,0 1 0,0 0 0,-1 1 0,0 0 0,1 0 0,14 7 0,-19-6 0,0-1 0,-1 1 0,1-1 0,-1 1 0,1 0 0,-1 0 0,0 0 0,0 1 0,0 0 0,-1 0 0,0 0 0,1 0 0,-1-1 0,-1 1 0,0 1 0,1-1 0,-1 0 0,0 0 0,0 1 0,1 4 0,1 19 0,-1 1 0,-2 0 0,-4 41 0,0 8 0,3 16 0,3 145 0,-2-236 0,1 1 0,-1-1 0,1 0 0,0 0 0,0 1 0,0-1 0,0 0 0,0 0 0,1 0 0,-1 0 0,1 0 0,0 0 0,0 0 0,0 0 0,0-1 0,4 4 0,-1-3 0,0 1 0,-2-1 0,2-1 0,0 1 0,1-1 0,-1 1 0,0-1 0,1-1 0,4 2 0,13 1 0,0-2 0,1 0 0,40-4 0,-41 2 0,420-3-38,-282 4-1289,-133-1-5499</inkml:trace>
  <inkml:trace contextRef="#ctx0" brushRef="#br0" timeOffset="1742.02">10597 581 24575,'2'4'0,"1"0"0,1 0 0,-1-1 0,-1 1 0,2-1 0,0 0 0,0 0 0,5 4 0,10 8 0,73 59 0,-49-41 0,-41-32 0,-1 0 0,1 0 0,-1 0 0,0 0 0,1 1 0,-1-1 0,0 0 0,0 0 0,0 1 0,0-1 0,0 1 0,0-1 0,0 1 0,0-1 0,-1 1 0,1-1 0,-1 1 0,1 0 0,-1-1 0,1 1 0,-1 0 0,0 0 0,0-1 0,0 1 0,0 0 0,0-1 0,0 1 0,-1 0 0,1 0 0,-1-1 0,1 1 0,-1 0 0,1-1 0,-1 1 0,0-1 0,0 1 0,0-1 0,0 1 0,0-1 0,0 0 0,0 2 0,0-2 0,-2 1 0,-6 8 0,-2-1 0,0 0 0,-1-1 0,-16 10 0,10-7 0,-52 43-1365,51-37-5461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9T11:58:03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4120 5993 24575,'-61'-54'0,"-65"-75"0,26 25 0,36 34 0,3-2 0,3-2 0,-62-104 0,-172-297 0,184 278 0,35 61 0,4-6 0,5 10 0,35 77 0,-147-289 0,23 62 0,40 79 0,81 144 0,-81-170 0,16 55 0,15 26 0,36 58 0,-3 3 0,-3 1 0,-4 3 0,-96-110 0,22 50 0,-243-208 0,275 277 0,-101-91 0,170 135 0,0-3 0,3 0 0,-24-41 0,0 2 0,2 6 0,-54-99 0,30 44 0,-4-7 0,29 44 0,-63-85 0,32 41 0,53 82 0,-48-64 0,65 98 0,0-1 0,0 0 0,-6-16 0,-12-21 0,14 13 0,11 33 0,0 0 0,0 0 0,0 1 0,0-1 0,0 1 0,-1 0 0,0-1 0,0 1 0,0-1 0,0 1 0,-5-6 0,6 9 0,1-1 0,0 1 0,-1 0 0,1 0 0,-1-1 0,1 1 0,-1 0 0,1 0 0,-1 0 0,1 0 0,-1-1 0,1 1 0,0 0 0,-1 0 0,1 0 0,-1 0 0,1 0 0,-1 0 0,1 1 0,-1-1 0,1 0 0,-1 0 0,1 0 0,-1 0 0,1 1 0,-1-1 0,1 0 0,-1 0 0,1 1 0,-1 0 0,-11 17 0,0 23 0,0 127 0,4-56 0,7-205 0,3-81 0,-2 173 0,0-1 0,1 0 0,-1 1 0,0-1 0,1 1 0,-1-1 0,1 0 0,-1 1 0,1-1 0,0 1 0,0-1 0,0 1 0,0 0 0,0-1 0,0 1 0,0 0 0,0 0 0,0 0 0,1 0 0,-1 0 0,-1 0 0,2 0 0,1-1 0,2 0 0,-1 1 0,0 0 0,0 0 0,0 0 0,0 0 0,1 1 0,-2-1 0,1 1 0,5 1 0,9 1 0,-1 1 0,0 0 0,24 9 0,-6 1-246,57 31 0,-73-34-627,3 1-5953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BZ78"/>
  <sheetViews>
    <sheetView tabSelected="1" zoomScaleNormal="100" workbookViewId="0">
      <selection activeCell="AD33" sqref="AD33:AF33"/>
    </sheetView>
  </sheetViews>
  <sheetFormatPr baseColWidth="10" defaultColWidth="11.42578125" defaultRowHeight="12.75" x14ac:dyDescent="0.2"/>
  <cols>
    <col min="1" max="1" width="11.5703125" style="4" customWidth="1"/>
    <col min="2" max="2" width="9.42578125" customWidth="1"/>
    <col min="3" max="3" width="11.5703125" customWidth="1"/>
    <col min="4" max="4" width="12.42578125" style="4" customWidth="1"/>
    <col min="5" max="5" width="3.5703125" style="1" customWidth="1"/>
    <col min="6" max="6" width="2.85546875" style="1" customWidth="1"/>
    <col min="7" max="27" width="4.140625" style="1" customWidth="1"/>
    <col min="28" max="28" width="12.85546875" style="1" customWidth="1"/>
    <col min="29" max="29" width="4" style="1" customWidth="1"/>
    <col min="30" max="30" width="12.5703125" style="1" bestFit="1" customWidth="1"/>
    <col min="31" max="31" width="11.42578125" style="1"/>
    <col min="32" max="32" width="21.28515625" style="1" customWidth="1"/>
    <col min="33" max="16384" width="11.42578125" style="1"/>
  </cols>
  <sheetData>
    <row r="1" spans="1:78" s="12" customFormat="1" ht="15" x14ac:dyDescent="0.2">
      <c r="A1" s="54" t="s">
        <v>0</v>
      </c>
      <c r="B1" s="54"/>
      <c r="C1" s="54"/>
      <c r="D1" s="54"/>
      <c r="T1" s="56"/>
      <c r="U1" s="57"/>
      <c r="V1" s="58"/>
      <c r="BZ1" s="12" t="b">
        <f>VLOOKUP(G5,$A$3:$D$78,4,FALSE)="D"</f>
        <v>0</v>
      </c>
    </row>
    <row r="2" spans="1:78" s="12" customFormat="1" ht="30" x14ac:dyDescent="0.2">
      <c r="A2" s="16" t="s">
        <v>1</v>
      </c>
      <c r="B2" s="16" t="s">
        <v>2</v>
      </c>
      <c r="C2" s="16" t="s">
        <v>3</v>
      </c>
      <c r="D2" s="29" t="s">
        <v>4</v>
      </c>
    </row>
    <row r="3" spans="1:78" s="12" customFormat="1" ht="15.75" x14ac:dyDescent="0.25">
      <c r="A3" s="27">
        <v>1</v>
      </c>
      <c r="B3" s="18">
        <v>1</v>
      </c>
      <c r="C3" s="18" t="s">
        <v>5</v>
      </c>
      <c r="D3" s="18" t="s">
        <v>6</v>
      </c>
      <c r="I3" s="55" t="s">
        <v>9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1:78" s="12" customFormat="1" ht="15" x14ac:dyDescent="0.2">
      <c r="A4" s="27">
        <f>A3+1</f>
        <v>2</v>
      </c>
      <c r="B4" s="18">
        <v>1</v>
      </c>
      <c r="C4" s="18" t="s">
        <v>5</v>
      </c>
      <c r="D4" s="18" t="s">
        <v>6</v>
      </c>
    </row>
    <row r="5" spans="1:78" s="12" customFormat="1" ht="15" x14ac:dyDescent="0.2">
      <c r="A5" s="27">
        <f t="shared" ref="A5:A68" si="0">A4+1</f>
        <v>3</v>
      </c>
      <c r="B5" s="18">
        <v>1</v>
      </c>
      <c r="C5" s="18" t="s">
        <v>5</v>
      </c>
      <c r="D5" s="18" t="s">
        <v>6</v>
      </c>
      <c r="G5" s="12">
        <v>1</v>
      </c>
      <c r="H5" s="12">
        <f>G5+1</f>
        <v>2</v>
      </c>
      <c r="I5" s="12">
        <f t="shared" ref="I5:AA8" si="1">H5+1</f>
        <v>3</v>
      </c>
      <c r="J5" s="12">
        <f t="shared" si="1"/>
        <v>4</v>
      </c>
      <c r="K5" s="12">
        <f t="shared" si="1"/>
        <v>5</v>
      </c>
      <c r="L5" s="13">
        <v>5</v>
      </c>
      <c r="M5" s="12">
        <f t="shared" si="1"/>
        <v>6</v>
      </c>
      <c r="N5" s="12">
        <f t="shared" si="1"/>
        <v>7</v>
      </c>
      <c r="O5" s="12">
        <f t="shared" si="1"/>
        <v>8</v>
      </c>
      <c r="P5" s="12">
        <f t="shared" si="1"/>
        <v>9</v>
      </c>
      <c r="Q5" s="12">
        <f t="shared" si="1"/>
        <v>10</v>
      </c>
      <c r="R5" s="12">
        <f t="shared" si="1"/>
        <v>11</v>
      </c>
      <c r="S5" s="12">
        <f t="shared" si="1"/>
        <v>12</v>
      </c>
      <c r="T5" s="12">
        <f t="shared" si="1"/>
        <v>13</v>
      </c>
      <c r="U5" s="12">
        <f t="shared" si="1"/>
        <v>14</v>
      </c>
      <c r="V5" s="13">
        <v>14</v>
      </c>
      <c r="W5" s="12">
        <f t="shared" si="1"/>
        <v>15</v>
      </c>
      <c r="X5" s="12">
        <f t="shared" si="1"/>
        <v>16</v>
      </c>
      <c r="Y5" s="12">
        <f t="shared" si="1"/>
        <v>17</v>
      </c>
      <c r="Z5" s="12">
        <f t="shared" si="1"/>
        <v>18</v>
      </c>
      <c r="AA5" s="14">
        <f t="shared" si="1"/>
        <v>19</v>
      </c>
    </row>
    <row r="6" spans="1:78" s="12" customFormat="1" ht="15" x14ac:dyDescent="0.2">
      <c r="A6" s="27">
        <f t="shared" si="0"/>
        <v>4</v>
      </c>
      <c r="B6" s="18">
        <v>1</v>
      </c>
      <c r="C6" s="18" t="s">
        <v>5</v>
      </c>
      <c r="D6" s="18" t="s">
        <v>13</v>
      </c>
      <c r="G6" s="12">
        <v>20</v>
      </c>
      <c r="H6" s="12">
        <f>G6+1</f>
        <v>21</v>
      </c>
      <c r="I6" s="12">
        <f t="shared" si="1"/>
        <v>22</v>
      </c>
      <c r="J6" s="12">
        <f t="shared" si="1"/>
        <v>23</v>
      </c>
      <c r="K6" s="12">
        <f t="shared" si="1"/>
        <v>24</v>
      </c>
      <c r="L6" s="13">
        <v>23</v>
      </c>
      <c r="M6" s="12">
        <v>25</v>
      </c>
      <c r="N6" s="12">
        <f>M6+1</f>
        <v>26</v>
      </c>
      <c r="O6" s="12">
        <f t="shared" si="1"/>
        <v>27</v>
      </c>
      <c r="P6" s="12">
        <f t="shared" si="1"/>
        <v>28</v>
      </c>
      <c r="Q6" s="12">
        <f t="shared" si="1"/>
        <v>29</v>
      </c>
      <c r="R6" s="12">
        <f t="shared" si="1"/>
        <v>30</v>
      </c>
      <c r="S6" s="12">
        <f t="shared" si="1"/>
        <v>31</v>
      </c>
      <c r="T6" s="12">
        <f t="shared" si="1"/>
        <v>32</v>
      </c>
      <c r="U6" s="12">
        <f t="shared" si="1"/>
        <v>33</v>
      </c>
      <c r="V6" s="13">
        <f t="shared" si="1"/>
        <v>34</v>
      </c>
      <c r="W6" s="12">
        <v>34</v>
      </c>
      <c r="X6" s="12">
        <f t="shared" si="1"/>
        <v>35</v>
      </c>
      <c r="Y6" s="12">
        <f t="shared" si="1"/>
        <v>36</v>
      </c>
      <c r="Z6" s="12">
        <f t="shared" si="1"/>
        <v>37</v>
      </c>
      <c r="AA6" s="14">
        <f t="shared" si="1"/>
        <v>38</v>
      </c>
      <c r="AC6" s="19"/>
      <c r="AE6" s="20"/>
    </row>
    <row r="7" spans="1:78" s="12" customFormat="1" ht="15" x14ac:dyDescent="0.2">
      <c r="A7" s="27">
        <f t="shared" si="0"/>
        <v>5</v>
      </c>
      <c r="B7" s="18">
        <v>1</v>
      </c>
      <c r="C7" s="18" t="s">
        <v>5</v>
      </c>
      <c r="D7" s="18" t="s">
        <v>13</v>
      </c>
      <c r="G7" s="12">
        <v>39</v>
      </c>
      <c r="H7" s="12">
        <f>G7+1</f>
        <v>40</v>
      </c>
      <c r="I7" s="12">
        <f t="shared" si="1"/>
        <v>41</v>
      </c>
      <c r="J7" s="12">
        <f t="shared" si="1"/>
        <v>42</v>
      </c>
      <c r="K7" s="12">
        <f t="shared" si="1"/>
        <v>43</v>
      </c>
      <c r="M7" s="12">
        <v>44</v>
      </c>
      <c r="N7" s="12">
        <f>M7+1</f>
        <v>45</v>
      </c>
      <c r="O7" s="12">
        <f t="shared" si="1"/>
        <v>46</v>
      </c>
      <c r="P7" s="12">
        <f t="shared" si="1"/>
        <v>47</v>
      </c>
      <c r="Q7" s="12">
        <f t="shared" si="1"/>
        <v>48</v>
      </c>
      <c r="R7" s="12">
        <f t="shared" si="1"/>
        <v>49</v>
      </c>
      <c r="S7" s="12">
        <f t="shared" si="1"/>
        <v>50</v>
      </c>
      <c r="T7" s="12">
        <f t="shared" si="1"/>
        <v>51</v>
      </c>
      <c r="U7" s="12">
        <f t="shared" si="1"/>
        <v>52</v>
      </c>
      <c r="W7" s="12">
        <v>53</v>
      </c>
      <c r="X7" s="12">
        <f t="shared" si="1"/>
        <v>54</v>
      </c>
      <c r="Y7" s="12">
        <f t="shared" si="1"/>
        <v>55</v>
      </c>
      <c r="Z7" s="12">
        <f t="shared" si="1"/>
        <v>56</v>
      </c>
      <c r="AA7" s="14">
        <f t="shared" si="1"/>
        <v>57</v>
      </c>
    </row>
    <row r="8" spans="1:78" s="12" customFormat="1" ht="15" x14ac:dyDescent="0.2">
      <c r="A8" s="27">
        <f t="shared" si="0"/>
        <v>6</v>
      </c>
      <c r="B8" s="18">
        <v>1</v>
      </c>
      <c r="C8" s="18" t="s">
        <v>7</v>
      </c>
      <c r="D8" s="18" t="s">
        <v>13</v>
      </c>
      <c r="G8" s="12">
        <v>58</v>
      </c>
      <c r="H8" s="12">
        <f>G8+1</f>
        <v>59</v>
      </c>
      <c r="I8" s="12">
        <f t="shared" si="1"/>
        <v>60</v>
      </c>
      <c r="J8" s="12">
        <f t="shared" si="1"/>
        <v>61</v>
      </c>
      <c r="K8" s="12">
        <f t="shared" si="1"/>
        <v>62</v>
      </c>
      <c r="M8" s="12">
        <v>63</v>
      </c>
      <c r="N8" s="12">
        <f>M8+1</f>
        <v>64</v>
      </c>
      <c r="O8" s="12">
        <f t="shared" si="1"/>
        <v>65</v>
      </c>
      <c r="P8" s="12">
        <f t="shared" si="1"/>
        <v>66</v>
      </c>
      <c r="Q8" s="12">
        <f t="shared" si="1"/>
        <v>67</v>
      </c>
      <c r="R8" s="12">
        <f t="shared" si="1"/>
        <v>68</v>
      </c>
      <c r="S8" s="12">
        <f t="shared" si="1"/>
        <v>69</v>
      </c>
      <c r="T8" s="12">
        <f t="shared" si="1"/>
        <v>70</v>
      </c>
      <c r="U8" s="12">
        <f t="shared" si="1"/>
        <v>71</v>
      </c>
      <c r="W8" s="12">
        <v>72</v>
      </c>
      <c r="X8" s="12">
        <f t="shared" si="1"/>
        <v>73</v>
      </c>
      <c r="Y8" s="12">
        <f t="shared" si="1"/>
        <v>74</v>
      </c>
      <c r="Z8" s="12">
        <f t="shared" si="1"/>
        <v>75</v>
      </c>
      <c r="AA8" s="14">
        <f t="shared" si="1"/>
        <v>76</v>
      </c>
    </row>
    <row r="9" spans="1:78" s="12" customFormat="1" ht="15" x14ac:dyDescent="0.2">
      <c r="A9" s="27">
        <f t="shared" si="0"/>
        <v>7</v>
      </c>
      <c r="B9" s="18">
        <v>1</v>
      </c>
      <c r="C9" s="18" t="s">
        <v>7</v>
      </c>
      <c r="D9" s="18" t="s">
        <v>13</v>
      </c>
      <c r="AC9" s="19"/>
      <c r="AD9" s="12">
        <v>1</v>
      </c>
      <c r="AE9" s="12">
        <f>COUNTIFS($B$3:$B$78,1,$C$3:$C$78,"Centro",$D$3:$D$78,"V")</f>
        <v>3</v>
      </c>
      <c r="AF9" s="12">
        <f>$AE9*Tarifas!B11</f>
        <v>12000</v>
      </c>
    </row>
    <row r="10" spans="1:78" s="12" customFormat="1" ht="15" x14ac:dyDescent="0.2">
      <c r="A10" s="27">
        <f t="shared" si="0"/>
        <v>8</v>
      </c>
      <c r="B10" s="18">
        <v>1</v>
      </c>
      <c r="C10" s="18" t="s">
        <v>7</v>
      </c>
      <c r="D10" s="18" t="s">
        <v>13</v>
      </c>
      <c r="AC10" s="19"/>
      <c r="AD10" s="12">
        <v>2</v>
      </c>
      <c r="AE10" s="12">
        <f>COUNTIFS($B$3:$B$78,2,$C$3:$C$78,"Centro",$D$3:$D$78,"V")</f>
        <v>7</v>
      </c>
      <c r="AF10" s="12">
        <f>$AE10*Tarifas!C11</f>
        <v>21000</v>
      </c>
    </row>
    <row r="11" spans="1:78" s="12" customFormat="1" ht="15" x14ac:dyDescent="0.2">
      <c r="A11" s="27">
        <f t="shared" si="0"/>
        <v>9</v>
      </c>
      <c r="B11" s="18">
        <v>1</v>
      </c>
      <c r="C11" s="18" t="s">
        <v>7</v>
      </c>
      <c r="D11" s="18" t="s">
        <v>13</v>
      </c>
      <c r="Y11" s="21"/>
      <c r="Z11" s="21"/>
      <c r="AA11" s="21"/>
      <c r="AC11" s="19"/>
      <c r="AD11" s="12">
        <v>3</v>
      </c>
      <c r="AE11" s="12">
        <f>COUNTIFS($B$3:$B$78,3,$C$3:$C$78,"Centro",$D$3:$D$78,"V")</f>
        <v>6</v>
      </c>
      <c r="AF11" s="12">
        <f>$AE11*Tarifas!D11</f>
        <v>12000</v>
      </c>
    </row>
    <row r="12" spans="1:78" s="12" customFormat="1" ht="15" customHeight="1" x14ac:dyDescent="0.2">
      <c r="A12" s="27">
        <f t="shared" si="0"/>
        <v>10</v>
      </c>
      <c r="B12" s="18">
        <v>1</v>
      </c>
      <c r="C12" s="18" t="s">
        <v>7</v>
      </c>
      <c r="D12" s="18" t="s">
        <v>13</v>
      </c>
      <c r="R12" s="73" t="s">
        <v>10</v>
      </c>
      <c r="S12" s="74"/>
      <c r="T12" s="74"/>
      <c r="U12" s="74"/>
      <c r="V12" s="74"/>
      <c r="W12" s="74"/>
      <c r="X12" s="75"/>
      <c r="Y12" s="69">
        <f>AD19</f>
        <v>76</v>
      </c>
      <c r="Z12" s="69"/>
      <c r="AA12" s="69"/>
      <c r="AB12" s="20"/>
      <c r="AD12" s="22">
        <v>4</v>
      </c>
      <c r="AE12" s="12">
        <f>COUNTIFS($B$3:$B$78,4,$C$3:$C$78,"Centro",$D$3:$D$78,"V")</f>
        <v>6</v>
      </c>
      <c r="AF12" s="12">
        <f>$AE12*Tarifas!E11</f>
        <v>6000</v>
      </c>
    </row>
    <row r="13" spans="1:78" s="12" customFormat="1" ht="15" customHeight="1" x14ac:dyDescent="0.2">
      <c r="A13" s="27">
        <f t="shared" si="0"/>
        <v>11</v>
      </c>
      <c r="B13" s="18">
        <v>1</v>
      </c>
      <c r="C13" s="18" t="s">
        <v>7</v>
      </c>
      <c r="D13" s="18" t="s">
        <v>6</v>
      </c>
      <c r="R13" s="73" t="s">
        <v>11</v>
      </c>
      <c r="S13" s="74"/>
      <c r="T13" s="74"/>
      <c r="U13" s="74"/>
      <c r="V13" s="74"/>
      <c r="W13" s="74"/>
      <c r="X13" s="75"/>
      <c r="Y13" s="70">
        <f>AF23</f>
        <v>16</v>
      </c>
      <c r="Z13" s="71"/>
      <c r="AA13" s="72"/>
      <c r="AB13" s="20"/>
    </row>
    <row r="14" spans="1:78" s="12" customFormat="1" ht="15" customHeight="1" x14ac:dyDescent="0.2">
      <c r="A14" s="27">
        <f t="shared" si="0"/>
        <v>12</v>
      </c>
      <c r="B14" s="18">
        <v>1</v>
      </c>
      <c r="C14" s="18" t="s">
        <v>7</v>
      </c>
      <c r="D14" s="18" t="s">
        <v>13</v>
      </c>
      <c r="H14" s="36"/>
      <c r="R14" s="73" t="s">
        <v>12</v>
      </c>
      <c r="S14" s="74"/>
      <c r="T14" s="74"/>
      <c r="U14" s="74"/>
      <c r="V14" s="74"/>
      <c r="W14" s="74"/>
      <c r="X14" s="75"/>
      <c r="Y14" s="89">
        <f>AF24</f>
        <v>0.2105263157894737</v>
      </c>
      <c r="Z14" s="90"/>
      <c r="AA14" s="91"/>
      <c r="AB14" s="20"/>
    </row>
    <row r="15" spans="1:78" s="12" customFormat="1" ht="15" x14ac:dyDescent="0.2">
      <c r="A15" s="27">
        <f t="shared" si="0"/>
        <v>13</v>
      </c>
      <c r="B15" s="18">
        <v>1</v>
      </c>
      <c r="C15" s="18" t="s">
        <v>7</v>
      </c>
      <c r="D15" s="18" t="s">
        <v>6</v>
      </c>
    </row>
    <row r="16" spans="1:78" s="12" customFormat="1" ht="15" x14ac:dyDescent="0.2">
      <c r="A16" s="27">
        <f t="shared" si="0"/>
        <v>14</v>
      </c>
      <c r="B16" s="18">
        <v>1</v>
      </c>
      <c r="C16" s="18" t="s">
        <v>7</v>
      </c>
      <c r="D16" s="18" t="s">
        <v>6</v>
      </c>
    </row>
    <row r="17" spans="1:33" s="12" customFormat="1" ht="18" x14ac:dyDescent="0.25">
      <c r="A17" s="27">
        <f t="shared" si="0"/>
        <v>15</v>
      </c>
      <c r="B17" s="18">
        <v>1</v>
      </c>
      <c r="C17" s="18" t="s">
        <v>8</v>
      </c>
      <c r="D17" s="18" t="s">
        <v>6</v>
      </c>
      <c r="G17" s="12" t="s">
        <v>41</v>
      </c>
      <c r="V17" s="59"/>
      <c r="W17" s="60"/>
      <c r="X17" s="60"/>
      <c r="Y17" s="61"/>
      <c r="Z17" s="22"/>
      <c r="AA17" s="22"/>
    </row>
    <row r="18" spans="1:33" s="12" customFormat="1" ht="18.75" thickBot="1" x14ac:dyDescent="0.3">
      <c r="A18" s="27">
        <f t="shared" si="0"/>
        <v>16</v>
      </c>
      <c r="B18" s="18">
        <v>1</v>
      </c>
      <c r="C18" s="18" t="s">
        <v>8</v>
      </c>
      <c r="D18" s="18" t="s">
        <v>6</v>
      </c>
      <c r="G18" s="12" t="s">
        <v>42</v>
      </c>
      <c r="V18" s="59"/>
      <c r="W18" s="60"/>
      <c r="X18" s="60"/>
      <c r="Y18" s="62"/>
      <c r="AD18" s="23" t="s">
        <v>20</v>
      </c>
    </row>
    <row r="19" spans="1:33" s="12" customFormat="1" ht="18.75" thickBot="1" x14ac:dyDescent="0.3">
      <c r="A19" s="27">
        <f t="shared" si="0"/>
        <v>17</v>
      </c>
      <c r="B19" s="18">
        <v>1</v>
      </c>
      <c r="C19" s="18" t="s">
        <v>8</v>
      </c>
      <c r="D19" s="18" t="s">
        <v>6</v>
      </c>
      <c r="G19" s="41" t="s">
        <v>61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3"/>
      <c r="AD19" s="24">
        <f>COUNT(A3:A78)</f>
        <v>76</v>
      </c>
    </row>
    <row r="20" spans="1:33" s="12" customFormat="1" ht="15.75" x14ac:dyDescent="0.25">
      <c r="A20" s="27">
        <f t="shared" si="0"/>
        <v>18</v>
      </c>
      <c r="B20" s="18">
        <v>1</v>
      </c>
      <c r="C20" s="18" t="s">
        <v>8</v>
      </c>
      <c r="D20" s="18" t="s">
        <v>6</v>
      </c>
      <c r="G20" s="12" t="s">
        <v>62</v>
      </c>
      <c r="AA20" s="2"/>
      <c r="AE20" s="21"/>
      <c r="AF20" s="21"/>
    </row>
    <row r="21" spans="1:33" s="12" customFormat="1" ht="15.75" x14ac:dyDescent="0.25">
      <c r="A21" s="27">
        <f t="shared" si="0"/>
        <v>19</v>
      </c>
      <c r="B21" s="18">
        <v>1</v>
      </c>
      <c r="C21" s="18" t="s">
        <v>8</v>
      </c>
      <c r="D21" s="18" t="s">
        <v>6</v>
      </c>
      <c r="AD21" s="47" t="s">
        <v>21</v>
      </c>
      <c r="AE21" s="76" t="s">
        <v>71</v>
      </c>
      <c r="AF21" s="77"/>
      <c r="AG21" s="20"/>
    </row>
    <row r="22" spans="1:33" s="12" customFormat="1" ht="15.75" x14ac:dyDescent="0.25">
      <c r="A22" s="27">
        <f t="shared" si="0"/>
        <v>20</v>
      </c>
      <c r="B22" s="18">
        <v>2</v>
      </c>
      <c r="C22" s="18" t="s">
        <v>5</v>
      </c>
      <c r="D22" s="18" t="s">
        <v>6</v>
      </c>
      <c r="G22" s="63" t="s">
        <v>31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5"/>
      <c r="AD22" s="25"/>
      <c r="AE22" s="26" t="s">
        <v>22</v>
      </c>
      <c r="AF22" s="26" t="s">
        <v>23</v>
      </c>
    </row>
    <row r="23" spans="1:33" s="12" customFormat="1" ht="15.75" x14ac:dyDescent="0.25">
      <c r="A23" s="27">
        <f t="shared" si="0"/>
        <v>21</v>
      </c>
      <c r="B23" s="18">
        <v>2</v>
      </c>
      <c r="C23" s="18" t="s">
        <v>5</v>
      </c>
      <c r="D23" s="18" t="s">
        <v>6</v>
      </c>
      <c r="G23" s="12" t="s">
        <v>50</v>
      </c>
      <c r="AD23" s="17" t="s">
        <v>24</v>
      </c>
      <c r="AE23" s="15">
        <f>COUNTIF(D3:D78,"V")</f>
        <v>60</v>
      </c>
      <c r="AF23" s="15">
        <f>COUNTIF(D3:D78,"D")</f>
        <v>16</v>
      </c>
    </row>
    <row r="24" spans="1:33" s="12" customFormat="1" ht="15.75" x14ac:dyDescent="0.25">
      <c r="A24" s="27">
        <f t="shared" si="0"/>
        <v>22</v>
      </c>
      <c r="B24" s="18">
        <v>2</v>
      </c>
      <c r="C24" s="18" t="s">
        <v>5</v>
      </c>
      <c r="D24" s="18" t="s">
        <v>6</v>
      </c>
      <c r="F24" s="19"/>
      <c r="G24" s="12" t="s">
        <v>51</v>
      </c>
      <c r="AD24" s="28" t="s">
        <v>25</v>
      </c>
      <c r="AE24" s="88">
        <f>AE23*100/SUM(AE23,AF23)/100</f>
        <v>0.78947368421052633</v>
      </c>
      <c r="AF24" s="88">
        <f>AF23*100/SUM(AE23,AF23)/100</f>
        <v>0.2105263157894737</v>
      </c>
    </row>
    <row r="25" spans="1:33" s="12" customFormat="1" ht="15.75" x14ac:dyDescent="0.25">
      <c r="A25" s="27">
        <f t="shared" si="0"/>
        <v>23</v>
      </c>
      <c r="B25" s="18">
        <v>2</v>
      </c>
      <c r="C25" s="18" t="s">
        <v>5</v>
      </c>
      <c r="D25" s="18" t="s">
        <v>6</v>
      </c>
      <c r="G25" s="21" t="s">
        <v>52</v>
      </c>
      <c r="H25" s="21"/>
      <c r="I25" s="21"/>
      <c r="J25" s="21"/>
      <c r="K25" s="21"/>
      <c r="L25" s="21"/>
      <c r="M25" s="21"/>
      <c r="N25" s="21"/>
      <c r="O25" s="21"/>
      <c r="P25" s="21"/>
    </row>
    <row r="26" spans="1:33" s="12" customFormat="1" ht="16.5" thickBot="1" x14ac:dyDescent="0.3">
      <c r="A26" s="27">
        <f t="shared" si="0"/>
        <v>24</v>
      </c>
      <c r="B26" s="18">
        <v>2</v>
      </c>
      <c r="C26" s="18" t="s">
        <v>5</v>
      </c>
      <c r="D26" s="18" t="s">
        <v>6</v>
      </c>
      <c r="G26" s="32" t="s">
        <v>17</v>
      </c>
      <c r="H26" s="32"/>
      <c r="I26" s="32"/>
      <c r="J26" s="32"/>
      <c r="K26" s="32"/>
      <c r="L26" s="32"/>
      <c r="M26" s="32"/>
      <c r="N26" s="32"/>
      <c r="O26" s="17"/>
      <c r="P26" s="17"/>
      <c r="Q26" s="20"/>
      <c r="AD26" s="23" t="s">
        <v>26</v>
      </c>
      <c r="AE26" s="21"/>
      <c r="AF26" s="21"/>
    </row>
    <row r="27" spans="1:33" s="12" customFormat="1" ht="17.25" thickTop="1" thickBot="1" x14ac:dyDescent="0.3">
      <c r="A27" s="27">
        <f t="shared" si="0"/>
        <v>25</v>
      </c>
      <c r="B27" s="18">
        <v>2</v>
      </c>
      <c r="C27" s="18" t="s">
        <v>7</v>
      </c>
      <c r="D27" s="18" t="s">
        <v>6</v>
      </c>
      <c r="G27" s="22" t="s">
        <v>59</v>
      </c>
      <c r="H27" s="22"/>
      <c r="I27" s="22"/>
      <c r="J27" s="22"/>
      <c r="K27" s="22"/>
      <c r="L27" s="22"/>
      <c r="M27" s="22"/>
      <c r="N27" s="22"/>
      <c r="O27" s="22"/>
      <c r="P27" s="22"/>
      <c r="AC27" s="19"/>
      <c r="AD27" s="66" t="str">
        <f>_xlfn.CONCAT("EXISTEN ",AF23," ASIENTOS DISPONIBLES")</f>
        <v>EXISTEN 16 ASIENTOS DISPONIBLES</v>
      </c>
      <c r="AE27" s="67"/>
      <c r="AF27" s="68"/>
      <c r="AG27" s="20"/>
    </row>
    <row r="28" spans="1:33" s="12" customFormat="1" ht="15.75" thickTop="1" x14ac:dyDescent="0.2">
      <c r="A28" s="27">
        <f t="shared" si="0"/>
        <v>26</v>
      </c>
      <c r="B28" s="18">
        <v>2</v>
      </c>
      <c r="C28" s="18" t="s">
        <v>7</v>
      </c>
      <c r="D28" s="18" t="s">
        <v>6</v>
      </c>
      <c r="G28" s="12" t="s">
        <v>60</v>
      </c>
      <c r="AD28" s="22"/>
      <c r="AE28" s="22"/>
      <c r="AF28" s="22"/>
    </row>
    <row r="29" spans="1:33" s="12" customFormat="1" ht="15" x14ac:dyDescent="0.2">
      <c r="A29" s="27">
        <f t="shared" si="0"/>
        <v>27</v>
      </c>
      <c r="B29" s="18">
        <v>2</v>
      </c>
      <c r="C29" s="18" t="s">
        <v>7</v>
      </c>
      <c r="D29" s="18" t="s">
        <v>6</v>
      </c>
      <c r="G29" s="12" t="s">
        <v>27</v>
      </c>
    </row>
    <row r="30" spans="1:33" s="12" customFormat="1" ht="15" x14ac:dyDescent="0.2">
      <c r="A30" s="27">
        <f t="shared" si="0"/>
        <v>28</v>
      </c>
      <c r="B30" s="18">
        <v>2</v>
      </c>
      <c r="C30" s="18" t="s">
        <v>7</v>
      </c>
      <c r="D30" s="18" t="s">
        <v>13</v>
      </c>
      <c r="G30" s="12" t="s">
        <v>44</v>
      </c>
    </row>
    <row r="31" spans="1:33" s="12" customFormat="1" ht="15.75" x14ac:dyDescent="0.25">
      <c r="A31" s="27">
        <f t="shared" si="0"/>
        <v>29</v>
      </c>
      <c r="B31" s="18">
        <v>2</v>
      </c>
      <c r="C31" s="18" t="s">
        <v>7</v>
      </c>
      <c r="D31" s="18" t="s">
        <v>13</v>
      </c>
      <c r="G31" s="12" t="s">
        <v>53</v>
      </c>
    </row>
    <row r="32" spans="1:33" s="12" customFormat="1" ht="16.5" thickBot="1" x14ac:dyDescent="0.3">
      <c r="A32" s="27">
        <f t="shared" si="0"/>
        <v>30</v>
      </c>
      <c r="B32" s="18">
        <v>2</v>
      </c>
      <c r="C32" s="18" t="s">
        <v>7</v>
      </c>
      <c r="D32" s="18" t="s">
        <v>6</v>
      </c>
      <c r="G32" s="12" t="s">
        <v>43</v>
      </c>
      <c r="AD32" s="23" t="s">
        <v>58</v>
      </c>
      <c r="AE32" s="21"/>
      <c r="AF32" s="21"/>
    </row>
    <row r="33" spans="1:32" s="12" customFormat="1" ht="17.25" thickTop="1" thickBot="1" x14ac:dyDescent="0.3">
      <c r="A33" s="27">
        <f t="shared" si="0"/>
        <v>31</v>
      </c>
      <c r="B33" s="18">
        <v>2</v>
      </c>
      <c r="C33" s="18" t="s">
        <v>7</v>
      </c>
      <c r="D33" s="18" t="s">
        <v>6</v>
      </c>
      <c r="G33" s="12" t="s">
        <v>54</v>
      </c>
      <c r="AD33" s="92">
        <f>SUM(AF9:AF12)</f>
        <v>51000</v>
      </c>
      <c r="AE33" s="93"/>
      <c r="AF33" s="94"/>
    </row>
    <row r="34" spans="1:32" s="12" customFormat="1" ht="15.75" thickTop="1" x14ac:dyDescent="0.2">
      <c r="A34" s="27">
        <f t="shared" si="0"/>
        <v>32</v>
      </c>
      <c r="B34" s="18">
        <v>2</v>
      </c>
      <c r="C34" s="18" t="s">
        <v>7</v>
      </c>
      <c r="D34" s="18" t="s">
        <v>6</v>
      </c>
    </row>
    <row r="35" spans="1:32" s="12" customFormat="1" ht="15.75" x14ac:dyDescent="0.25">
      <c r="A35" s="27">
        <f t="shared" si="0"/>
        <v>33</v>
      </c>
      <c r="B35" s="18">
        <v>2</v>
      </c>
      <c r="C35" s="18" t="s">
        <v>7</v>
      </c>
      <c r="D35" s="18" t="s">
        <v>6</v>
      </c>
      <c r="G35" s="48" t="s">
        <v>32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50"/>
    </row>
    <row r="36" spans="1:32" s="12" customFormat="1" ht="15.75" x14ac:dyDescent="0.25">
      <c r="A36" s="27">
        <f t="shared" si="0"/>
        <v>34</v>
      </c>
      <c r="B36" s="18">
        <v>2</v>
      </c>
      <c r="C36" s="18" t="s">
        <v>8</v>
      </c>
      <c r="D36" s="18" t="s">
        <v>6</v>
      </c>
      <c r="G36" s="12" t="s">
        <v>49</v>
      </c>
    </row>
    <row r="37" spans="1:32" s="12" customFormat="1" ht="15.75" x14ac:dyDescent="0.25">
      <c r="A37" s="27">
        <f t="shared" si="0"/>
        <v>35</v>
      </c>
      <c r="B37" s="18">
        <v>2</v>
      </c>
      <c r="C37" s="18" t="s">
        <v>8</v>
      </c>
      <c r="D37" s="18" t="s">
        <v>6</v>
      </c>
      <c r="G37" s="12" t="s">
        <v>34</v>
      </c>
    </row>
    <row r="38" spans="1:32" s="12" customFormat="1" ht="15.75" x14ac:dyDescent="0.25">
      <c r="A38" s="27">
        <f t="shared" si="0"/>
        <v>36</v>
      </c>
      <c r="B38" s="18">
        <v>2</v>
      </c>
      <c r="C38" s="18" t="s">
        <v>8</v>
      </c>
      <c r="D38" s="18" t="s">
        <v>6</v>
      </c>
      <c r="G38" s="11" t="s">
        <v>29</v>
      </c>
      <c r="M38" s="33" t="s">
        <v>45</v>
      </c>
    </row>
    <row r="39" spans="1:32" s="12" customFormat="1" ht="15" x14ac:dyDescent="0.2">
      <c r="A39" s="27">
        <f t="shared" si="0"/>
        <v>37</v>
      </c>
      <c r="B39" s="18">
        <v>2</v>
      </c>
      <c r="C39" s="18" t="s">
        <v>8</v>
      </c>
      <c r="D39" s="18" t="s">
        <v>6</v>
      </c>
      <c r="G39" s="12" t="s">
        <v>28</v>
      </c>
    </row>
    <row r="40" spans="1:32" s="12" customFormat="1" ht="15.75" x14ac:dyDescent="0.25">
      <c r="A40" s="27">
        <f t="shared" si="0"/>
        <v>38</v>
      </c>
      <c r="B40" s="18">
        <v>2</v>
      </c>
      <c r="C40" s="18" t="s">
        <v>8</v>
      </c>
      <c r="D40" s="18" t="s">
        <v>6</v>
      </c>
      <c r="G40" s="11" t="s">
        <v>18</v>
      </c>
    </row>
    <row r="41" spans="1:32" s="12" customFormat="1" ht="15.75" x14ac:dyDescent="0.25">
      <c r="A41" s="27">
        <f t="shared" si="0"/>
        <v>39</v>
      </c>
      <c r="B41" s="18">
        <v>3</v>
      </c>
      <c r="C41" s="18" t="s">
        <v>5</v>
      </c>
      <c r="D41" s="18" t="s">
        <v>6</v>
      </c>
      <c r="G41" s="12" t="s">
        <v>47</v>
      </c>
    </row>
    <row r="42" spans="1:32" s="12" customFormat="1" ht="15.75" x14ac:dyDescent="0.25">
      <c r="A42" s="27">
        <f t="shared" si="0"/>
        <v>40</v>
      </c>
      <c r="B42" s="18">
        <v>3</v>
      </c>
      <c r="C42" s="18" t="s">
        <v>5</v>
      </c>
      <c r="D42" s="18" t="s">
        <v>6</v>
      </c>
      <c r="G42" s="12" t="s">
        <v>48</v>
      </c>
    </row>
    <row r="43" spans="1:32" s="12" customFormat="1" ht="15.75" x14ac:dyDescent="0.25">
      <c r="A43" s="27">
        <f t="shared" si="0"/>
        <v>41</v>
      </c>
      <c r="B43" s="18">
        <v>3</v>
      </c>
      <c r="C43" s="18" t="s">
        <v>5</v>
      </c>
      <c r="D43" s="18" t="s">
        <v>6</v>
      </c>
      <c r="G43" s="12" t="s">
        <v>46</v>
      </c>
    </row>
    <row r="44" spans="1:32" s="12" customFormat="1" ht="15" x14ac:dyDescent="0.2">
      <c r="A44" s="27">
        <f t="shared" si="0"/>
        <v>42</v>
      </c>
      <c r="B44" s="18">
        <v>3</v>
      </c>
      <c r="C44" s="18" t="s">
        <v>5</v>
      </c>
      <c r="D44" s="18" t="s">
        <v>6</v>
      </c>
    </row>
    <row r="45" spans="1:32" s="12" customFormat="1" ht="15.75" x14ac:dyDescent="0.25">
      <c r="A45" s="27">
        <f t="shared" si="0"/>
        <v>43</v>
      </c>
      <c r="B45" s="18">
        <v>3</v>
      </c>
      <c r="C45" s="18" t="s">
        <v>5</v>
      </c>
      <c r="D45" s="18" t="s">
        <v>6</v>
      </c>
      <c r="G45" s="51" t="s">
        <v>38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3"/>
    </row>
    <row r="46" spans="1:32" s="12" customFormat="1" ht="15" x14ac:dyDescent="0.2">
      <c r="A46" s="27">
        <f t="shared" si="0"/>
        <v>44</v>
      </c>
      <c r="B46" s="18">
        <v>3</v>
      </c>
      <c r="C46" s="18" t="s">
        <v>7</v>
      </c>
      <c r="D46" s="18" t="s">
        <v>6</v>
      </c>
    </row>
    <row r="47" spans="1:32" s="12" customFormat="1" ht="15.75" x14ac:dyDescent="0.25">
      <c r="A47" s="27">
        <f t="shared" si="0"/>
        <v>45</v>
      </c>
      <c r="B47" s="18">
        <v>3</v>
      </c>
      <c r="C47" s="18" t="s">
        <v>7</v>
      </c>
      <c r="D47" s="18" t="s">
        <v>6</v>
      </c>
      <c r="G47" s="12" t="s">
        <v>55</v>
      </c>
    </row>
    <row r="48" spans="1:32" s="12" customFormat="1" ht="15" x14ac:dyDescent="0.2">
      <c r="A48" s="27">
        <f t="shared" si="0"/>
        <v>46</v>
      </c>
      <c r="B48" s="18">
        <v>3</v>
      </c>
      <c r="C48" s="18" t="s">
        <v>7</v>
      </c>
      <c r="D48" s="18" t="s">
        <v>6</v>
      </c>
      <c r="F48" s="19"/>
      <c r="G48" s="12" t="s">
        <v>56</v>
      </c>
    </row>
    <row r="49" spans="1:24" s="12" customFormat="1" ht="15.75" x14ac:dyDescent="0.25">
      <c r="A49" s="27">
        <f t="shared" si="0"/>
        <v>47</v>
      </c>
      <c r="B49" s="18">
        <v>3</v>
      </c>
      <c r="C49" s="18" t="s">
        <v>7</v>
      </c>
      <c r="D49" s="18" t="s">
        <v>13</v>
      </c>
      <c r="F49" s="19"/>
      <c r="G49" s="11" t="s">
        <v>19</v>
      </c>
    </row>
    <row r="50" spans="1:24" s="12" customFormat="1" ht="15" x14ac:dyDescent="0.2">
      <c r="A50" s="27">
        <f t="shared" si="0"/>
        <v>48</v>
      </c>
      <c r="B50" s="18">
        <v>3</v>
      </c>
      <c r="C50" s="18" t="s">
        <v>7</v>
      </c>
      <c r="D50" s="18" t="s">
        <v>13</v>
      </c>
      <c r="G50" s="12" t="s">
        <v>57</v>
      </c>
    </row>
    <row r="51" spans="1:24" s="12" customFormat="1" ht="15" x14ac:dyDescent="0.2">
      <c r="A51" s="27">
        <f t="shared" si="0"/>
        <v>49</v>
      </c>
      <c r="B51" s="18">
        <v>3</v>
      </c>
      <c r="C51" s="18" t="s">
        <v>7</v>
      </c>
      <c r="D51" s="18" t="s">
        <v>13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4" s="12" customFormat="1" ht="15" x14ac:dyDescent="0.2">
      <c r="A52" s="27">
        <f t="shared" si="0"/>
        <v>50</v>
      </c>
      <c r="B52" s="18">
        <v>3</v>
      </c>
      <c r="C52" s="18" t="s">
        <v>7</v>
      </c>
      <c r="D52" s="18" t="s">
        <v>6</v>
      </c>
      <c r="G52" s="44" t="s">
        <v>40</v>
      </c>
      <c r="H52" s="38"/>
      <c r="I52" s="38"/>
      <c r="J52" s="38"/>
      <c r="K52" s="38"/>
      <c r="L52" s="38"/>
      <c r="M52" s="39"/>
      <c r="N52" s="18">
        <v>1</v>
      </c>
      <c r="O52" s="18">
        <v>2</v>
      </c>
      <c r="P52" s="18">
        <v>3</v>
      </c>
      <c r="Q52" s="18">
        <v>4</v>
      </c>
      <c r="R52" s="18">
        <v>5</v>
      </c>
      <c r="S52" s="31">
        <v>6</v>
      </c>
      <c r="T52" s="18">
        <v>7</v>
      </c>
      <c r="U52" s="18">
        <v>8</v>
      </c>
      <c r="V52" s="18">
        <v>9</v>
      </c>
      <c r="W52" s="18">
        <v>10</v>
      </c>
      <c r="X52" s="18">
        <v>11</v>
      </c>
    </row>
    <row r="53" spans="1:24" s="12" customFormat="1" ht="15" x14ac:dyDescent="0.2">
      <c r="A53" s="27">
        <f t="shared" si="0"/>
        <v>51</v>
      </c>
      <c r="B53" s="18">
        <v>3</v>
      </c>
      <c r="C53" s="18" t="s">
        <v>7</v>
      </c>
      <c r="D53" s="18" t="s">
        <v>6</v>
      </c>
      <c r="G53" s="37" t="s">
        <v>39</v>
      </c>
      <c r="H53" s="38"/>
      <c r="I53" s="38"/>
      <c r="J53" s="38"/>
      <c r="K53" s="38"/>
      <c r="L53" s="38"/>
      <c r="M53" s="39"/>
      <c r="N53" s="30"/>
      <c r="O53" s="30"/>
      <c r="P53" s="30"/>
      <c r="Q53" s="30"/>
      <c r="R53" s="30"/>
      <c r="S53" s="31">
        <v>4</v>
      </c>
      <c r="T53" s="18">
        <v>5</v>
      </c>
      <c r="U53" s="18">
        <v>6</v>
      </c>
      <c r="V53" s="18">
        <v>7</v>
      </c>
      <c r="W53" s="18">
        <v>9</v>
      </c>
      <c r="X53" s="18">
        <v>10</v>
      </c>
    </row>
    <row r="54" spans="1:24" s="12" customFormat="1" ht="15" x14ac:dyDescent="0.2">
      <c r="A54" s="27">
        <f t="shared" si="0"/>
        <v>52</v>
      </c>
      <c r="B54" s="18">
        <v>3</v>
      </c>
      <c r="C54" s="18" t="s">
        <v>7</v>
      </c>
      <c r="D54" s="18" t="s">
        <v>6</v>
      </c>
    </row>
    <row r="55" spans="1:24" s="12" customFormat="1" ht="15" x14ac:dyDescent="0.2">
      <c r="A55" s="27">
        <f t="shared" si="0"/>
        <v>53</v>
      </c>
      <c r="B55" s="18">
        <v>3</v>
      </c>
      <c r="C55" s="18" t="s">
        <v>8</v>
      </c>
      <c r="D55" s="18" t="s">
        <v>6</v>
      </c>
    </row>
    <row r="56" spans="1:24" s="12" customFormat="1" ht="15" x14ac:dyDescent="0.2">
      <c r="A56" s="27">
        <f t="shared" si="0"/>
        <v>54</v>
      </c>
      <c r="B56" s="18">
        <v>3</v>
      </c>
      <c r="C56" s="18" t="s">
        <v>8</v>
      </c>
      <c r="D56" s="18" t="s">
        <v>6</v>
      </c>
    </row>
    <row r="57" spans="1:24" s="12" customFormat="1" ht="15" x14ac:dyDescent="0.2">
      <c r="A57" s="27">
        <f t="shared" si="0"/>
        <v>55</v>
      </c>
      <c r="B57" s="18">
        <v>3</v>
      </c>
      <c r="C57" s="18" t="s">
        <v>8</v>
      </c>
      <c r="D57" s="18" t="s">
        <v>6</v>
      </c>
    </row>
    <row r="58" spans="1:24" s="12" customFormat="1" ht="15" x14ac:dyDescent="0.2">
      <c r="A58" s="27">
        <f t="shared" si="0"/>
        <v>56</v>
      </c>
      <c r="B58" s="18">
        <v>3</v>
      </c>
      <c r="C58" s="18" t="s">
        <v>8</v>
      </c>
      <c r="D58" s="18" t="s">
        <v>6</v>
      </c>
    </row>
    <row r="59" spans="1:24" s="12" customFormat="1" ht="15" x14ac:dyDescent="0.2">
      <c r="A59" s="27">
        <f t="shared" si="0"/>
        <v>57</v>
      </c>
      <c r="B59" s="18">
        <v>3</v>
      </c>
      <c r="C59" s="18" t="s">
        <v>8</v>
      </c>
      <c r="D59" s="18" t="s">
        <v>6</v>
      </c>
    </row>
    <row r="60" spans="1:24" s="12" customFormat="1" ht="15" x14ac:dyDescent="0.2">
      <c r="A60" s="27">
        <f t="shared" si="0"/>
        <v>58</v>
      </c>
      <c r="B60" s="18">
        <v>4</v>
      </c>
      <c r="C60" s="18" t="s">
        <v>5</v>
      </c>
      <c r="D60" s="18" t="s">
        <v>6</v>
      </c>
    </row>
    <row r="61" spans="1:24" s="12" customFormat="1" ht="15" x14ac:dyDescent="0.2">
      <c r="A61" s="27">
        <f t="shared" si="0"/>
        <v>59</v>
      </c>
      <c r="B61" s="18">
        <v>4</v>
      </c>
      <c r="C61" s="18" t="s">
        <v>5</v>
      </c>
      <c r="D61" s="18" t="s">
        <v>6</v>
      </c>
    </row>
    <row r="62" spans="1:24" s="12" customFormat="1" ht="15" x14ac:dyDescent="0.2">
      <c r="A62" s="27">
        <f t="shared" si="0"/>
        <v>60</v>
      </c>
      <c r="B62" s="18">
        <v>4</v>
      </c>
      <c r="C62" s="18" t="s">
        <v>5</v>
      </c>
      <c r="D62" s="18" t="s">
        <v>6</v>
      </c>
    </row>
    <row r="63" spans="1:24" s="12" customFormat="1" ht="15" x14ac:dyDescent="0.2">
      <c r="A63" s="27">
        <f t="shared" si="0"/>
        <v>61</v>
      </c>
      <c r="B63" s="18">
        <v>4</v>
      </c>
      <c r="C63" s="18" t="s">
        <v>5</v>
      </c>
      <c r="D63" s="18" t="s">
        <v>6</v>
      </c>
    </row>
    <row r="64" spans="1:24" s="12" customFormat="1" ht="15" x14ac:dyDescent="0.2">
      <c r="A64" s="27">
        <f t="shared" si="0"/>
        <v>62</v>
      </c>
      <c r="B64" s="18">
        <v>4</v>
      </c>
      <c r="C64" s="18" t="s">
        <v>5</v>
      </c>
      <c r="D64" s="18" t="s">
        <v>6</v>
      </c>
    </row>
    <row r="65" spans="1:4" s="12" customFormat="1" ht="15" x14ac:dyDescent="0.2">
      <c r="A65" s="27">
        <f t="shared" si="0"/>
        <v>63</v>
      </c>
      <c r="B65" s="18">
        <v>4</v>
      </c>
      <c r="C65" s="18" t="s">
        <v>7</v>
      </c>
      <c r="D65" s="18" t="s">
        <v>6</v>
      </c>
    </row>
    <row r="66" spans="1:4" s="12" customFormat="1" ht="15" x14ac:dyDescent="0.2">
      <c r="A66" s="27">
        <f t="shared" si="0"/>
        <v>64</v>
      </c>
      <c r="B66" s="18">
        <v>4</v>
      </c>
      <c r="C66" s="18" t="s">
        <v>7</v>
      </c>
      <c r="D66" s="18" t="s">
        <v>6</v>
      </c>
    </row>
    <row r="67" spans="1:4" s="12" customFormat="1" ht="15" x14ac:dyDescent="0.2">
      <c r="A67" s="27">
        <f t="shared" si="0"/>
        <v>65</v>
      </c>
      <c r="B67" s="18">
        <v>4</v>
      </c>
      <c r="C67" s="18" t="s">
        <v>7</v>
      </c>
      <c r="D67" s="18" t="s">
        <v>6</v>
      </c>
    </row>
    <row r="68" spans="1:4" s="12" customFormat="1" ht="15" x14ac:dyDescent="0.2">
      <c r="A68" s="27">
        <f t="shared" si="0"/>
        <v>66</v>
      </c>
      <c r="B68" s="18">
        <v>4</v>
      </c>
      <c r="C68" s="18" t="s">
        <v>7</v>
      </c>
      <c r="D68" s="18" t="s">
        <v>13</v>
      </c>
    </row>
    <row r="69" spans="1:4" s="12" customFormat="1" ht="15" x14ac:dyDescent="0.2">
      <c r="A69" s="27">
        <f t="shared" ref="A69:A78" si="2">A68+1</f>
        <v>67</v>
      </c>
      <c r="B69" s="18">
        <v>4</v>
      </c>
      <c r="C69" s="18" t="s">
        <v>7</v>
      </c>
      <c r="D69" s="18" t="s">
        <v>13</v>
      </c>
    </row>
    <row r="70" spans="1:4" s="12" customFormat="1" ht="15" x14ac:dyDescent="0.2">
      <c r="A70" s="27">
        <f t="shared" si="2"/>
        <v>68</v>
      </c>
      <c r="B70" s="18">
        <v>4</v>
      </c>
      <c r="C70" s="18" t="s">
        <v>7</v>
      </c>
      <c r="D70" s="18" t="s">
        <v>13</v>
      </c>
    </row>
    <row r="71" spans="1:4" s="12" customFormat="1" ht="15" x14ac:dyDescent="0.2">
      <c r="A71" s="27">
        <f t="shared" si="2"/>
        <v>69</v>
      </c>
      <c r="B71" s="18">
        <v>4</v>
      </c>
      <c r="C71" s="18" t="s">
        <v>7</v>
      </c>
      <c r="D71" s="18" t="s">
        <v>6</v>
      </c>
    </row>
    <row r="72" spans="1:4" s="12" customFormat="1" ht="15" x14ac:dyDescent="0.2">
      <c r="A72" s="27">
        <f t="shared" si="2"/>
        <v>70</v>
      </c>
      <c r="B72" s="18">
        <v>4</v>
      </c>
      <c r="C72" s="18" t="s">
        <v>7</v>
      </c>
      <c r="D72" s="18" t="s">
        <v>6</v>
      </c>
    </row>
    <row r="73" spans="1:4" s="12" customFormat="1" ht="15" x14ac:dyDescent="0.2">
      <c r="A73" s="27">
        <f t="shared" si="2"/>
        <v>71</v>
      </c>
      <c r="B73" s="18">
        <v>4</v>
      </c>
      <c r="C73" s="18" t="s">
        <v>7</v>
      </c>
      <c r="D73" s="18" t="s">
        <v>6</v>
      </c>
    </row>
    <row r="74" spans="1:4" s="12" customFormat="1" ht="15" x14ac:dyDescent="0.2">
      <c r="A74" s="27">
        <f t="shared" si="2"/>
        <v>72</v>
      </c>
      <c r="B74" s="18">
        <v>4</v>
      </c>
      <c r="C74" s="18" t="s">
        <v>8</v>
      </c>
      <c r="D74" s="18" t="s">
        <v>6</v>
      </c>
    </row>
    <row r="75" spans="1:4" s="12" customFormat="1" ht="15" x14ac:dyDescent="0.2">
      <c r="A75" s="27">
        <f t="shared" si="2"/>
        <v>73</v>
      </c>
      <c r="B75" s="18">
        <v>4</v>
      </c>
      <c r="C75" s="18" t="s">
        <v>8</v>
      </c>
      <c r="D75" s="18" t="s">
        <v>6</v>
      </c>
    </row>
    <row r="76" spans="1:4" s="12" customFormat="1" ht="15" x14ac:dyDescent="0.2">
      <c r="A76" s="27">
        <f t="shared" si="2"/>
        <v>74</v>
      </c>
      <c r="B76" s="18">
        <v>4</v>
      </c>
      <c r="C76" s="18" t="s">
        <v>8</v>
      </c>
      <c r="D76" s="18" t="s">
        <v>6</v>
      </c>
    </row>
    <row r="77" spans="1:4" s="12" customFormat="1" ht="15" x14ac:dyDescent="0.2">
      <c r="A77" s="27">
        <f t="shared" si="2"/>
        <v>75</v>
      </c>
      <c r="B77" s="18">
        <v>4</v>
      </c>
      <c r="C77" s="18" t="s">
        <v>8</v>
      </c>
      <c r="D77" s="18" t="s">
        <v>6</v>
      </c>
    </row>
    <row r="78" spans="1:4" s="12" customFormat="1" ht="15" x14ac:dyDescent="0.2">
      <c r="A78" s="27">
        <f t="shared" si="2"/>
        <v>76</v>
      </c>
      <c r="B78" s="18">
        <v>4</v>
      </c>
      <c r="C78" s="18" t="s">
        <v>8</v>
      </c>
      <c r="D78" s="18" t="s">
        <v>6</v>
      </c>
    </row>
  </sheetData>
  <mergeCells count="17">
    <mergeCell ref="AD33:AF33"/>
    <mergeCell ref="AD27:AF27"/>
    <mergeCell ref="Y12:AA12"/>
    <mergeCell ref="Y13:AA13"/>
    <mergeCell ref="Y14:AA14"/>
    <mergeCell ref="AE21:AF21"/>
    <mergeCell ref="G35:AB35"/>
    <mergeCell ref="G45:AB45"/>
    <mergeCell ref="A1:D1"/>
    <mergeCell ref="I3:Y3"/>
    <mergeCell ref="T1:V1"/>
    <mergeCell ref="V17:Y17"/>
    <mergeCell ref="V18:Y18"/>
    <mergeCell ref="G22:AB22"/>
    <mergeCell ref="R13:X13"/>
    <mergeCell ref="R12:X12"/>
    <mergeCell ref="R14:X14"/>
  </mergeCells>
  <phoneticPr fontId="2" type="noConversion"/>
  <conditionalFormatting sqref="G5:K8 M5:U8 W5:AA8">
    <cfRule type="expression" dxfId="0" priority="2">
      <formula>INDEX(TablaTeatro,MATCH(G5,$A$3:$A$78,0),4)="V"</formula>
    </cfRule>
  </conditionalFormatting>
  <conditionalFormatting sqref="G5 G5:K8 M5:U8 W5:AA8">
    <cfRule type="expression" dxfId="1" priority="1">
      <formula>INDEX(TablaTeatro,MATCH(G5,$A$3:$A$78,0),4)="D"</formula>
    </cfRule>
  </conditionalFormatting>
  <printOptions horizontalCentered="1"/>
  <pageMargins left="0.78740157480314965" right="0.78740157480314965" top="0.98425196850393704" bottom="0.98425196850393704" header="0" footer="0"/>
  <pageSetup paperSize="9" scale="80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1:AB18"/>
  <sheetViews>
    <sheetView topLeftCell="B1" zoomScale="110" zoomScaleNormal="110" workbookViewId="0">
      <selection activeCell="H22" sqref="H22"/>
    </sheetView>
  </sheetViews>
  <sheetFormatPr baseColWidth="10" defaultColWidth="11.42578125" defaultRowHeight="12.75" x14ac:dyDescent="0.2"/>
  <cols>
    <col min="1" max="3" width="11.42578125" style="1"/>
    <col min="4" max="4" width="24.140625" style="1" customWidth="1"/>
    <col min="5" max="5" width="12.28515625" style="1" bestFit="1" customWidth="1"/>
    <col min="6" max="16384" width="11.42578125" style="1"/>
  </cols>
  <sheetData>
    <row r="1" spans="2:28" ht="15.75" thickBot="1" x14ac:dyDescent="0.25">
      <c r="C1" s="45" t="s">
        <v>37</v>
      </c>
      <c r="I1" s="12" t="s">
        <v>33</v>
      </c>
    </row>
    <row r="2" spans="2:28" ht="16.5" thickBot="1" x14ac:dyDescent="0.3">
      <c r="B2" s="8" t="s">
        <v>1</v>
      </c>
      <c r="C2" s="10">
        <v>3</v>
      </c>
      <c r="I2" s="12" t="s">
        <v>34</v>
      </c>
    </row>
    <row r="3" spans="2:28" ht="15.75" x14ac:dyDescent="0.25">
      <c r="C3" s="5"/>
      <c r="I3" s="11" t="s">
        <v>63</v>
      </c>
    </row>
    <row r="4" spans="2:28" ht="14.25" x14ac:dyDescent="0.2">
      <c r="B4" s="46" t="s">
        <v>35</v>
      </c>
      <c r="C4" s="46" t="s">
        <v>36</v>
      </c>
      <c r="D4" s="46" t="s">
        <v>66</v>
      </c>
      <c r="E4" s="84" t="s">
        <v>65</v>
      </c>
      <c r="F4" s="85"/>
    </row>
    <row r="5" spans="2:28" ht="15" x14ac:dyDescent="0.2">
      <c r="B5" s="3" t="s">
        <v>15</v>
      </c>
      <c r="C5" s="3" t="s">
        <v>3</v>
      </c>
      <c r="D5" s="3" t="s">
        <v>16</v>
      </c>
      <c r="E5" s="82" t="s">
        <v>30</v>
      </c>
      <c r="F5" s="83"/>
      <c r="L5" s="12"/>
      <c r="M5" s="12"/>
      <c r="N5" s="12"/>
      <c r="O5" s="12"/>
    </row>
    <row r="6" spans="2:28" ht="31.9" customHeight="1" x14ac:dyDescent="0.2">
      <c r="B6" s="6">
        <f>INDEX(TablaTeatro,MATCH(Tarifas!$C$2,Reservas!$A$3:$A$78,0),2)</f>
        <v>1</v>
      </c>
      <c r="C6" s="6" t="str">
        <f>INDEX(TablaTeatro,MATCH(Tarifas!$C$2,Reservas!$A$3:$A$78,0),3)</f>
        <v>Lateral I</v>
      </c>
      <c r="D6" s="6">
        <f>INDEX(TablaTarifa,2,MATCH(B6,B10:E10,0))</f>
        <v>4000</v>
      </c>
      <c r="E6" s="81" t="str">
        <f>IF(INDEX(TablaTeatro,MATCH(Tarifas!$C$2,Reservas!$A$3:$A$78,0),4)="V","Asiento No Disponible", "Disponible")</f>
        <v>Asiento No Disponible</v>
      </c>
      <c r="F6" s="81"/>
      <c r="G6" s="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15" x14ac:dyDescent="0.2">
      <c r="E7" s="5"/>
      <c r="F7" s="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15" x14ac:dyDescent="0.2"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15" x14ac:dyDescent="0.2">
      <c r="B9" s="78" t="s">
        <v>14</v>
      </c>
      <c r="C9" s="79"/>
      <c r="D9" s="79"/>
      <c r="E9" s="80"/>
      <c r="J9" s="12"/>
      <c r="K9" s="12"/>
    </row>
    <row r="10" spans="2:28" ht="15" x14ac:dyDescent="0.2">
      <c r="B10" s="3">
        <v>1</v>
      </c>
      <c r="C10" s="3">
        <v>2</v>
      </c>
      <c r="D10" s="3">
        <v>3</v>
      </c>
      <c r="E10" s="3">
        <v>4</v>
      </c>
      <c r="J10" s="12"/>
      <c r="K10" s="12"/>
    </row>
    <row r="11" spans="2:28" ht="22.9" customHeight="1" x14ac:dyDescent="0.2">
      <c r="B11" s="7">
        <v>4000</v>
      </c>
      <c r="C11" s="7">
        <v>3000</v>
      </c>
      <c r="D11" s="7">
        <v>2000</v>
      </c>
      <c r="E11" s="7">
        <v>1000</v>
      </c>
    </row>
    <row r="12" spans="2:28" ht="15" x14ac:dyDescent="0.2">
      <c r="I12" s="12" t="s">
        <v>68</v>
      </c>
    </row>
    <row r="13" spans="2:28" ht="15" x14ac:dyDescent="0.2">
      <c r="I13" s="12" t="s">
        <v>69</v>
      </c>
    </row>
    <row r="14" spans="2:28" ht="15" x14ac:dyDescent="0.2">
      <c r="I14" s="12" t="s">
        <v>70</v>
      </c>
    </row>
    <row r="17" spans="9:11" ht="15" x14ac:dyDescent="0.2">
      <c r="I17" s="12" t="s">
        <v>67</v>
      </c>
      <c r="J17" s="12"/>
      <c r="K17" s="12"/>
    </row>
    <row r="18" spans="9:11" ht="15.75" x14ac:dyDescent="0.25">
      <c r="I18" s="11" t="s">
        <v>18</v>
      </c>
      <c r="J18" s="12"/>
      <c r="K18" s="12"/>
    </row>
  </sheetData>
  <mergeCells count="4">
    <mergeCell ref="B9:E9"/>
    <mergeCell ref="E6:F6"/>
    <mergeCell ref="E5:F5"/>
    <mergeCell ref="E4:F4"/>
  </mergeCells>
  <phoneticPr fontId="2" type="noConversion"/>
  <dataValidations count="1">
    <dataValidation type="whole" allowBlank="1" showInputMessage="1" showErrorMessage="1" errorTitle="Error" error="Asiento No Valido" sqref="C2" xr:uid="{00000000-0002-0000-0100-000000000000}">
      <formula1>1</formula1>
      <formula2>76</formula2>
    </dataValidation>
  </dataValidations>
  <pageMargins left="0.75" right="0.75" top="1" bottom="1" header="0" footer="0"/>
  <pageSetup paperSize="9" orientation="portrait" horizontalDpi="200" verticalDpi="2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Asiento No Valido" xr:uid="{B9926DA3-E757-439B-A348-4FFEE7A4E148}">
          <x14:formula1>
            <xm:f>Reservas!$A$3:$A$78</xm:f>
          </x14:formula1>
          <xm:sqref>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0000"/>
  </sheetPr>
  <dimension ref="A1:F78"/>
  <sheetViews>
    <sheetView workbookViewId="0">
      <selection activeCell="F90" sqref="F90"/>
    </sheetView>
  </sheetViews>
  <sheetFormatPr baseColWidth="10" defaultRowHeight="12.75" x14ac:dyDescent="0.2"/>
  <cols>
    <col min="1" max="1" width="13.5703125" customWidth="1"/>
    <col min="2" max="2" width="13.28515625" customWidth="1"/>
    <col min="3" max="3" width="15.7109375" customWidth="1"/>
    <col min="4" max="4" width="17.5703125" customWidth="1"/>
    <col min="9" max="9" width="16.42578125" customWidth="1"/>
  </cols>
  <sheetData>
    <row r="1" spans="1:6" ht="15" x14ac:dyDescent="0.2">
      <c r="A1" s="86" t="s">
        <v>0</v>
      </c>
      <c r="B1" s="86"/>
      <c r="C1" s="86"/>
      <c r="D1" s="87"/>
      <c r="F1" s="40" t="s">
        <v>64</v>
      </c>
    </row>
    <row r="2" spans="1:6" x14ac:dyDescent="0.2">
      <c r="A2" s="34" t="s">
        <v>1</v>
      </c>
      <c r="B2" s="34" t="s">
        <v>2</v>
      </c>
      <c r="C2" s="34" t="s">
        <v>3</v>
      </c>
      <c r="D2" s="34" t="s">
        <v>4</v>
      </c>
    </row>
    <row r="3" spans="1:6" hidden="1" x14ac:dyDescent="0.2">
      <c r="A3" s="35">
        <v>1</v>
      </c>
      <c r="B3" s="35">
        <v>1</v>
      </c>
      <c r="C3" s="35" t="s">
        <v>5</v>
      </c>
      <c r="D3" s="35" t="s">
        <v>6</v>
      </c>
    </row>
    <row r="4" spans="1:6" hidden="1" x14ac:dyDescent="0.2">
      <c r="A4" s="35">
        <f>A3+1</f>
        <v>2</v>
      </c>
      <c r="B4" s="35">
        <v>1</v>
      </c>
      <c r="C4" s="35" t="s">
        <v>5</v>
      </c>
      <c r="D4" s="35" t="s">
        <v>6</v>
      </c>
    </row>
    <row r="5" spans="1:6" hidden="1" x14ac:dyDescent="0.2">
      <c r="A5" s="35">
        <f t="shared" ref="A5:A68" si="0">A4+1</f>
        <v>3</v>
      </c>
      <c r="B5" s="35">
        <v>1</v>
      </c>
      <c r="C5" s="35" t="s">
        <v>5</v>
      </c>
      <c r="D5" s="35" t="s">
        <v>6</v>
      </c>
    </row>
    <row r="6" spans="1:6" x14ac:dyDescent="0.2">
      <c r="A6" s="35">
        <f t="shared" si="0"/>
        <v>4</v>
      </c>
      <c r="B6" s="35">
        <v>1</v>
      </c>
      <c r="C6" s="35" t="s">
        <v>5</v>
      </c>
      <c r="D6" s="35" t="s">
        <v>13</v>
      </c>
    </row>
    <row r="7" spans="1:6" x14ac:dyDescent="0.2">
      <c r="A7" s="35">
        <f t="shared" si="0"/>
        <v>5</v>
      </c>
      <c r="B7" s="35">
        <v>1</v>
      </c>
      <c r="C7" s="35" t="s">
        <v>5</v>
      </c>
      <c r="D7" s="35" t="s">
        <v>13</v>
      </c>
    </row>
    <row r="8" spans="1:6" hidden="1" x14ac:dyDescent="0.2">
      <c r="A8" s="35">
        <f t="shared" si="0"/>
        <v>6</v>
      </c>
      <c r="B8" s="35">
        <v>1</v>
      </c>
      <c r="C8" s="35" t="s">
        <v>7</v>
      </c>
      <c r="D8" s="35" t="s">
        <v>13</v>
      </c>
    </row>
    <row r="9" spans="1:6" hidden="1" x14ac:dyDescent="0.2">
      <c r="A9" s="35">
        <f t="shared" si="0"/>
        <v>7</v>
      </c>
      <c r="B9" s="35">
        <v>1</v>
      </c>
      <c r="C9" s="35" t="s">
        <v>7</v>
      </c>
      <c r="D9" s="35" t="s">
        <v>13</v>
      </c>
    </row>
    <row r="10" spans="1:6" hidden="1" x14ac:dyDescent="0.2">
      <c r="A10" s="35">
        <f t="shared" si="0"/>
        <v>8</v>
      </c>
      <c r="B10" s="35">
        <v>1</v>
      </c>
      <c r="C10" s="35" t="s">
        <v>7</v>
      </c>
      <c r="D10" s="35" t="s">
        <v>13</v>
      </c>
    </row>
    <row r="11" spans="1:6" hidden="1" x14ac:dyDescent="0.2">
      <c r="A11" s="35">
        <f t="shared" si="0"/>
        <v>9</v>
      </c>
      <c r="B11" s="35">
        <v>1</v>
      </c>
      <c r="C11" s="35" t="s">
        <v>7</v>
      </c>
      <c r="D11" s="35" t="s">
        <v>13</v>
      </c>
    </row>
    <row r="12" spans="1:6" hidden="1" x14ac:dyDescent="0.2">
      <c r="A12" s="35">
        <f t="shared" si="0"/>
        <v>10</v>
      </c>
      <c r="B12" s="35">
        <v>1</v>
      </c>
      <c r="C12" s="35" t="s">
        <v>7</v>
      </c>
      <c r="D12" s="35" t="s">
        <v>13</v>
      </c>
    </row>
    <row r="13" spans="1:6" hidden="1" x14ac:dyDescent="0.2">
      <c r="A13" s="35">
        <f t="shared" si="0"/>
        <v>11</v>
      </c>
      <c r="B13" s="35">
        <v>1</v>
      </c>
      <c r="C13" s="35" t="s">
        <v>7</v>
      </c>
      <c r="D13" s="35" t="s">
        <v>6</v>
      </c>
    </row>
    <row r="14" spans="1:6" hidden="1" x14ac:dyDescent="0.2">
      <c r="A14" s="35">
        <f t="shared" si="0"/>
        <v>12</v>
      </c>
      <c r="B14" s="35">
        <v>1</v>
      </c>
      <c r="C14" s="35" t="s">
        <v>7</v>
      </c>
      <c r="D14" s="35" t="s">
        <v>13</v>
      </c>
    </row>
    <row r="15" spans="1:6" hidden="1" x14ac:dyDescent="0.2">
      <c r="A15" s="35">
        <f t="shared" si="0"/>
        <v>13</v>
      </c>
      <c r="B15" s="35">
        <v>1</v>
      </c>
      <c r="C15" s="35" t="s">
        <v>7</v>
      </c>
      <c r="D15" s="35" t="s">
        <v>6</v>
      </c>
    </row>
    <row r="16" spans="1:6" hidden="1" x14ac:dyDescent="0.2">
      <c r="A16" s="35">
        <f t="shared" si="0"/>
        <v>14</v>
      </c>
      <c r="B16" s="35">
        <v>1</v>
      </c>
      <c r="C16" s="35" t="s">
        <v>7</v>
      </c>
      <c r="D16" s="35" t="s">
        <v>6</v>
      </c>
    </row>
    <row r="17" spans="1:4" hidden="1" x14ac:dyDescent="0.2">
      <c r="A17" s="35">
        <f t="shared" si="0"/>
        <v>15</v>
      </c>
      <c r="B17" s="35">
        <v>1</v>
      </c>
      <c r="C17" s="35" t="s">
        <v>8</v>
      </c>
      <c r="D17" s="35" t="s">
        <v>6</v>
      </c>
    </row>
    <row r="18" spans="1:4" hidden="1" x14ac:dyDescent="0.2">
      <c r="A18" s="35">
        <f t="shared" si="0"/>
        <v>16</v>
      </c>
      <c r="B18" s="35">
        <v>1</v>
      </c>
      <c r="C18" s="35" t="s">
        <v>8</v>
      </c>
      <c r="D18" s="35" t="s">
        <v>6</v>
      </c>
    </row>
    <row r="19" spans="1:4" hidden="1" x14ac:dyDescent="0.2">
      <c r="A19" s="35">
        <f t="shared" si="0"/>
        <v>17</v>
      </c>
      <c r="B19" s="35">
        <v>1</v>
      </c>
      <c r="C19" s="35" t="s">
        <v>8</v>
      </c>
      <c r="D19" s="35" t="s">
        <v>6</v>
      </c>
    </row>
    <row r="20" spans="1:4" hidden="1" x14ac:dyDescent="0.2">
      <c r="A20" s="35">
        <f t="shared" si="0"/>
        <v>18</v>
      </c>
      <c r="B20" s="35">
        <v>1</v>
      </c>
      <c r="C20" s="35" t="s">
        <v>8</v>
      </c>
      <c r="D20" s="35" t="s">
        <v>6</v>
      </c>
    </row>
    <row r="21" spans="1:4" hidden="1" x14ac:dyDescent="0.2">
      <c r="A21" s="35">
        <f t="shared" si="0"/>
        <v>19</v>
      </c>
      <c r="B21" s="35">
        <v>1</v>
      </c>
      <c r="C21" s="35" t="s">
        <v>8</v>
      </c>
      <c r="D21" s="35" t="s">
        <v>6</v>
      </c>
    </row>
    <row r="22" spans="1:4" hidden="1" x14ac:dyDescent="0.2">
      <c r="A22" s="35">
        <f t="shared" si="0"/>
        <v>20</v>
      </c>
      <c r="B22" s="35">
        <v>2</v>
      </c>
      <c r="C22" s="35" t="s">
        <v>5</v>
      </c>
      <c r="D22" s="35" t="s">
        <v>6</v>
      </c>
    </row>
    <row r="23" spans="1:4" hidden="1" x14ac:dyDescent="0.2">
      <c r="A23" s="35">
        <f t="shared" si="0"/>
        <v>21</v>
      </c>
      <c r="B23" s="35">
        <v>2</v>
      </c>
      <c r="C23" s="35" t="s">
        <v>5</v>
      </c>
      <c r="D23" s="35" t="s">
        <v>6</v>
      </c>
    </row>
    <row r="24" spans="1:4" hidden="1" x14ac:dyDescent="0.2">
      <c r="A24" s="35">
        <f t="shared" si="0"/>
        <v>22</v>
      </c>
      <c r="B24" s="35">
        <v>2</v>
      </c>
      <c r="C24" s="35" t="s">
        <v>5</v>
      </c>
      <c r="D24" s="35" t="s">
        <v>6</v>
      </c>
    </row>
    <row r="25" spans="1:4" hidden="1" x14ac:dyDescent="0.2">
      <c r="A25" s="35">
        <f t="shared" si="0"/>
        <v>23</v>
      </c>
      <c r="B25" s="35">
        <v>2</v>
      </c>
      <c r="C25" s="35" t="s">
        <v>5</v>
      </c>
      <c r="D25" s="35" t="s">
        <v>6</v>
      </c>
    </row>
    <row r="26" spans="1:4" hidden="1" x14ac:dyDescent="0.2">
      <c r="A26" s="35">
        <f t="shared" si="0"/>
        <v>24</v>
      </c>
      <c r="B26" s="35">
        <v>2</v>
      </c>
      <c r="C26" s="35" t="s">
        <v>5</v>
      </c>
      <c r="D26" s="35" t="s">
        <v>6</v>
      </c>
    </row>
    <row r="27" spans="1:4" hidden="1" x14ac:dyDescent="0.2">
      <c r="A27" s="35">
        <f t="shared" si="0"/>
        <v>25</v>
      </c>
      <c r="B27" s="35">
        <v>2</v>
      </c>
      <c r="C27" s="35" t="s">
        <v>7</v>
      </c>
      <c r="D27" s="35" t="s">
        <v>6</v>
      </c>
    </row>
    <row r="28" spans="1:4" hidden="1" x14ac:dyDescent="0.2">
      <c r="A28" s="35">
        <f t="shared" si="0"/>
        <v>26</v>
      </c>
      <c r="B28" s="35">
        <v>2</v>
      </c>
      <c r="C28" s="35" t="s">
        <v>7</v>
      </c>
      <c r="D28" s="35" t="s">
        <v>6</v>
      </c>
    </row>
    <row r="29" spans="1:4" hidden="1" x14ac:dyDescent="0.2">
      <c r="A29" s="35">
        <f t="shared" si="0"/>
        <v>27</v>
      </c>
      <c r="B29" s="35">
        <v>2</v>
      </c>
      <c r="C29" s="35" t="s">
        <v>7</v>
      </c>
      <c r="D29" s="35" t="s">
        <v>6</v>
      </c>
    </row>
    <row r="30" spans="1:4" hidden="1" x14ac:dyDescent="0.2">
      <c r="A30" s="35">
        <f t="shared" si="0"/>
        <v>28</v>
      </c>
      <c r="B30" s="35">
        <v>2</v>
      </c>
      <c r="C30" s="35" t="s">
        <v>7</v>
      </c>
      <c r="D30" s="35" t="s">
        <v>13</v>
      </c>
    </row>
    <row r="31" spans="1:4" hidden="1" x14ac:dyDescent="0.2">
      <c r="A31" s="35">
        <f t="shared" si="0"/>
        <v>29</v>
      </c>
      <c r="B31" s="35">
        <v>2</v>
      </c>
      <c r="C31" s="35" t="s">
        <v>7</v>
      </c>
      <c r="D31" s="35" t="s">
        <v>13</v>
      </c>
    </row>
    <row r="32" spans="1:4" hidden="1" x14ac:dyDescent="0.2">
      <c r="A32" s="35">
        <f t="shared" si="0"/>
        <v>30</v>
      </c>
      <c r="B32" s="35">
        <v>2</v>
      </c>
      <c r="C32" s="35" t="s">
        <v>7</v>
      </c>
      <c r="D32" s="35" t="s">
        <v>6</v>
      </c>
    </row>
    <row r="33" spans="1:4" hidden="1" x14ac:dyDescent="0.2">
      <c r="A33" s="35">
        <f t="shared" si="0"/>
        <v>31</v>
      </c>
      <c r="B33" s="35">
        <v>2</v>
      </c>
      <c r="C33" s="35" t="s">
        <v>7</v>
      </c>
      <c r="D33" s="35" t="s">
        <v>6</v>
      </c>
    </row>
    <row r="34" spans="1:4" hidden="1" x14ac:dyDescent="0.2">
      <c r="A34" s="35">
        <f t="shared" si="0"/>
        <v>32</v>
      </c>
      <c r="B34" s="35">
        <v>2</v>
      </c>
      <c r="C34" s="35" t="s">
        <v>7</v>
      </c>
      <c r="D34" s="35" t="s">
        <v>6</v>
      </c>
    </row>
    <row r="35" spans="1:4" hidden="1" x14ac:dyDescent="0.2">
      <c r="A35" s="35">
        <f t="shared" si="0"/>
        <v>33</v>
      </c>
      <c r="B35" s="35">
        <v>2</v>
      </c>
      <c r="C35" s="35" t="s">
        <v>7</v>
      </c>
      <c r="D35" s="35" t="s">
        <v>6</v>
      </c>
    </row>
    <row r="36" spans="1:4" hidden="1" x14ac:dyDescent="0.2">
      <c r="A36" s="35">
        <f t="shared" si="0"/>
        <v>34</v>
      </c>
      <c r="B36" s="35">
        <v>2</v>
      </c>
      <c r="C36" s="35" t="s">
        <v>8</v>
      </c>
      <c r="D36" s="35" t="s">
        <v>6</v>
      </c>
    </row>
    <row r="37" spans="1:4" hidden="1" x14ac:dyDescent="0.2">
      <c r="A37" s="35">
        <f t="shared" si="0"/>
        <v>35</v>
      </c>
      <c r="B37" s="35">
        <v>2</v>
      </c>
      <c r="C37" s="35" t="s">
        <v>8</v>
      </c>
      <c r="D37" s="35" t="s">
        <v>6</v>
      </c>
    </row>
    <row r="38" spans="1:4" hidden="1" x14ac:dyDescent="0.2">
      <c r="A38" s="35">
        <f t="shared" si="0"/>
        <v>36</v>
      </c>
      <c r="B38" s="35">
        <v>2</v>
      </c>
      <c r="C38" s="35" t="s">
        <v>8</v>
      </c>
      <c r="D38" s="35" t="s">
        <v>6</v>
      </c>
    </row>
    <row r="39" spans="1:4" hidden="1" x14ac:dyDescent="0.2">
      <c r="A39" s="35">
        <f t="shared" si="0"/>
        <v>37</v>
      </c>
      <c r="B39" s="35">
        <v>2</v>
      </c>
      <c r="C39" s="35" t="s">
        <v>8</v>
      </c>
      <c r="D39" s="35" t="s">
        <v>6</v>
      </c>
    </row>
    <row r="40" spans="1:4" hidden="1" x14ac:dyDescent="0.2">
      <c r="A40" s="35">
        <f t="shared" si="0"/>
        <v>38</v>
      </c>
      <c r="B40" s="35">
        <v>2</v>
      </c>
      <c r="C40" s="35" t="s">
        <v>8</v>
      </c>
      <c r="D40" s="35" t="s">
        <v>6</v>
      </c>
    </row>
    <row r="41" spans="1:4" hidden="1" x14ac:dyDescent="0.2">
      <c r="A41" s="35">
        <f t="shared" si="0"/>
        <v>39</v>
      </c>
      <c r="B41" s="35">
        <v>3</v>
      </c>
      <c r="C41" s="35" t="s">
        <v>5</v>
      </c>
      <c r="D41" s="35" t="s">
        <v>6</v>
      </c>
    </row>
    <row r="42" spans="1:4" hidden="1" x14ac:dyDescent="0.2">
      <c r="A42" s="35">
        <f t="shared" si="0"/>
        <v>40</v>
      </c>
      <c r="B42" s="35">
        <v>3</v>
      </c>
      <c r="C42" s="35" t="s">
        <v>5</v>
      </c>
      <c r="D42" s="35" t="s">
        <v>6</v>
      </c>
    </row>
    <row r="43" spans="1:4" hidden="1" x14ac:dyDescent="0.2">
      <c r="A43" s="35">
        <f t="shared" si="0"/>
        <v>41</v>
      </c>
      <c r="B43" s="35">
        <v>3</v>
      </c>
      <c r="C43" s="35" t="s">
        <v>5</v>
      </c>
      <c r="D43" s="35" t="s">
        <v>6</v>
      </c>
    </row>
    <row r="44" spans="1:4" hidden="1" x14ac:dyDescent="0.2">
      <c r="A44" s="35">
        <f t="shared" si="0"/>
        <v>42</v>
      </c>
      <c r="B44" s="35">
        <v>3</v>
      </c>
      <c r="C44" s="35" t="s">
        <v>5</v>
      </c>
      <c r="D44" s="35" t="s">
        <v>6</v>
      </c>
    </row>
    <row r="45" spans="1:4" hidden="1" x14ac:dyDescent="0.2">
      <c r="A45" s="35">
        <f t="shared" si="0"/>
        <v>43</v>
      </c>
      <c r="B45" s="35">
        <v>3</v>
      </c>
      <c r="C45" s="35" t="s">
        <v>5</v>
      </c>
      <c r="D45" s="35" t="s">
        <v>6</v>
      </c>
    </row>
    <row r="46" spans="1:4" hidden="1" x14ac:dyDescent="0.2">
      <c r="A46" s="35">
        <f t="shared" si="0"/>
        <v>44</v>
      </c>
      <c r="B46" s="35">
        <v>3</v>
      </c>
      <c r="C46" s="35" t="s">
        <v>7</v>
      </c>
      <c r="D46" s="35" t="s">
        <v>6</v>
      </c>
    </row>
    <row r="47" spans="1:4" hidden="1" x14ac:dyDescent="0.2">
      <c r="A47" s="35">
        <f t="shared" si="0"/>
        <v>45</v>
      </c>
      <c r="B47" s="35">
        <v>3</v>
      </c>
      <c r="C47" s="35" t="s">
        <v>7</v>
      </c>
      <c r="D47" s="35" t="s">
        <v>6</v>
      </c>
    </row>
    <row r="48" spans="1:4" hidden="1" x14ac:dyDescent="0.2">
      <c r="A48" s="35">
        <f t="shared" si="0"/>
        <v>46</v>
      </c>
      <c r="B48" s="35">
        <v>3</v>
      </c>
      <c r="C48" s="35" t="s">
        <v>7</v>
      </c>
      <c r="D48" s="35" t="s">
        <v>6</v>
      </c>
    </row>
    <row r="49" spans="1:4" hidden="1" x14ac:dyDescent="0.2">
      <c r="A49" s="35">
        <f t="shared" si="0"/>
        <v>47</v>
      </c>
      <c r="B49" s="35">
        <v>3</v>
      </c>
      <c r="C49" s="35" t="s">
        <v>7</v>
      </c>
      <c r="D49" s="35" t="s">
        <v>13</v>
      </c>
    </row>
    <row r="50" spans="1:4" hidden="1" x14ac:dyDescent="0.2">
      <c r="A50" s="35">
        <f t="shared" si="0"/>
        <v>48</v>
      </c>
      <c r="B50" s="35">
        <v>3</v>
      </c>
      <c r="C50" s="35" t="s">
        <v>7</v>
      </c>
      <c r="D50" s="35" t="s">
        <v>13</v>
      </c>
    </row>
    <row r="51" spans="1:4" hidden="1" x14ac:dyDescent="0.2">
      <c r="A51" s="35">
        <f t="shared" si="0"/>
        <v>49</v>
      </c>
      <c r="B51" s="35">
        <v>3</v>
      </c>
      <c r="C51" s="35" t="s">
        <v>7</v>
      </c>
      <c r="D51" s="35" t="s">
        <v>13</v>
      </c>
    </row>
    <row r="52" spans="1:4" hidden="1" x14ac:dyDescent="0.2">
      <c r="A52" s="35">
        <f t="shared" si="0"/>
        <v>50</v>
      </c>
      <c r="B52" s="35">
        <v>3</v>
      </c>
      <c r="C52" s="35" t="s">
        <v>7</v>
      </c>
      <c r="D52" s="35" t="s">
        <v>6</v>
      </c>
    </row>
    <row r="53" spans="1:4" hidden="1" x14ac:dyDescent="0.2">
      <c r="A53" s="35">
        <f t="shared" si="0"/>
        <v>51</v>
      </c>
      <c r="B53" s="35">
        <v>3</v>
      </c>
      <c r="C53" s="35" t="s">
        <v>7</v>
      </c>
      <c r="D53" s="35" t="s">
        <v>6</v>
      </c>
    </row>
    <row r="54" spans="1:4" hidden="1" x14ac:dyDescent="0.2">
      <c r="A54" s="35">
        <f t="shared" si="0"/>
        <v>52</v>
      </c>
      <c r="B54" s="35">
        <v>3</v>
      </c>
      <c r="C54" s="35" t="s">
        <v>7</v>
      </c>
      <c r="D54" s="35" t="s">
        <v>6</v>
      </c>
    </row>
    <row r="55" spans="1:4" hidden="1" x14ac:dyDescent="0.2">
      <c r="A55" s="35">
        <f t="shared" si="0"/>
        <v>53</v>
      </c>
      <c r="B55" s="35">
        <v>3</v>
      </c>
      <c r="C55" s="35" t="s">
        <v>8</v>
      </c>
      <c r="D55" s="35" t="s">
        <v>6</v>
      </c>
    </row>
    <row r="56" spans="1:4" hidden="1" x14ac:dyDescent="0.2">
      <c r="A56" s="35">
        <f t="shared" si="0"/>
        <v>54</v>
      </c>
      <c r="B56" s="35">
        <v>3</v>
      </c>
      <c r="C56" s="35" t="s">
        <v>8</v>
      </c>
      <c r="D56" s="35" t="s">
        <v>6</v>
      </c>
    </row>
    <row r="57" spans="1:4" hidden="1" x14ac:dyDescent="0.2">
      <c r="A57" s="35">
        <f t="shared" si="0"/>
        <v>55</v>
      </c>
      <c r="B57" s="35">
        <v>3</v>
      </c>
      <c r="C57" s="35" t="s">
        <v>8</v>
      </c>
      <c r="D57" s="35" t="s">
        <v>6</v>
      </c>
    </row>
    <row r="58" spans="1:4" hidden="1" x14ac:dyDescent="0.2">
      <c r="A58" s="35">
        <f t="shared" si="0"/>
        <v>56</v>
      </c>
      <c r="B58" s="35">
        <v>3</v>
      </c>
      <c r="C58" s="35" t="s">
        <v>8</v>
      </c>
      <c r="D58" s="35" t="s">
        <v>6</v>
      </c>
    </row>
    <row r="59" spans="1:4" hidden="1" x14ac:dyDescent="0.2">
      <c r="A59" s="35">
        <f t="shared" si="0"/>
        <v>57</v>
      </c>
      <c r="B59" s="35">
        <v>3</v>
      </c>
      <c r="C59" s="35" t="s">
        <v>8</v>
      </c>
      <c r="D59" s="35" t="s">
        <v>6</v>
      </c>
    </row>
    <row r="60" spans="1:4" hidden="1" x14ac:dyDescent="0.2">
      <c r="A60" s="35">
        <f t="shared" si="0"/>
        <v>58</v>
      </c>
      <c r="B60" s="35">
        <v>4</v>
      </c>
      <c r="C60" s="35" t="s">
        <v>5</v>
      </c>
      <c r="D60" s="35" t="s">
        <v>6</v>
      </c>
    </row>
    <row r="61" spans="1:4" hidden="1" x14ac:dyDescent="0.2">
      <c r="A61" s="35">
        <f t="shared" si="0"/>
        <v>59</v>
      </c>
      <c r="B61" s="35">
        <v>4</v>
      </c>
      <c r="C61" s="35" t="s">
        <v>5</v>
      </c>
      <c r="D61" s="35" t="s">
        <v>6</v>
      </c>
    </row>
    <row r="62" spans="1:4" hidden="1" x14ac:dyDescent="0.2">
      <c r="A62" s="35">
        <f t="shared" si="0"/>
        <v>60</v>
      </c>
      <c r="B62" s="35">
        <v>4</v>
      </c>
      <c r="C62" s="35" t="s">
        <v>5</v>
      </c>
      <c r="D62" s="35" t="s">
        <v>6</v>
      </c>
    </row>
    <row r="63" spans="1:4" hidden="1" x14ac:dyDescent="0.2">
      <c r="A63" s="35">
        <f t="shared" si="0"/>
        <v>61</v>
      </c>
      <c r="B63" s="35">
        <v>4</v>
      </c>
      <c r="C63" s="35" t="s">
        <v>5</v>
      </c>
      <c r="D63" s="35" t="s">
        <v>6</v>
      </c>
    </row>
    <row r="64" spans="1:4" hidden="1" x14ac:dyDescent="0.2">
      <c r="A64" s="35">
        <f t="shared" si="0"/>
        <v>62</v>
      </c>
      <c r="B64" s="35">
        <v>4</v>
      </c>
      <c r="C64" s="35" t="s">
        <v>5</v>
      </c>
      <c r="D64" s="35" t="s">
        <v>6</v>
      </c>
    </row>
    <row r="65" spans="1:4" hidden="1" x14ac:dyDescent="0.2">
      <c r="A65" s="35">
        <f t="shared" si="0"/>
        <v>63</v>
      </c>
      <c r="B65" s="35">
        <v>4</v>
      </c>
      <c r="C65" s="35" t="s">
        <v>7</v>
      </c>
      <c r="D65" s="35" t="s">
        <v>6</v>
      </c>
    </row>
    <row r="66" spans="1:4" hidden="1" x14ac:dyDescent="0.2">
      <c r="A66" s="35">
        <f t="shared" si="0"/>
        <v>64</v>
      </c>
      <c r="B66" s="35">
        <v>4</v>
      </c>
      <c r="C66" s="35" t="s">
        <v>7</v>
      </c>
      <c r="D66" s="35" t="s">
        <v>6</v>
      </c>
    </row>
    <row r="67" spans="1:4" hidden="1" x14ac:dyDescent="0.2">
      <c r="A67" s="35">
        <f t="shared" si="0"/>
        <v>65</v>
      </c>
      <c r="B67" s="35">
        <v>4</v>
      </c>
      <c r="C67" s="35" t="s">
        <v>7</v>
      </c>
      <c r="D67" s="35" t="s">
        <v>6</v>
      </c>
    </row>
    <row r="68" spans="1:4" hidden="1" x14ac:dyDescent="0.2">
      <c r="A68" s="35">
        <f t="shared" si="0"/>
        <v>66</v>
      </c>
      <c r="B68" s="35">
        <v>4</v>
      </c>
      <c r="C68" s="35" t="s">
        <v>7</v>
      </c>
      <c r="D68" s="35" t="s">
        <v>13</v>
      </c>
    </row>
    <row r="69" spans="1:4" hidden="1" x14ac:dyDescent="0.2">
      <c r="A69" s="35">
        <f t="shared" ref="A69:A78" si="1">A68+1</f>
        <v>67</v>
      </c>
      <c r="B69" s="35">
        <v>4</v>
      </c>
      <c r="C69" s="35" t="s">
        <v>7</v>
      </c>
      <c r="D69" s="35" t="s">
        <v>13</v>
      </c>
    </row>
    <row r="70" spans="1:4" hidden="1" x14ac:dyDescent="0.2">
      <c r="A70" s="35">
        <f t="shared" si="1"/>
        <v>68</v>
      </c>
      <c r="B70" s="35">
        <v>4</v>
      </c>
      <c r="C70" s="35" t="s">
        <v>7</v>
      </c>
      <c r="D70" s="35" t="s">
        <v>13</v>
      </c>
    </row>
    <row r="71" spans="1:4" hidden="1" x14ac:dyDescent="0.2">
      <c r="A71" s="35">
        <f t="shared" si="1"/>
        <v>69</v>
      </c>
      <c r="B71" s="35">
        <v>4</v>
      </c>
      <c r="C71" s="35" t="s">
        <v>7</v>
      </c>
      <c r="D71" s="35" t="s">
        <v>6</v>
      </c>
    </row>
    <row r="72" spans="1:4" hidden="1" x14ac:dyDescent="0.2">
      <c r="A72" s="35">
        <f t="shared" si="1"/>
        <v>70</v>
      </c>
      <c r="B72" s="35">
        <v>4</v>
      </c>
      <c r="C72" s="35" t="s">
        <v>7</v>
      </c>
      <c r="D72" s="35" t="s">
        <v>6</v>
      </c>
    </row>
    <row r="73" spans="1:4" hidden="1" x14ac:dyDescent="0.2">
      <c r="A73" s="35">
        <f t="shared" si="1"/>
        <v>71</v>
      </c>
      <c r="B73" s="35">
        <v>4</v>
      </c>
      <c r="C73" s="35" t="s">
        <v>7</v>
      </c>
      <c r="D73" s="35" t="s">
        <v>6</v>
      </c>
    </row>
    <row r="74" spans="1:4" hidden="1" x14ac:dyDescent="0.2">
      <c r="A74" s="35">
        <f t="shared" si="1"/>
        <v>72</v>
      </c>
      <c r="B74" s="35">
        <v>4</v>
      </c>
      <c r="C74" s="35" t="s">
        <v>8</v>
      </c>
      <c r="D74" s="35" t="s">
        <v>6</v>
      </c>
    </row>
    <row r="75" spans="1:4" hidden="1" x14ac:dyDescent="0.2">
      <c r="A75" s="35">
        <f t="shared" si="1"/>
        <v>73</v>
      </c>
      <c r="B75" s="35">
        <v>4</v>
      </c>
      <c r="C75" s="35" t="s">
        <v>8</v>
      </c>
      <c r="D75" s="35" t="s">
        <v>6</v>
      </c>
    </row>
    <row r="76" spans="1:4" hidden="1" x14ac:dyDescent="0.2">
      <c r="A76" s="35">
        <f t="shared" si="1"/>
        <v>74</v>
      </c>
      <c r="B76" s="35">
        <v>4</v>
      </c>
      <c r="C76" s="35" t="s">
        <v>8</v>
      </c>
      <c r="D76" s="35" t="s">
        <v>6</v>
      </c>
    </row>
    <row r="77" spans="1:4" hidden="1" x14ac:dyDescent="0.2">
      <c r="A77" s="35">
        <f t="shared" si="1"/>
        <v>75</v>
      </c>
      <c r="B77" s="35">
        <v>4</v>
      </c>
      <c r="C77" s="35" t="s">
        <v>8</v>
      </c>
      <c r="D77" s="35" t="s">
        <v>6</v>
      </c>
    </row>
    <row r="78" spans="1:4" hidden="1" x14ac:dyDescent="0.2">
      <c r="A78" s="35">
        <f t="shared" si="1"/>
        <v>76</v>
      </c>
      <c r="B78" s="35">
        <v>4</v>
      </c>
      <c r="C78" s="35" t="s">
        <v>8</v>
      </c>
      <c r="D78" s="35" t="s">
        <v>6</v>
      </c>
    </row>
  </sheetData>
  <autoFilter ref="A2:D78" xr:uid="{00000000-0001-0000-0300-000000000000}">
    <filterColumn colId="1">
      <filters>
        <filter val="1"/>
        <filter val="2"/>
        <filter val="3"/>
      </filters>
    </filterColumn>
    <filterColumn colId="2">
      <filters>
        <filter val="Lateral D"/>
        <filter val="Lateral I"/>
      </filters>
    </filterColumn>
    <filterColumn colId="3">
      <filters>
        <filter val="D"/>
      </filters>
    </filterColumn>
  </autoFilter>
  <mergeCells count="1">
    <mergeCell ref="A1:D1"/>
  </mergeCells>
  <phoneticPr fontId="2" type="noConversion"/>
  <pageMargins left="0.75" right="0.75" top="1" bottom="1" header="0" footer="0"/>
  <pageSetup paperSize="9" orientation="portrait" horizontalDpi="200" verticalDpi="200" copies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93D6B44C2C6447958D1746A4018614" ma:contentTypeVersion="3" ma:contentTypeDescription="Crear nuevo documento." ma:contentTypeScope="" ma:versionID="c48c24eac165169c472f4f55e9f3f328">
  <xsd:schema xmlns:xsd="http://www.w3.org/2001/XMLSchema" xmlns:xs="http://www.w3.org/2001/XMLSchema" xmlns:p="http://schemas.microsoft.com/office/2006/metadata/properties" xmlns:ns2="39b9f08d-7a90-4e89-a29b-9d7a715929bd" targetNamespace="http://schemas.microsoft.com/office/2006/metadata/properties" ma:root="true" ma:fieldsID="c2cc84ff3f6243e5761acc1297a26946" ns2:_="">
    <xsd:import namespace="39b9f08d-7a90-4e89-a29b-9d7a715929b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9f08d-7a90-4e89-a29b-9d7a715929b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9b9f08d-7a90-4e89-a29b-9d7a715929bd" xsi:nil="true"/>
  </documentManagement>
</p:properties>
</file>

<file path=customXml/itemProps1.xml><?xml version="1.0" encoding="utf-8"?>
<ds:datastoreItem xmlns:ds="http://schemas.openxmlformats.org/officeDocument/2006/customXml" ds:itemID="{1B7B8C2E-0F73-4AAC-8C53-0742AFF69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b9f08d-7a90-4e89-a29b-9d7a71592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C4F2F1-5F35-4E10-9D2D-C2D3083558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9A6DCC-3D77-447C-B22E-EEA9678E419D}">
  <ds:schemaRefs>
    <ds:schemaRef ds:uri="http://www.w3.org/XML/1998/namespace"/>
    <ds:schemaRef ds:uri="2f8c65db-5d6c-44cc-92f3-3138836c86b2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39b9f08d-7a90-4e89-a29b-9d7a715929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Reservas</vt:lpstr>
      <vt:lpstr>Tarifas</vt:lpstr>
      <vt:lpstr>Consultas</vt:lpstr>
      <vt:lpstr>Reservas!Área_de_impresión</vt:lpstr>
      <vt:lpstr>TablaTarifa</vt:lpstr>
      <vt:lpstr>TablaTeatro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 y Hernan</dc:creator>
  <cp:lastModifiedBy>Damian Agustin Baluja</cp:lastModifiedBy>
  <cp:lastPrinted>2021-11-29T12:00:13Z</cp:lastPrinted>
  <dcterms:created xsi:type="dcterms:W3CDTF">2007-07-26T18:40:27Z</dcterms:created>
  <dcterms:modified xsi:type="dcterms:W3CDTF">2024-10-23T01:28:59Z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0x010100B693D6B44C2C6447958D1746A4018614</vt:lpwstr>
  </property>
</Properties>
</file>