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210"/>
  </bookViews>
  <sheets>
    <sheet name="桶槽資料" sheetId="1" r:id="rId1"/>
    <sheet name="PIMS位號" sheetId="2" r:id="rId2"/>
  </sheets>
  <calcPr calcId="144525"/>
</workbook>
</file>

<file path=xl/sharedStrings.xml><?xml version="1.0" encoding="utf-8"?>
<sst xmlns="http://schemas.openxmlformats.org/spreadsheetml/2006/main" count="264">
  <si>
    <t>艾迪科精细化工（常熟）有限公司企业储罐监测系统需求调研表</t>
  </si>
  <si>
    <t>序号</t>
  </si>
  <si>
    <t>企业名称</t>
  </si>
  <si>
    <t>企业详细地址</t>
  </si>
  <si>
    <t>监控信息联系人</t>
  </si>
  <si>
    <t>联系电话</t>
  </si>
  <si>
    <t>监测数据库服务器操作系统</t>
  </si>
  <si>
    <t>服务器网口数量</t>
  </si>
  <si>
    <t>服务器网口占用情况（填使用数量）</t>
  </si>
  <si>
    <t>数据库类型</t>
  </si>
  <si>
    <t>网络情况</t>
  </si>
  <si>
    <t>监测系统厂商是否能配合对接</t>
  </si>
  <si>
    <t>储罐名称</t>
  </si>
  <si>
    <t>储罐类型</t>
  </si>
  <si>
    <t>现有监控状态（每个储罐填一栏）</t>
  </si>
  <si>
    <t>可远传信号</t>
  </si>
  <si>
    <t>DCS</t>
  </si>
  <si>
    <t>警報設定點</t>
  </si>
  <si>
    <t>罐號</t>
  </si>
  <si>
    <t>是否有监控（填是或否）</t>
  </si>
  <si>
    <t>是否是高清（填是或否）</t>
  </si>
  <si>
    <t>枪机（包括半球）或球机</t>
  </si>
  <si>
    <t>摄像机品牌</t>
  </si>
  <si>
    <t>安装方式（立杆还是壁装）</t>
  </si>
  <si>
    <t>监控网络能否上外网（填能或否）</t>
  </si>
  <si>
    <t>0%高度
（MM）</t>
  </si>
  <si>
    <t>100%高度
（MM）</t>
  </si>
  <si>
    <t>0%体积
（M3）</t>
  </si>
  <si>
    <t>100%体积
（M3）</t>
  </si>
  <si>
    <t>体积
M3</t>
  </si>
  <si>
    <t>密度
kg/M3</t>
  </si>
  <si>
    <t>桶槽高度
(MM)</t>
  </si>
  <si>
    <t>压力</t>
  </si>
  <si>
    <t>温度</t>
  </si>
  <si>
    <t>重量</t>
  </si>
  <si>
    <t>液位</t>
  </si>
  <si>
    <t>部門</t>
  </si>
  <si>
    <t>備註</t>
  </si>
  <si>
    <t>溫度</t>
  </si>
  <si>
    <t>壓力</t>
  </si>
  <si>
    <t>高度</t>
  </si>
  <si>
    <t>艾迪科精细化工（常熟）有限公司</t>
  </si>
  <si>
    <t>江苏省常熟经济技术开发区长春路101号</t>
  </si>
  <si>
    <t>胡林曼</t>
  </si>
  <si>
    <t>其他</t>
  </si>
  <si>
    <t>—</t>
  </si>
  <si>
    <t>内网（只可访问公司内部网络）</t>
  </si>
  <si>
    <t>否</t>
  </si>
  <si>
    <t>三氯化磷储罐</t>
  </si>
  <si>
    <t>V-4381A</t>
  </si>
  <si>
    <t>卧式</t>
  </si>
  <si>
    <t>是</t>
  </si>
  <si>
    <t>枪机</t>
  </si>
  <si>
    <t>三星</t>
  </si>
  <si>
    <t>立杆</t>
  </si>
  <si>
    <t>PI4381B</t>
  </si>
  <si>
    <t>TI4381A</t>
  </si>
  <si>
    <t>-</t>
  </si>
  <si>
    <t>LI4381A</t>
  </si>
  <si>
    <t>AO</t>
  </si>
  <si>
    <t>三氯化磷</t>
  </si>
  <si>
    <t>TK-031B</t>
  </si>
  <si>
    <t>V-4381B</t>
  </si>
  <si>
    <t>TI4381B</t>
  </si>
  <si>
    <t>LI4381B</t>
  </si>
  <si>
    <t>TK-031C</t>
  </si>
  <si>
    <t>苯酚储罐</t>
  </si>
  <si>
    <t>V-4342</t>
  </si>
  <si>
    <t>立式</t>
  </si>
  <si>
    <t>TI4342</t>
  </si>
  <si>
    <t>LI4342</t>
  </si>
  <si>
    <t>苯酚</t>
  </si>
  <si>
    <t>TK-577A</t>
  </si>
  <si>
    <t>V-4341D1</t>
  </si>
  <si>
    <t>TI4341D</t>
  </si>
  <si>
    <t>LI4341D</t>
  </si>
  <si>
    <t>TK-577B</t>
  </si>
  <si>
    <t>V-4341D2</t>
  </si>
  <si>
    <t>TI4341R</t>
  </si>
  <si>
    <t>LI4341R</t>
  </si>
  <si>
    <t>TK-111</t>
  </si>
  <si>
    <t>双氧水储罐</t>
  </si>
  <si>
    <t>VE-217</t>
  </si>
  <si>
    <t>球机</t>
  </si>
  <si>
    <t>TI227</t>
  </si>
  <si>
    <t>LC217</t>
  </si>
  <si>
    <t>雙氧水</t>
  </si>
  <si>
    <t>TK-117</t>
  </si>
  <si>
    <t>TA-020(FP)</t>
  </si>
  <si>
    <t>大华</t>
  </si>
  <si>
    <t>壁装</t>
  </si>
  <si>
    <t>LI020</t>
  </si>
  <si>
    <t>FP</t>
  </si>
  <si>
    <t>ST-03</t>
  </si>
  <si>
    <t>三氯氧磷储罐</t>
  </si>
  <si>
    <t>TA-010A(FP)</t>
  </si>
  <si>
    <t>LI010A</t>
  </si>
  <si>
    <t>三氯氧磷</t>
  </si>
  <si>
    <t>ST-04</t>
  </si>
  <si>
    <t>TA-010B(FP)</t>
  </si>
  <si>
    <t>LI010B</t>
  </si>
  <si>
    <t>TK-1336</t>
  </si>
  <si>
    <t>TA-010C</t>
  </si>
  <si>
    <t>LI010C</t>
  </si>
  <si>
    <t>TK-05</t>
  </si>
  <si>
    <t>三乙胺储罐</t>
  </si>
  <si>
    <t>TA-020(SP)</t>
  </si>
  <si>
    <t>TI020</t>
  </si>
  <si>
    <t>LIA-020</t>
  </si>
  <si>
    <t>SP</t>
  </si>
  <si>
    <t>三乙胺</t>
  </si>
  <si>
    <t>TK-08</t>
  </si>
  <si>
    <t>回收甲醇储罐</t>
  </si>
  <si>
    <t>TA-960</t>
  </si>
  <si>
    <t>TI960</t>
  </si>
  <si>
    <t>LIA-960</t>
  </si>
  <si>
    <t>甲醇</t>
  </si>
  <si>
    <t>T-0906A</t>
  </si>
  <si>
    <t>甲苯储罐</t>
  </si>
  <si>
    <t>TA-030A</t>
  </si>
  <si>
    <t xml:space="preserve">TI030A </t>
  </si>
  <si>
    <t>LIA-030A</t>
  </si>
  <si>
    <t>甲苯</t>
  </si>
  <si>
    <t>T-0906B</t>
  </si>
  <si>
    <t>TA-030B</t>
  </si>
  <si>
    <t xml:space="preserve">TI030B </t>
  </si>
  <si>
    <t>LIA-030B</t>
  </si>
  <si>
    <t>T-0907A</t>
  </si>
  <si>
    <t>混合甲苯储罐</t>
  </si>
  <si>
    <t>TA-060</t>
  </si>
  <si>
    <t>TI060</t>
  </si>
  <si>
    <t>LIA-060</t>
  </si>
  <si>
    <t>T-0907B</t>
  </si>
  <si>
    <t>甲醇储罐</t>
  </si>
  <si>
    <t>TA-070</t>
  </si>
  <si>
    <t>TI070</t>
  </si>
  <si>
    <t>LIA-070</t>
  </si>
  <si>
    <t>T-0907C</t>
  </si>
  <si>
    <t>2-丁烯醛储罐</t>
  </si>
  <si>
    <t>TA-930</t>
  </si>
  <si>
    <t>TI930</t>
  </si>
  <si>
    <t>LIA-930</t>
  </si>
  <si>
    <t>2-丁烯醛</t>
  </si>
  <si>
    <t>T-0902</t>
  </si>
  <si>
    <t>干洗油储罐</t>
  </si>
  <si>
    <t>TA-950</t>
  </si>
  <si>
    <t>TI950</t>
  </si>
  <si>
    <t>LIA-950</t>
  </si>
  <si>
    <t>干洗油</t>
  </si>
  <si>
    <t>T-0903</t>
  </si>
  <si>
    <t>TA-010A(SP)</t>
  </si>
  <si>
    <t>LIA-010A</t>
  </si>
  <si>
    <t>ST-4250</t>
  </si>
  <si>
    <t>TA-010B(SP)</t>
  </si>
  <si>
    <t>LIA-010B</t>
  </si>
  <si>
    <t>ST-2302</t>
  </si>
  <si>
    <t>ST-3001</t>
  </si>
  <si>
    <t>ST-3003</t>
  </si>
  <si>
    <t>ST-4601</t>
  </si>
  <si>
    <t>ST-401B</t>
  </si>
  <si>
    <t>ST-402A</t>
  </si>
  <si>
    <t>ST-402B</t>
  </si>
  <si>
    <t>ST-401A</t>
  </si>
  <si>
    <t>ST-402C</t>
  </si>
  <si>
    <t>TK800</t>
  </si>
  <si>
    <t>TK801</t>
  </si>
  <si>
    <t>TK-011A</t>
  </si>
  <si>
    <t>TK-011B</t>
  </si>
  <si>
    <t>TK-011C</t>
  </si>
  <si>
    <t>TK-011D</t>
  </si>
  <si>
    <t>TK-041A</t>
  </si>
  <si>
    <t>TK-041B</t>
  </si>
  <si>
    <t>TK-041C</t>
  </si>
  <si>
    <t>TK-527A</t>
  </si>
  <si>
    <t>TK-527B</t>
  </si>
  <si>
    <t>TK-031A</t>
  </si>
  <si>
    <t>TK-1604A</t>
  </si>
  <si>
    <t>TK-1604B</t>
  </si>
  <si>
    <t>TK-0002</t>
  </si>
  <si>
    <t>液位高度</t>
  </si>
  <si>
    <t>备注</t>
  </si>
  <si>
    <t>PIMS TAG No.
mm</t>
  </si>
  <si>
    <t>PIMS TAG No.
oC</t>
  </si>
  <si>
    <t>PIMS TAG No.
ton</t>
  </si>
  <si>
    <t>PIMS TAG No.
kpa</t>
  </si>
  <si>
    <t>PIMS TAG No.</t>
  </si>
  <si>
    <t>Root.CN.ADK_AO.HV4381A</t>
  </si>
  <si>
    <t>Root.CN.ADK_AO.TI4381A(.PV)</t>
  </si>
  <si>
    <t>Root.CN.ADK_AO.WV4381A</t>
  </si>
  <si>
    <t>Root.CN.ADK_AO.LI4381A</t>
  </si>
  <si>
    <t>Root.CN.ADK_AO.HV4381B</t>
  </si>
  <si>
    <t>Root.CN.ADK_AO.TI4381B(.PV)</t>
  </si>
  <si>
    <t>Root.CN.ADK_AO.WV4381B</t>
  </si>
  <si>
    <t>Root.CN.ADK_AO.PI4381Bkpa</t>
  </si>
  <si>
    <t>Root.CN.ADK_AO.LI4381B</t>
  </si>
  <si>
    <t>Root.CN.ADK_AO.HV4342</t>
  </si>
  <si>
    <t>Root.CN.ADK_AO.TI4342(.PV)</t>
  </si>
  <si>
    <t>Root.CN.ADK_AO.WV4342</t>
  </si>
  <si>
    <t>Root.CN.ADK_AO.LI4342</t>
  </si>
  <si>
    <t>Root.CN.ADK_AO.HV4341D1</t>
  </si>
  <si>
    <t>Root.CN.ADK_AO.TI4341D(.PV)</t>
  </si>
  <si>
    <t>Root.CN.ADK_AO.WV4341D1</t>
  </si>
  <si>
    <t>Root.CN.ADK_AO.LI4341D</t>
  </si>
  <si>
    <t>Root.CN.ADK_AO.HV4341D2</t>
  </si>
  <si>
    <t>Root.CN.ADK_AO.TI4341R(.PV)</t>
  </si>
  <si>
    <t>Root.CN.ADK_AO.WV4341D2</t>
  </si>
  <si>
    <t>Root.CN.ADK_AO.LI4341R</t>
  </si>
  <si>
    <t>Root.CN.ADK_AO.HVE217</t>
  </si>
  <si>
    <t>Root.CN.ADK_AO.TI217(.PV)</t>
  </si>
  <si>
    <t>Root.CN.ADK_AO.WVE217</t>
  </si>
  <si>
    <t>Root.CN.ADK_AO.LC217</t>
  </si>
  <si>
    <t>TA-020</t>
  </si>
  <si>
    <t>Root.CN.ADK_FP1.HTA020</t>
  </si>
  <si>
    <t>Root.CN.ADK_FP1.WTA020</t>
  </si>
  <si>
    <t>Root.CN.ADK_FP1.LI020</t>
  </si>
  <si>
    <t>TA-010A</t>
  </si>
  <si>
    <t>Root.CN.ADK_FP1.HTA010A</t>
  </si>
  <si>
    <t>Root.CN.ADK_FP1.WTA010A</t>
  </si>
  <si>
    <t>Root.CN.ADK_FP1.LI010A</t>
  </si>
  <si>
    <t>TA-010B</t>
  </si>
  <si>
    <t>Root.CN.ADK_FP1.HTA010B</t>
  </si>
  <si>
    <t>Root.CN.ADK_FP1.WTA010B</t>
  </si>
  <si>
    <t>Root.CN.ADK_FP1.LI010B</t>
  </si>
  <si>
    <t>Root.CN.ADK_FP1.HTA010C</t>
  </si>
  <si>
    <t>Root.CN.ADK_FP1.WTA010C</t>
  </si>
  <si>
    <t>Root.CN.ADK_FP1.LI010C</t>
  </si>
  <si>
    <t>Root.CN.ADK_SP.HTA020</t>
  </si>
  <si>
    <t>Root.CN.ADK_SP.TI-020(.PV)</t>
  </si>
  <si>
    <t>Root.CN.ADK_SP.WTA020</t>
  </si>
  <si>
    <t>Root.CN.ADK_SP.LIA-020</t>
  </si>
  <si>
    <t>Root.CN.ADK_SP.HTA960</t>
  </si>
  <si>
    <t>Root.CN.ADK_SP.TI-960(.PV)</t>
  </si>
  <si>
    <t>Root.CN.ADK_SP.WTA960</t>
  </si>
  <si>
    <t>Root.CN.ADK_SP.LIA-960</t>
  </si>
  <si>
    <t>Root.CN.ADK_SP.HTA030A</t>
  </si>
  <si>
    <t>Root.CN.ADK_SP.TI-030A(.PV)</t>
  </si>
  <si>
    <t>Root.CN.ADK_SP.WTA030A</t>
  </si>
  <si>
    <t>Root.CN.ADK_SP.LIA-030A</t>
  </si>
  <si>
    <t>Root.CN.ADK_SP.HTA030B</t>
  </si>
  <si>
    <t>Root.CN.ADK_SP.TI-030B(.PV)</t>
  </si>
  <si>
    <t>Root.CN.ADK_SP.WTA030B</t>
  </si>
  <si>
    <t>Root.CN.ADK_SP.LIA-030B</t>
  </si>
  <si>
    <t>Root.CN.ADK_SP.HTA060</t>
  </si>
  <si>
    <t>Root.CN.ADK_SP.TI-060(.PV)</t>
  </si>
  <si>
    <t>Root.CN.ADK_SP.WTA060</t>
  </si>
  <si>
    <t>Root.CN.ADK_SP.LIA-060</t>
  </si>
  <si>
    <t>Root.CN.ADK_SP.HTA070</t>
  </si>
  <si>
    <t>Root.CN.ADK_SP.TI-070(.PV)</t>
  </si>
  <si>
    <t>Root.CN.ADK_SP.WTA070</t>
  </si>
  <si>
    <t>Root.CN.ADK_SP.LIA-070</t>
  </si>
  <si>
    <t>Root.CN.ADK_SP.HTA930</t>
  </si>
  <si>
    <t>Root.CN.ADK_SP.TI-930(.PV)</t>
  </si>
  <si>
    <t>Root.CN.ADK_SP.WTA930</t>
  </si>
  <si>
    <t>Root.CN.ADK_SP.LIA-930</t>
  </si>
  <si>
    <t>Root.CN.ADK_SP.HTA950</t>
  </si>
  <si>
    <t>Root.CN.ADK_SP.TI-950(.PV)</t>
  </si>
  <si>
    <t>Root.CN.ADK_SP.WTA950</t>
  </si>
  <si>
    <t>Root.CN.ADK_SP.LIA-950</t>
  </si>
  <si>
    <t>Root.CN.ADK_SP.HTA010A</t>
  </si>
  <si>
    <t>Root.CN.ADK_SP.WTA010A</t>
  </si>
  <si>
    <t>Root.CN.ADK_SP.LIA-010A</t>
  </si>
  <si>
    <t>Root.CN.ADK_SP.HTA010B</t>
  </si>
  <si>
    <t>Root.CN.ADK_SP.WTA010B</t>
  </si>
  <si>
    <t>Root.CN.ADK_SP.LIA-010B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</si>
</sst>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5">
    <font>
      <sz val="11"/>
      <color theme="1"/>
      <name val="宋体"/>
      <charset val="136"/>
      <scheme val="minor"/>
    </font>
    <font>
      <b/>
      <sz val="11"/>
      <color indexed="8"/>
      <name val="宋体"/>
      <charset val="134"/>
    </font>
    <font>
      <sz val="14"/>
      <color indexed="8"/>
      <name val="新細明體"/>
      <charset val="136"/>
    </font>
    <font>
      <sz val="11"/>
      <name val="新細明體"/>
      <charset val="136"/>
    </font>
    <font>
      <b/>
      <sz val="11"/>
      <color indexed="8"/>
      <name val="新細明體"/>
      <charset val="136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15" borderId="9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24" borderId="12" applyNumberFormat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22" fillId="25" borderId="13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3" fillId="0" borderId="2" xfId="0" applyFont="1" applyBorder="1">
      <alignment vertical="center"/>
    </xf>
    <xf numFmtId="0" fontId="3" fillId="2" borderId="2" xfId="0" applyFont="1" applyFill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5" xfId="0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6"/>
  <sheetViews>
    <sheetView tabSelected="1" workbookViewId="0">
      <pane xSplit="13" ySplit="1" topLeftCell="AB2" activePane="bottomRight" state="frozen"/>
      <selection/>
      <selection pane="topRight"/>
      <selection pane="bottomLeft"/>
      <selection pane="bottomRight" activeCell="L25" sqref="L25"/>
    </sheetView>
  </sheetViews>
  <sheetFormatPr defaultColWidth="9" defaultRowHeight="13.5"/>
  <cols>
    <col min="1" max="1" width="5.1" customWidth="1"/>
    <col min="3" max="3" width="7.1" customWidth="1"/>
    <col min="4" max="4" width="8.6" customWidth="1"/>
    <col min="5" max="5" width="12.6" customWidth="1"/>
    <col min="6" max="6" width="9" hidden="1" customWidth="1"/>
    <col min="7" max="7" width="6.6" hidden="1" customWidth="1"/>
    <col min="8" max="8" width="9" hidden="1" customWidth="1"/>
    <col min="9" max="9" width="6.1" hidden="1" customWidth="1"/>
    <col min="10" max="10" width="4.9" hidden="1" customWidth="1"/>
    <col min="11" max="11" width="9" hidden="1" customWidth="1"/>
    <col min="12" max="12" width="15" customWidth="1"/>
    <col min="13" max="13" width="11.7" customWidth="1"/>
    <col min="14" max="14" width="0.25" customWidth="1"/>
    <col min="15" max="19" width="9" hidden="1" customWidth="1"/>
    <col min="20" max="27" width="10.1" hidden="1" customWidth="1"/>
    <col min="28" max="30" width="9" hidden="1" customWidth="1"/>
    <col min="31" max="31" width="12.3" hidden="1" customWidth="1"/>
    <col min="33" max="33" width="10.2" customWidth="1"/>
    <col min="37" max="37" width="16.125" customWidth="1"/>
  </cols>
  <sheetData>
    <row r="1" ht="19.5" spans="1:27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22"/>
      <c r="V1" s="22"/>
      <c r="W1" s="23"/>
      <c r="X1" s="23"/>
      <c r="Y1" s="34"/>
      <c r="Z1" s="34"/>
      <c r="AA1" s="34"/>
    </row>
    <row r="2" ht="15.75" spans="1:36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" t="s">
        <v>12</v>
      </c>
      <c r="M2" s="1"/>
      <c r="N2" s="1" t="s">
        <v>13</v>
      </c>
      <c r="O2" s="8" t="s">
        <v>14</v>
      </c>
      <c r="P2" s="8"/>
      <c r="Q2" s="8"/>
      <c r="R2" s="8"/>
      <c r="S2" s="8"/>
      <c r="T2" s="8"/>
      <c r="U2" s="24" t="s">
        <v>15</v>
      </c>
      <c r="V2" s="25"/>
      <c r="W2" s="25"/>
      <c r="X2" s="25"/>
      <c r="Y2" s="25"/>
      <c r="Z2" s="25"/>
      <c r="AA2" s="25"/>
      <c r="AB2" s="23" t="s">
        <v>16</v>
      </c>
      <c r="AC2" s="35"/>
      <c r="AD2" s="35"/>
      <c r="AE2" s="35"/>
      <c r="AF2" s="35"/>
      <c r="AH2" s="40" t="s">
        <v>17</v>
      </c>
      <c r="AI2" s="40"/>
      <c r="AJ2" s="40"/>
    </row>
    <row r="3" ht="40.5" customHeight="1" spans="1:36">
      <c r="A3" s="14"/>
      <c r="B3" s="14"/>
      <c r="C3" s="14"/>
      <c r="D3" s="14"/>
      <c r="E3" s="14"/>
      <c r="F3" s="15"/>
      <c r="G3" s="15"/>
      <c r="H3" s="15"/>
      <c r="I3" s="15"/>
      <c r="J3" s="15"/>
      <c r="K3" s="15"/>
      <c r="L3" s="4"/>
      <c r="M3" s="4" t="s">
        <v>18</v>
      </c>
      <c r="N3" s="4"/>
      <c r="O3" s="21" t="s">
        <v>19</v>
      </c>
      <c r="P3" s="21" t="s">
        <v>20</v>
      </c>
      <c r="Q3" s="21" t="s">
        <v>21</v>
      </c>
      <c r="R3" s="21" t="s">
        <v>22</v>
      </c>
      <c r="S3" s="21" t="s">
        <v>23</v>
      </c>
      <c r="T3" s="26" t="s">
        <v>24</v>
      </c>
      <c r="U3" s="27" t="s">
        <v>25</v>
      </c>
      <c r="V3" s="27" t="s">
        <v>26</v>
      </c>
      <c r="W3" s="27" t="s">
        <v>27</v>
      </c>
      <c r="X3" s="27" t="s">
        <v>28</v>
      </c>
      <c r="Y3" s="27" t="s">
        <v>29</v>
      </c>
      <c r="Z3" s="27" t="s">
        <v>30</v>
      </c>
      <c r="AA3" s="27" t="s">
        <v>31</v>
      </c>
      <c r="AB3" s="27" t="s">
        <v>32</v>
      </c>
      <c r="AC3" s="27" t="s">
        <v>33</v>
      </c>
      <c r="AD3" s="36" t="s">
        <v>34</v>
      </c>
      <c r="AE3" s="36" t="s">
        <v>35</v>
      </c>
      <c r="AF3" s="36" t="s">
        <v>36</v>
      </c>
      <c r="AG3" s="36" t="s">
        <v>37</v>
      </c>
      <c r="AH3" s="40" t="s">
        <v>38</v>
      </c>
      <c r="AI3" s="40" t="s">
        <v>39</v>
      </c>
      <c r="AJ3" s="40" t="s">
        <v>40</v>
      </c>
    </row>
    <row r="4" ht="15.75" spans="1:37">
      <c r="A4" s="8">
        <v>1</v>
      </c>
      <c r="B4" s="16" t="s">
        <v>41</v>
      </c>
      <c r="C4" s="16" t="s">
        <v>42</v>
      </c>
      <c r="D4" s="16" t="s">
        <v>43</v>
      </c>
      <c r="E4" s="16">
        <v>18962386044</v>
      </c>
      <c r="F4" s="1" t="s">
        <v>44</v>
      </c>
      <c r="G4" s="17" t="s">
        <v>45</v>
      </c>
      <c r="H4" s="17" t="s">
        <v>45</v>
      </c>
      <c r="I4" s="17" t="s">
        <v>44</v>
      </c>
      <c r="J4" s="17" t="s">
        <v>46</v>
      </c>
      <c r="K4" s="17" t="s">
        <v>47</v>
      </c>
      <c r="L4" s="7" t="s">
        <v>48</v>
      </c>
      <c r="M4" s="7" t="s">
        <v>49</v>
      </c>
      <c r="N4" s="8" t="s">
        <v>50</v>
      </c>
      <c r="O4" s="8" t="s">
        <v>51</v>
      </c>
      <c r="P4" s="8" t="s">
        <v>51</v>
      </c>
      <c r="Q4" s="8" t="s">
        <v>52</v>
      </c>
      <c r="R4" s="8" t="s">
        <v>53</v>
      </c>
      <c r="S4" s="8" t="s">
        <v>54</v>
      </c>
      <c r="T4" s="8" t="s">
        <v>47</v>
      </c>
      <c r="U4" s="28">
        <v>200</v>
      </c>
      <c r="V4" s="28">
        <v>2200</v>
      </c>
      <c r="W4" s="28">
        <v>0.5</v>
      </c>
      <c r="X4" s="28">
        <v>35.71</v>
      </c>
      <c r="Y4" s="37">
        <v>30</v>
      </c>
      <c r="Z4" s="38">
        <v>1577</v>
      </c>
      <c r="AA4" s="38">
        <v>2800</v>
      </c>
      <c r="AB4" s="37" t="s">
        <v>55</v>
      </c>
      <c r="AC4" s="37" t="s">
        <v>56</v>
      </c>
      <c r="AD4" t="s">
        <v>57</v>
      </c>
      <c r="AE4" t="s">
        <v>58</v>
      </c>
      <c r="AF4" s="6" t="s">
        <v>59</v>
      </c>
      <c r="AG4" s="41" t="s">
        <v>60</v>
      </c>
      <c r="AH4">
        <v>40</v>
      </c>
      <c r="AI4">
        <v>1</v>
      </c>
      <c r="AJ4" s="42">
        <f>V4*0.9</f>
        <v>1980</v>
      </c>
      <c r="AK4" t="s">
        <v>61</v>
      </c>
    </row>
    <row r="5" ht="15.75" spans="1:37">
      <c r="A5" s="8"/>
      <c r="B5" s="18"/>
      <c r="C5" s="18"/>
      <c r="D5" s="18"/>
      <c r="E5" s="18"/>
      <c r="F5" s="19"/>
      <c r="G5" s="17"/>
      <c r="H5" s="17"/>
      <c r="I5" s="17"/>
      <c r="J5" s="17"/>
      <c r="K5" s="17"/>
      <c r="L5" s="7" t="s">
        <v>48</v>
      </c>
      <c r="M5" s="7" t="s">
        <v>62</v>
      </c>
      <c r="N5" s="8" t="s">
        <v>50</v>
      </c>
      <c r="O5" s="8" t="s">
        <v>51</v>
      </c>
      <c r="P5" s="8" t="s">
        <v>51</v>
      </c>
      <c r="Q5" s="8" t="s">
        <v>52</v>
      </c>
      <c r="R5" s="8" t="s">
        <v>53</v>
      </c>
      <c r="S5" s="8" t="s">
        <v>54</v>
      </c>
      <c r="T5" s="8" t="s">
        <v>47</v>
      </c>
      <c r="U5" s="28">
        <v>200</v>
      </c>
      <c r="V5" s="28">
        <v>2200</v>
      </c>
      <c r="W5" s="28">
        <v>0.5</v>
      </c>
      <c r="X5" s="28">
        <v>35.71</v>
      </c>
      <c r="Y5" s="37">
        <v>30</v>
      </c>
      <c r="Z5" s="38">
        <v>1577</v>
      </c>
      <c r="AA5" s="38">
        <v>2800</v>
      </c>
      <c r="AB5" s="37" t="s">
        <v>55</v>
      </c>
      <c r="AC5" s="37" t="s">
        <v>63</v>
      </c>
      <c r="AD5" t="s">
        <v>57</v>
      </c>
      <c r="AE5" t="s">
        <v>64</v>
      </c>
      <c r="AF5" s="6" t="s">
        <v>59</v>
      </c>
      <c r="AG5" s="41" t="s">
        <v>60</v>
      </c>
      <c r="AH5">
        <v>40</v>
      </c>
      <c r="AI5" t="s">
        <v>57</v>
      </c>
      <c r="AJ5" s="42">
        <f>V5*0.9</f>
        <v>1980</v>
      </c>
      <c r="AK5" t="s">
        <v>65</v>
      </c>
    </row>
    <row r="6" ht="15.75" spans="1:37">
      <c r="A6" s="8"/>
      <c r="B6" s="18"/>
      <c r="C6" s="18"/>
      <c r="D6" s="18"/>
      <c r="E6" s="18"/>
      <c r="F6" s="19"/>
      <c r="G6" s="17"/>
      <c r="H6" s="17"/>
      <c r="I6" s="17"/>
      <c r="J6" s="17"/>
      <c r="K6" s="17"/>
      <c r="L6" s="7" t="s">
        <v>66</v>
      </c>
      <c r="M6" s="7" t="s">
        <v>67</v>
      </c>
      <c r="N6" s="8" t="s">
        <v>68</v>
      </c>
      <c r="O6" s="8" t="s">
        <v>47</v>
      </c>
      <c r="P6" s="8"/>
      <c r="Q6" s="8"/>
      <c r="R6" s="8"/>
      <c r="S6" s="8"/>
      <c r="T6" s="8" t="s">
        <v>47</v>
      </c>
      <c r="U6" s="28">
        <v>233</v>
      </c>
      <c r="V6" s="28">
        <v>4153</v>
      </c>
      <c r="W6" s="28">
        <v>3.69</v>
      </c>
      <c r="X6" s="28">
        <v>109.87</v>
      </c>
      <c r="Y6" s="37">
        <v>112</v>
      </c>
      <c r="Z6" s="37">
        <v>1040</v>
      </c>
      <c r="AA6" s="37">
        <v>6010</v>
      </c>
      <c r="AB6" s="39" t="s">
        <v>47</v>
      </c>
      <c r="AC6" s="37" t="s">
        <v>69</v>
      </c>
      <c r="AD6" t="s">
        <v>57</v>
      </c>
      <c r="AE6" t="s">
        <v>70</v>
      </c>
      <c r="AF6" s="6" t="s">
        <v>59</v>
      </c>
      <c r="AG6" s="41" t="s">
        <v>71</v>
      </c>
      <c r="AH6" s="43">
        <v>76</v>
      </c>
      <c r="AI6" t="s">
        <v>57</v>
      </c>
      <c r="AJ6" s="42">
        <f t="shared" ref="AJ6:AJ13" si="0">V6*0.93</f>
        <v>3862.29</v>
      </c>
      <c r="AK6" t="s">
        <v>72</v>
      </c>
    </row>
    <row r="7" ht="15.75" spans="1:37">
      <c r="A7" s="8"/>
      <c r="B7" s="18"/>
      <c r="C7" s="18"/>
      <c r="D7" s="18"/>
      <c r="E7" s="18"/>
      <c r="F7" s="19"/>
      <c r="G7" s="17"/>
      <c r="H7" s="17"/>
      <c r="I7" s="17"/>
      <c r="J7" s="17"/>
      <c r="K7" s="17"/>
      <c r="L7" s="7" t="s">
        <v>66</v>
      </c>
      <c r="M7" s="7" t="s">
        <v>73</v>
      </c>
      <c r="N7" s="8" t="s">
        <v>68</v>
      </c>
      <c r="O7" s="8" t="s">
        <v>47</v>
      </c>
      <c r="P7" s="8"/>
      <c r="Q7" s="8"/>
      <c r="R7" s="8"/>
      <c r="S7" s="8"/>
      <c r="T7" s="8" t="s">
        <v>47</v>
      </c>
      <c r="U7" s="28">
        <v>233</v>
      </c>
      <c r="V7" s="28">
        <v>5750</v>
      </c>
      <c r="W7" s="28">
        <v>1.81</v>
      </c>
      <c r="X7" s="28">
        <v>54.13</v>
      </c>
      <c r="Y7" s="37">
        <v>50</v>
      </c>
      <c r="Z7" s="37">
        <v>1040</v>
      </c>
      <c r="AA7" s="37">
        <v>6100</v>
      </c>
      <c r="AB7" s="39" t="s">
        <v>47</v>
      </c>
      <c r="AC7" s="37" t="s">
        <v>74</v>
      </c>
      <c r="AD7" t="s">
        <v>57</v>
      </c>
      <c r="AE7" t="s">
        <v>75</v>
      </c>
      <c r="AF7" s="6" t="s">
        <v>59</v>
      </c>
      <c r="AG7" s="41" t="s">
        <v>71</v>
      </c>
      <c r="AH7" s="43">
        <v>76</v>
      </c>
      <c r="AI7" t="s">
        <v>57</v>
      </c>
      <c r="AJ7" s="42">
        <f t="shared" si="0"/>
        <v>5347.5</v>
      </c>
      <c r="AK7" t="s">
        <v>76</v>
      </c>
    </row>
    <row r="8" ht="15.75" spans="1:37">
      <c r="A8" s="8"/>
      <c r="B8" s="18"/>
      <c r="C8" s="18"/>
      <c r="D8" s="18"/>
      <c r="E8" s="18"/>
      <c r="F8" s="19"/>
      <c r="G8" s="17"/>
      <c r="H8" s="17"/>
      <c r="I8" s="17"/>
      <c r="J8" s="17"/>
      <c r="K8" s="17"/>
      <c r="L8" s="7" t="s">
        <v>66</v>
      </c>
      <c r="M8" s="7" t="s">
        <v>77</v>
      </c>
      <c r="N8" s="8" t="s">
        <v>68</v>
      </c>
      <c r="O8" s="8" t="s">
        <v>47</v>
      </c>
      <c r="P8" s="8"/>
      <c r="Q8" s="8"/>
      <c r="R8" s="8"/>
      <c r="S8" s="8"/>
      <c r="T8" s="8" t="s">
        <v>47</v>
      </c>
      <c r="U8" s="28">
        <v>233</v>
      </c>
      <c r="V8" s="28">
        <v>5750</v>
      </c>
      <c r="W8" s="28">
        <v>1.81</v>
      </c>
      <c r="X8" s="28">
        <v>54.13</v>
      </c>
      <c r="Y8" s="37">
        <v>50</v>
      </c>
      <c r="Z8" s="37">
        <v>1040</v>
      </c>
      <c r="AA8" s="37">
        <v>6100</v>
      </c>
      <c r="AB8" s="39" t="s">
        <v>47</v>
      </c>
      <c r="AC8" s="37" t="s">
        <v>78</v>
      </c>
      <c r="AD8" t="s">
        <v>57</v>
      </c>
      <c r="AE8" t="s">
        <v>79</v>
      </c>
      <c r="AF8" s="6" t="s">
        <v>59</v>
      </c>
      <c r="AG8" s="41" t="s">
        <v>71</v>
      </c>
      <c r="AH8" s="43">
        <v>76</v>
      </c>
      <c r="AI8" t="s">
        <v>57</v>
      </c>
      <c r="AJ8" s="42">
        <f t="shared" si="0"/>
        <v>5347.5</v>
      </c>
      <c r="AK8" t="s">
        <v>80</v>
      </c>
    </row>
    <row r="9" ht="15.75" spans="1:37">
      <c r="A9" s="8"/>
      <c r="B9" s="18"/>
      <c r="C9" s="18"/>
      <c r="D9" s="18"/>
      <c r="E9" s="18"/>
      <c r="F9" s="19"/>
      <c r="G9" s="17"/>
      <c r="H9" s="17"/>
      <c r="I9" s="17"/>
      <c r="J9" s="17"/>
      <c r="K9" s="17"/>
      <c r="L9" s="7" t="s">
        <v>81</v>
      </c>
      <c r="M9" s="7" t="s">
        <v>82</v>
      </c>
      <c r="N9" s="8" t="s">
        <v>68</v>
      </c>
      <c r="O9" s="8" t="s">
        <v>51</v>
      </c>
      <c r="P9" s="8" t="s">
        <v>51</v>
      </c>
      <c r="Q9" s="8" t="s">
        <v>83</v>
      </c>
      <c r="R9" s="8" t="s">
        <v>53</v>
      </c>
      <c r="S9" s="8" t="s">
        <v>54</v>
      </c>
      <c r="T9" s="8" t="s">
        <v>47</v>
      </c>
      <c r="U9" s="28">
        <v>200</v>
      </c>
      <c r="V9" s="28">
        <v>4000</v>
      </c>
      <c r="W9" s="28">
        <v>1.33</v>
      </c>
      <c r="X9" s="28">
        <v>29.26</v>
      </c>
      <c r="Y9" s="37">
        <v>30</v>
      </c>
      <c r="Z9" s="37">
        <v>1243</v>
      </c>
      <c r="AA9" s="37">
        <v>4580</v>
      </c>
      <c r="AB9" s="39" t="s">
        <v>47</v>
      </c>
      <c r="AC9" s="37" t="s">
        <v>84</v>
      </c>
      <c r="AD9" t="s">
        <v>57</v>
      </c>
      <c r="AE9" t="s">
        <v>85</v>
      </c>
      <c r="AF9" s="6" t="s">
        <v>59</v>
      </c>
      <c r="AG9" s="41" t="s">
        <v>86</v>
      </c>
      <c r="AH9">
        <v>40</v>
      </c>
      <c r="AI9" t="s">
        <v>57</v>
      </c>
      <c r="AJ9" s="42">
        <f t="shared" si="0"/>
        <v>3720</v>
      </c>
      <c r="AK9" t="s">
        <v>87</v>
      </c>
    </row>
    <row r="10" ht="15.75" spans="1:37">
      <c r="A10" s="8"/>
      <c r="B10" s="18"/>
      <c r="C10" s="18"/>
      <c r="D10" s="18"/>
      <c r="E10" s="18"/>
      <c r="F10" s="19"/>
      <c r="G10" s="17"/>
      <c r="H10" s="17"/>
      <c r="I10" s="17"/>
      <c r="J10" s="17"/>
      <c r="K10" s="17"/>
      <c r="L10" s="9" t="s">
        <v>66</v>
      </c>
      <c r="M10" s="9" t="s">
        <v>88</v>
      </c>
      <c r="N10" s="8" t="s">
        <v>68</v>
      </c>
      <c r="O10" s="8" t="s">
        <v>51</v>
      </c>
      <c r="P10" s="8" t="s">
        <v>51</v>
      </c>
      <c r="Q10" s="8" t="s">
        <v>83</v>
      </c>
      <c r="R10" s="8" t="s">
        <v>89</v>
      </c>
      <c r="S10" s="8" t="s">
        <v>90</v>
      </c>
      <c r="T10" s="8" t="s">
        <v>47</v>
      </c>
      <c r="U10" s="28">
        <v>750</v>
      </c>
      <c r="V10" s="28">
        <v>8050</v>
      </c>
      <c r="W10" s="28">
        <v>25.6</v>
      </c>
      <c r="X10" s="28">
        <v>275.3</v>
      </c>
      <c r="Y10" s="37">
        <v>309</v>
      </c>
      <c r="Z10" s="37">
        <v>1040</v>
      </c>
      <c r="AA10" s="37">
        <v>9030</v>
      </c>
      <c r="AB10" s="39" t="s">
        <v>47</v>
      </c>
      <c r="AC10" s="39" t="s">
        <v>47</v>
      </c>
      <c r="AD10" t="s">
        <v>57</v>
      </c>
      <c r="AE10" t="s">
        <v>91</v>
      </c>
      <c r="AF10" s="6" t="s">
        <v>92</v>
      </c>
      <c r="AG10" s="41" t="s">
        <v>71</v>
      </c>
      <c r="AH10">
        <v>40</v>
      </c>
      <c r="AI10" t="s">
        <v>57</v>
      </c>
      <c r="AJ10" s="43">
        <f t="shared" si="0"/>
        <v>7486.5</v>
      </c>
      <c r="AK10" t="s">
        <v>93</v>
      </c>
    </row>
    <row r="11" ht="15.75" spans="1:37">
      <c r="A11" s="8"/>
      <c r="B11" s="18"/>
      <c r="C11" s="18"/>
      <c r="D11" s="18"/>
      <c r="E11" s="18"/>
      <c r="F11" s="19"/>
      <c r="G11" s="17"/>
      <c r="H11" s="17"/>
      <c r="I11" s="17"/>
      <c r="J11" s="17"/>
      <c r="K11" s="17"/>
      <c r="L11" s="9" t="s">
        <v>94</v>
      </c>
      <c r="M11" s="10" t="s">
        <v>95</v>
      </c>
      <c r="N11" s="1" t="s">
        <v>50</v>
      </c>
      <c r="O11" s="8" t="s">
        <v>51</v>
      </c>
      <c r="P11" s="1" t="s">
        <v>47</v>
      </c>
      <c r="Q11" s="1" t="s">
        <v>52</v>
      </c>
      <c r="R11" s="1" t="s">
        <v>53</v>
      </c>
      <c r="S11" s="8" t="s">
        <v>90</v>
      </c>
      <c r="T11" s="8" t="s">
        <v>47</v>
      </c>
      <c r="U11" s="28">
        <v>300</v>
      </c>
      <c r="V11" s="28">
        <v>2800</v>
      </c>
      <c r="W11" s="29"/>
      <c r="X11" s="29"/>
      <c r="Y11" s="37">
        <v>70</v>
      </c>
      <c r="Z11" s="37">
        <v>1690</v>
      </c>
      <c r="AA11" s="37">
        <v>7036</v>
      </c>
      <c r="AB11" s="39" t="s">
        <v>47</v>
      </c>
      <c r="AC11" s="39" t="s">
        <v>47</v>
      </c>
      <c r="AD11" t="s">
        <v>57</v>
      </c>
      <c r="AE11" t="s">
        <v>96</v>
      </c>
      <c r="AF11" s="6" t="s">
        <v>92</v>
      </c>
      <c r="AG11" s="41" t="s">
        <v>97</v>
      </c>
      <c r="AH11">
        <v>40</v>
      </c>
      <c r="AI11" t="s">
        <v>57</v>
      </c>
      <c r="AJ11" s="42">
        <f t="shared" si="0"/>
        <v>2604</v>
      </c>
      <c r="AK11" t="s">
        <v>98</v>
      </c>
    </row>
    <row r="12" ht="15.75" spans="1:37">
      <c r="A12" s="8"/>
      <c r="B12" s="18"/>
      <c r="C12" s="18"/>
      <c r="D12" s="18"/>
      <c r="E12" s="18"/>
      <c r="F12" s="19"/>
      <c r="G12" s="17"/>
      <c r="H12" s="17"/>
      <c r="I12" s="17"/>
      <c r="J12" s="17"/>
      <c r="K12" s="17"/>
      <c r="L12" s="9" t="s">
        <v>94</v>
      </c>
      <c r="M12" s="10" t="s">
        <v>99</v>
      </c>
      <c r="N12" s="1" t="s">
        <v>50</v>
      </c>
      <c r="O12" s="8" t="s">
        <v>51</v>
      </c>
      <c r="P12" s="1" t="s">
        <v>47</v>
      </c>
      <c r="Q12" s="1" t="s">
        <v>52</v>
      </c>
      <c r="R12" s="1" t="s">
        <v>53</v>
      </c>
      <c r="S12" s="8" t="s">
        <v>90</v>
      </c>
      <c r="T12" s="8" t="s">
        <v>47</v>
      </c>
      <c r="U12" s="28">
        <v>300</v>
      </c>
      <c r="V12" s="28">
        <v>2800</v>
      </c>
      <c r="W12" s="29"/>
      <c r="X12" s="29"/>
      <c r="Y12" s="37">
        <v>70</v>
      </c>
      <c r="Z12" s="37">
        <v>1690</v>
      </c>
      <c r="AA12" s="37">
        <v>7036</v>
      </c>
      <c r="AB12" s="39" t="s">
        <v>47</v>
      </c>
      <c r="AC12" s="39" t="s">
        <v>47</v>
      </c>
      <c r="AD12" t="s">
        <v>57</v>
      </c>
      <c r="AE12" t="s">
        <v>100</v>
      </c>
      <c r="AF12" s="6" t="s">
        <v>92</v>
      </c>
      <c r="AG12" s="41" t="s">
        <v>97</v>
      </c>
      <c r="AH12">
        <v>40</v>
      </c>
      <c r="AI12" t="s">
        <v>57</v>
      </c>
      <c r="AJ12" s="42">
        <f t="shared" si="0"/>
        <v>2604</v>
      </c>
      <c r="AK12" t="s">
        <v>101</v>
      </c>
    </row>
    <row r="13" ht="15.75" spans="1:37">
      <c r="A13" s="8"/>
      <c r="B13" s="18"/>
      <c r="C13" s="18"/>
      <c r="D13" s="18"/>
      <c r="E13" s="18"/>
      <c r="F13" s="19"/>
      <c r="G13" s="17"/>
      <c r="H13" s="17"/>
      <c r="I13" s="17"/>
      <c r="J13" s="17"/>
      <c r="K13" s="17"/>
      <c r="L13" s="9" t="s">
        <v>94</v>
      </c>
      <c r="M13" s="10" t="s">
        <v>102</v>
      </c>
      <c r="N13" s="1" t="s">
        <v>50</v>
      </c>
      <c r="O13" s="8" t="s">
        <v>51</v>
      </c>
      <c r="P13" s="1" t="s">
        <v>47</v>
      </c>
      <c r="Q13" s="1" t="s">
        <v>52</v>
      </c>
      <c r="R13" s="1" t="s">
        <v>53</v>
      </c>
      <c r="S13" s="8" t="s">
        <v>90</v>
      </c>
      <c r="T13" s="8" t="s">
        <v>47</v>
      </c>
      <c r="U13" s="28">
        <v>300</v>
      </c>
      <c r="V13" s="28">
        <v>2800</v>
      </c>
      <c r="W13" s="29"/>
      <c r="X13" s="29"/>
      <c r="Y13" s="37">
        <v>70</v>
      </c>
      <c r="Z13" s="37">
        <v>1690</v>
      </c>
      <c r="AA13" s="37">
        <v>7036</v>
      </c>
      <c r="AB13" s="39" t="s">
        <v>47</v>
      </c>
      <c r="AC13" s="39" t="s">
        <v>47</v>
      </c>
      <c r="AD13" t="s">
        <v>57</v>
      </c>
      <c r="AE13" t="s">
        <v>103</v>
      </c>
      <c r="AF13" s="6" t="s">
        <v>92</v>
      </c>
      <c r="AG13" s="41" t="s">
        <v>97</v>
      </c>
      <c r="AH13">
        <v>40</v>
      </c>
      <c r="AI13" t="s">
        <v>57</v>
      </c>
      <c r="AJ13" s="42">
        <f t="shared" si="0"/>
        <v>2604</v>
      </c>
      <c r="AK13" t="s">
        <v>104</v>
      </c>
    </row>
    <row r="14" ht="15.75" spans="1:37">
      <c r="A14" s="8"/>
      <c r="B14" s="18"/>
      <c r="C14" s="18"/>
      <c r="D14" s="18"/>
      <c r="E14" s="18"/>
      <c r="F14" s="19"/>
      <c r="G14" s="17"/>
      <c r="H14" s="17"/>
      <c r="I14" s="17"/>
      <c r="J14" s="17"/>
      <c r="K14" s="17"/>
      <c r="L14" s="9" t="s">
        <v>105</v>
      </c>
      <c r="M14" s="9" t="s">
        <v>106</v>
      </c>
      <c r="N14" s="8" t="s">
        <v>68</v>
      </c>
      <c r="O14" s="8" t="s">
        <v>51</v>
      </c>
      <c r="P14" s="8" t="s">
        <v>47</v>
      </c>
      <c r="Q14" s="8" t="s">
        <v>83</v>
      </c>
      <c r="R14" s="8" t="s">
        <v>53</v>
      </c>
      <c r="S14" s="8" t="s">
        <v>54</v>
      </c>
      <c r="T14" s="8" t="s">
        <v>47</v>
      </c>
      <c r="U14" s="30">
        <v>200</v>
      </c>
      <c r="V14" s="30">
        <v>3100</v>
      </c>
      <c r="W14" s="31">
        <v>1.413</v>
      </c>
      <c r="X14" s="32">
        <f>W14+V14*(1.5*1.5*3.14)/1000</f>
        <v>23.3145</v>
      </c>
      <c r="Y14" s="38">
        <v>30</v>
      </c>
      <c r="Z14" s="38">
        <v>725</v>
      </c>
      <c r="AA14" s="38"/>
      <c r="AB14" s="39" t="s">
        <v>47</v>
      </c>
      <c r="AC14" s="37" t="s">
        <v>107</v>
      </c>
      <c r="AD14" t="s">
        <v>57</v>
      </c>
      <c r="AE14" s="9" t="s">
        <v>108</v>
      </c>
      <c r="AF14" s="6" t="s">
        <v>109</v>
      </c>
      <c r="AG14" s="41" t="s">
        <v>110</v>
      </c>
      <c r="AH14">
        <v>40</v>
      </c>
      <c r="AI14" t="s">
        <v>57</v>
      </c>
      <c r="AJ14">
        <f t="shared" ref="AJ14:AJ23" si="1">V14*0.85</f>
        <v>2635</v>
      </c>
      <c r="AK14" t="s">
        <v>111</v>
      </c>
    </row>
    <row r="15" ht="15.75" spans="1:37">
      <c r="A15" s="8"/>
      <c r="B15" s="18"/>
      <c r="C15" s="18"/>
      <c r="D15" s="18"/>
      <c r="E15" s="18"/>
      <c r="F15" s="19"/>
      <c r="G15" s="17"/>
      <c r="H15" s="17"/>
      <c r="I15" s="17"/>
      <c r="J15" s="17"/>
      <c r="K15" s="17"/>
      <c r="L15" s="9" t="s">
        <v>112</v>
      </c>
      <c r="M15" s="9" t="s">
        <v>113</v>
      </c>
      <c r="N15" s="8" t="s">
        <v>68</v>
      </c>
      <c r="O15" s="8" t="s">
        <v>51</v>
      </c>
      <c r="P15" s="8" t="s">
        <v>47</v>
      </c>
      <c r="Q15" s="8" t="s">
        <v>83</v>
      </c>
      <c r="R15" s="8" t="s">
        <v>53</v>
      </c>
      <c r="S15" s="8" t="s">
        <v>54</v>
      </c>
      <c r="T15" s="8" t="s">
        <v>47</v>
      </c>
      <c r="U15" s="30">
        <v>200</v>
      </c>
      <c r="V15" s="30">
        <v>3444</v>
      </c>
      <c r="W15" s="31">
        <v>1.413</v>
      </c>
      <c r="X15" s="32">
        <f>W15+V15*(1.5*1.5*3.14)/1000</f>
        <v>25.74486</v>
      </c>
      <c r="Y15" s="38">
        <v>30</v>
      </c>
      <c r="Z15" s="38">
        <v>820</v>
      </c>
      <c r="AA15" s="38"/>
      <c r="AB15" s="39" t="s">
        <v>47</v>
      </c>
      <c r="AC15" s="9" t="s">
        <v>114</v>
      </c>
      <c r="AD15" t="s">
        <v>57</v>
      </c>
      <c r="AE15" s="9" t="s">
        <v>115</v>
      </c>
      <c r="AF15" s="6" t="s">
        <v>109</v>
      </c>
      <c r="AG15" s="41" t="s">
        <v>116</v>
      </c>
      <c r="AH15">
        <v>40</v>
      </c>
      <c r="AI15" t="s">
        <v>57</v>
      </c>
      <c r="AJ15">
        <f t="shared" si="1"/>
        <v>2927.4</v>
      </c>
      <c r="AK15" t="s">
        <v>117</v>
      </c>
    </row>
    <row r="16" ht="15.75" spans="1:37">
      <c r="A16" s="8"/>
      <c r="B16" s="18"/>
      <c r="C16" s="18"/>
      <c r="D16" s="18"/>
      <c r="E16" s="18"/>
      <c r="F16" s="19"/>
      <c r="G16" s="17"/>
      <c r="H16" s="17"/>
      <c r="I16" s="17"/>
      <c r="J16" s="17"/>
      <c r="K16" s="17"/>
      <c r="L16" s="9" t="s">
        <v>118</v>
      </c>
      <c r="M16" s="9" t="s">
        <v>119</v>
      </c>
      <c r="N16" s="8" t="s">
        <v>68</v>
      </c>
      <c r="O16" s="8" t="s">
        <v>51</v>
      </c>
      <c r="P16" s="8" t="s">
        <v>47</v>
      </c>
      <c r="Q16" s="8" t="s">
        <v>83</v>
      </c>
      <c r="R16" s="8" t="s">
        <v>53</v>
      </c>
      <c r="S16" s="8" t="s">
        <v>54</v>
      </c>
      <c r="T16" s="8" t="s">
        <v>47</v>
      </c>
      <c r="U16" s="30">
        <v>200</v>
      </c>
      <c r="V16" s="30">
        <v>5000</v>
      </c>
      <c r="W16" s="31">
        <v>3.322</v>
      </c>
      <c r="X16" s="32">
        <f>W16+V16*(2.3*2.3*3.14)/1000</f>
        <v>86.375</v>
      </c>
      <c r="Y16" s="38">
        <v>100</v>
      </c>
      <c r="Z16" s="38">
        <v>870</v>
      </c>
      <c r="AA16" s="38"/>
      <c r="AB16" s="39" t="s">
        <v>47</v>
      </c>
      <c r="AC16" s="9" t="s">
        <v>120</v>
      </c>
      <c r="AD16" t="s">
        <v>57</v>
      </c>
      <c r="AE16" s="9" t="s">
        <v>121</v>
      </c>
      <c r="AF16" s="6" t="s">
        <v>109</v>
      </c>
      <c r="AG16" s="41" t="s">
        <v>122</v>
      </c>
      <c r="AH16">
        <v>40</v>
      </c>
      <c r="AI16" t="s">
        <v>57</v>
      </c>
      <c r="AJ16">
        <f t="shared" si="1"/>
        <v>4250</v>
      </c>
      <c r="AK16" t="s">
        <v>123</v>
      </c>
    </row>
    <row r="17" ht="15.75" spans="1:37">
      <c r="A17" s="8"/>
      <c r="B17" s="18"/>
      <c r="C17" s="18"/>
      <c r="D17" s="18"/>
      <c r="E17" s="18"/>
      <c r="F17" s="19"/>
      <c r="G17" s="17"/>
      <c r="H17" s="17"/>
      <c r="I17" s="17"/>
      <c r="J17" s="17"/>
      <c r="K17" s="17"/>
      <c r="L17" s="9" t="s">
        <v>118</v>
      </c>
      <c r="M17" s="9" t="s">
        <v>124</v>
      </c>
      <c r="N17" s="8" t="s">
        <v>68</v>
      </c>
      <c r="O17" s="8"/>
      <c r="P17" s="8"/>
      <c r="Q17" s="8"/>
      <c r="R17" s="8"/>
      <c r="S17" s="8"/>
      <c r="T17" s="8"/>
      <c r="U17" s="30">
        <v>200</v>
      </c>
      <c r="V17" s="30">
        <v>5000</v>
      </c>
      <c r="W17" s="31">
        <v>3.322</v>
      </c>
      <c r="X17" s="32">
        <f>W17+V17*(2.3*2.3*3.14)/1000</f>
        <v>86.375</v>
      </c>
      <c r="Y17" s="38">
        <v>100</v>
      </c>
      <c r="Z17" s="38">
        <v>870</v>
      </c>
      <c r="AA17" s="38"/>
      <c r="AB17" s="39" t="s">
        <v>47</v>
      </c>
      <c r="AC17" s="9" t="s">
        <v>125</v>
      </c>
      <c r="AD17" t="s">
        <v>57</v>
      </c>
      <c r="AE17" s="9" t="s">
        <v>126</v>
      </c>
      <c r="AF17" s="6" t="s">
        <v>109</v>
      </c>
      <c r="AG17" s="41" t="s">
        <v>122</v>
      </c>
      <c r="AH17">
        <v>40</v>
      </c>
      <c r="AI17" t="s">
        <v>57</v>
      </c>
      <c r="AJ17">
        <f t="shared" si="1"/>
        <v>4250</v>
      </c>
      <c r="AK17" t="s">
        <v>127</v>
      </c>
    </row>
    <row r="18" ht="15.75" spans="1:37">
      <c r="A18" s="8"/>
      <c r="B18" s="18"/>
      <c r="C18" s="18"/>
      <c r="D18" s="18"/>
      <c r="E18" s="18"/>
      <c r="F18" s="19"/>
      <c r="G18" s="17"/>
      <c r="H18" s="17"/>
      <c r="I18" s="17"/>
      <c r="J18" s="17"/>
      <c r="K18" s="17"/>
      <c r="L18" s="9" t="s">
        <v>128</v>
      </c>
      <c r="M18" s="9" t="s">
        <v>129</v>
      </c>
      <c r="N18" s="8" t="s">
        <v>68</v>
      </c>
      <c r="O18" s="8" t="s">
        <v>51</v>
      </c>
      <c r="P18" s="8" t="s">
        <v>47</v>
      </c>
      <c r="Q18" s="8" t="s">
        <v>83</v>
      </c>
      <c r="R18" s="8" t="s">
        <v>53</v>
      </c>
      <c r="S18" s="8" t="s">
        <v>54</v>
      </c>
      <c r="T18" s="8" t="s">
        <v>47</v>
      </c>
      <c r="U18" s="30">
        <v>200</v>
      </c>
      <c r="V18" s="30">
        <v>4600</v>
      </c>
      <c r="W18" s="31">
        <v>0.98</v>
      </c>
      <c r="X18" s="32">
        <f>W18+V18*(1.25*1.25*3.14)/1000</f>
        <v>23.54875</v>
      </c>
      <c r="Y18" s="38">
        <v>15</v>
      </c>
      <c r="Z18" s="38">
        <v>870</v>
      </c>
      <c r="AA18" s="38"/>
      <c r="AB18" s="39" t="s">
        <v>47</v>
      </c>
      <c r="AC18" s="9" t="s">
        <v>130</v>
      </c>
      <c r="AD18" t="s">
        <v>57</v>
      </c>
      <c r="AE18" s="9" t="s">
        <v>131</v>
      </c>
      <c r="AF18" s="6" t="s">
        <v>109</v>
      </c>
      <c r="AG18" s="41" t="s">
        <v>122</v>
      </c>
      <c r="AH18">
        <v>40</v>
      </c>
      <c r="AI18" t="s">
        <v>57</v>
      </c>
      <c r="AJ18">
        <f t="shared" si="1"/>
        <v>3910</v>
      </c>
      <c r="AK18" t="s">
        <v>132</v>
      </c>
    </row>
    <row r="19" ht="15.75" spans="1:37">
      <c r="A19" s="8"/>
      <c r="B19" s="18"/>
      <c r="C19" s="18"/>
      <c r="D19" s="18"/>
      <c r="E19" s="18"/>
      <c r="F19" s="19"/>
      <c r="G19" s="17"/>
      <c r="H19" s="17"/>
      <c r="I19" s="17"/>
      <c r="J19" s="17"/>
      <c r="K19" s="17"/>
      <c r="L19" s="9" t="s">
        <v>133</v>
      </c>
      <c r="M19" s="9" t="s">
        <v>134</v>
      </c>
      <c r="N19" s="8" t="s">
        <v>68</v>
      </c>
      <c r="O19" s="8" t="s">
        <v>51</v>
      </c>
      <c r="P19" s="8" t="s">
        <v>47</v>
      </c>
      <c r="Q19" s="8" t="s">
        <v>83</v>
      </c>
      <c r="R19" s="8" t="s">
        <v>53</v>
      </c>
      <c r="S19" s="8" t="s">
        <v>54</v>
      </c>
      <c r="T19" s="8" t="s">
        <v>47</v>
      </c>
      <c r="U19" s="30">
        <v>200</v>
      </c>
      <c r="V19" s="30">
        <v>3444</v>
      </c>
      <c r="W19" s="31">
        <v>1.413</v>
      </c>
      <c r="X19" s="32">
        <f>W19+V19*(1.5*1.5*3.14)/1000</f>
        <v>25.74486</v>
      </c>
      <c r="Y19" s="38">
        <v>30</v>
      </c>
      <c r="Z19" s="38">
        <v>793</v>
      </c>
      <c r="AA19" s="38"/>
      <c r="AB19" s="39" t="s">
        <v>47</v>
      </c>
      <c r="AC19" s="9" t="s">
        <v>135</v>
      </c>
      <c r="AD19" t="s">
        <v>57</v>
      </c>
      <c r="AE19" s="9" t="s">
        <v>136</v>
      </c>
      <c r="AF19" s="6" t="s">
        <v>109</v>
      </c>
      <c r="AG19" s="41" t="s">
        <v>116</v>
      </c>
      <c r="AH19">
        <v>40</v>
      </c>
      <c r="AI19" t="s">
        <v>57</v>
      </c>
      <c r="AJ19">
        <f t="shared" si="1"/>
        <v>2927.4</v>
      </c>
      <c r="AK19" t="s">
        <v>137</v>
      </c>
    </row>
    <row r="20" ht="15.75" spans="1:37">
      <c r="A20" s="8"/>
      <c r="B20" s="18"/>
      <c r="C20" s="18"/>
      <c r="D20" s="18"/>
      <c r="E20" s="18"/>
      <c r="F20" s="19"/>
      <c r="G20" s="17"/>
      <c r="H20" s="17"/>
      <c r="I20" s="17"/>
      <c r="J20" s="17"/>
      <c r="K20" s="17"/>
      <c r="L20" s="9" t="s">
        <v>138</v>
      </c>
      <c r="M20" s="9" t="s">
        <v>139</v>
      </c>
      <c r="N20" s="8" t="s">
        <v>68</v>
      </c>
      <c r="O20" s="8" t="s">
        <v>51</v>
      </c>
      <c r="P20" s="8" t="s">
        <v>47</v>
      </c>
      <c r="Q20" s="8" t="s">
        <v>83</v>
      </c>
      <c r="R20" s="8" t="s">
        <v>53</v>
      </c>
      <c r="S20" s="8" t="s">
        <v>54</v>
      </c>
      <c r="T20" s="8" t="s">
        <v>47</v>
      </c>
      <c r="U20" s="30">
        <v>200</v>
      </c>
      <c r="V20" s="30">
        <v>3250</v>
      </c>
      <c r="W20" s="31">
        <v>2.267</v>
      </c>
      <c r="X20" s="32">
        <f>W20+V20*(1.9*1.9*3.14)/1000</f>
        <v>39.10705</v>
      </c>
      <c r="Y20" s="38">
        <v>50</v>
      </c>
      <c r="Z20" s="38">
        <v>850</v>
      </c>
      <c r="AA20" s="38"/>
      <c r="AB20" s="39" t="s">
        <v>47</v>
      </c>
      <c r="AC20" s="9" t="s">
        <v>140</v>
      </c>
      <c r="AD20" t="s">
        <v>57</v>
      </c>
      <c r="AE20" s="9" t="s">
        <v>141</v>
      </c>
      <c r="AF20" s="6" t="s">
        <v>109</v>
      </c>
      <c r="AG20" s="41" t="s">
        <v>142</v>
      </c>
      <c r="AH20">
        <v>40</v>
      </c>
      <c r="AI20" t="s">
        <v>57</v>
      </c>
      <c r="AJ20">
        <f t="shared" si="1"/>
        <v>2762.5</v>
      </c>
      <c r="AK20" t="s">
        <v>143</v>
      </c>
    </row>
    <row r="21" ht="15.75" spans="1:37">
      <c r="A21" s="8"/>
      <c r="B21" s="18"/>
      <c r="C21" s="18"/>
      <c r="D21" s="18"/>
      <c r="E21" s="18"/>
      <c r="F21" s="19"/>
      <c r="G21" s="17"/>
      <c r="H21" s="17"/>
      <c r="I21" s="17"/>
      <c r="J21" s="17"/>
      <c r="K21" s="17"/>
      <c r="L21" s="9" t="s">
        <v>144</v>
      </c>
      <c r="M21" s="9" t="s">
        <v>145</v>
      </c>
      <c r="N21" s="8" t="s">
        <v>68</v>
      </c>
      <c r="O21" s="8" t="s">
        <v>51</v>
      </c>
      <c r="P21" s="8" t="s">
        <v>47</v>
      </c>
      <c r="Q21" s="8" t="s">
        <v>83</v>
      </c>
      <c r="R21" s="8" t="s">
        <v>53</v>
      </c>
      <c r="S21" s="8" t="s">
        <v>54</v>
      </c>
      <c r="T21" s="8" t="s">
        <v>47</v>
      </c>
      <c r="U21" s="30">
        <v>200</v>
      </c>
      <c r="V21" s="30">
        <v>3250</v>
      </c>
      <c r="W21" s="31">
        <v>2.267</v>
      </c>
      <c r="X21" s="32">
        <f>W21+V21*(1.9*1.9*3.14)/1000</f>
        <v>39.10705</v>
      </c>
      <c r="Y21" s="38">
        <v>50</v>
      </c>
      <c r="Z21" s="38">
        <v>777</v>
      </c>
      <c r="AA21" s="38"/>
      <c r="AB21" s="39" t="s">
        <v>47</v>
      </c>
      <c r="AC21" s="9" t="s">
        <v>146</v>
      </c>
      <c r="AD21" t="s">
        <v>57</v>
      </c>
      <c r="AE21" s="9" t="s">
        <v>147</v>
      </c>
      <c r="AF21" s="6" t="s">
        <v>109</v>
      </c>
      <c r="AG21" s="41" t="s">
        <v>148</v>
      </c>
      <c r="AH21">
        <v>40</v>
      </c>
      <c r="AI21" t="s">
        <v>57</v>
      </c>
      <c r="AJ21">
        <f t="shared" si="1"/>
        <v>2762.5</v>
      </c>
      <c r="AK21" t="s">
        <v>149</v>
      </c>
    </row>
    <row r="22" ht="15.75" spans="1:37">
      <c r="A22" s="8"/>
      <c r="B22" s="18"/>
      <c r="C22" s="18"/>
      <c r="D22" s="18"/>
      <c r="E22" s="18"/>
      <c r="F22" s="19"/>
      <c r="G22" s="17"/>
      <c r="H22" s="17"/>
      <c r="I22" s="17"/>
      <c r="J22" s="17"/>
      <c r="K22" s="17"/>
      <c r="L22" s="9" t="s">
        <v>48</v>
      </c>
      <c r="M22" s="9" t="s">
        <v>150</v>
      </c>
      <c r="N22" s="8" t="s">
        <v>50</v>
      </c>
      <c r="O22" s="8" t="s">
        <v>51</v>
      </c>
      <c r="P22" s="8" t="s">
        <v>47</v>
      </c>
      <c r="Q22" s="8" t="s">
        <v>52</v>
      </c>
      <c r="R22" s="8" t="s">
        <v>53</v>
      </c>
      <c r="S22" s="8" t="s">
        <v>54</v>
      </c>
      <c r="T22" s="8" t="s">
        <v>47</v>
      </c>
      <c r="U22" s="30">
        <v>0</v>
      </c>
      <c r="V22" s="30">
        <v>2400</v>
      </c>
      <c r="W22" s="33">
        <v>0</v>
      </c>
      <c r="X22" s="32">
        <v>23.04</v>
      </c>
      <c r="Y22" s="38">
        <v>23</v>
      </c>
      <c r="Z22" s="38">
        <v>1577</v>
      </c>
      <c r="AA22" s="38"/>
      <c r="AB22" s="39" t="s">
        <v>47</v>
      </c>
      <c r="AC22" s="39" t="s">
        <v>47</v>
      </c>
      <c r="AD22" t="s">
        <v>57</v>
      </c>
      <c r="AE22" s="9" t="s">
        <v>151</v>
      </c>
      <c r="AF22" s="6" t="s">
        <v>109</v>
      </c>
      <c r="AG22" s="41" t="s">
        <v>60</v>
      </c>
      <c r="AH22">
        <v>40</v>
      </c>
      <c r="AI22" t="s">
        <v>57</v>
      </c>
      <c r="AJ22">
        <f t="shared" si="1"/>
        <v>2040</v>
      </c>
      <c r="AK22" t="s">
        <v>152</v>
      </c>
    </row>
    <row r="23" ht="15.75" spans="1:37">
      <c r="A23" s="8"/>
      <c r="B23" s="20"/>
      <c r="C23" s="20"/>
      <c r="D23" s="20"/>
      <c r="E23" s="20"/>
      <c r="F23" s="4"/>
      <c r="G23" s="17"/>
      <c r="H23" s="17"/>
      <c r="I23" s="17"/>
      <c r="J23" s="17"/>
      <c r="K23" s="17"/>
      <c r="L23" s="9" t="s">
        <v>48</v>
      </c>
      <c r="M23" s="9" t="s">
        <v>153</v>
      </c>
      <c r="N23" s="8" t="s">
        <v>50</v>
      </c>
      <c r="O23" s="8" t="s">
        <v>51</v>
      </c>
      <c r="P23" s="8" t="s">
        <v>47</v>
      </c>
      <c r="Q23" s="8" t="s">
        <v>52</v>
      </c>
      <c r="R23" s="8" t="s">
        <v>53</v>
      </c>
      <c r="S23" s="8" t="s">
        <v>54</v>
      </c>
      <c r="T23" s="8" t="s">
        <v>47</v>
      </c>
      <c r="U23" s="30">
        <v>0</v>
      </c>
      <c r="V23" s="30">
        <v>2400</v>
      </c>
      <c r="W23" s="33">
        <v>0</v>
      </c>
      <c r="X23" s="32">
        <v>23.04</v>
      </c>
      <c r="Y23" s="38">
        <v>23</v>
      </c>
      <c r="Z23" s="38">
        <v>1577</v>
      </c>
      <c r="AA23" s="38"/>
      <c r="AB23" s="39" t="s">
        <v>47</v>
      </c>
      <c r="AC23" s="39" t="s">
        <v>47</v>
      </c>
      <c r="AD23" t="s">
        <v>57</v>
      </c>
      <c r="AE23" s="9" t="s">
        <v>154</v>
      </c>
      <c r="AF23" s="6" t="s">
        <v>109</v>
      </c>
      <c r="AG23" s="41" t="s">
        <v>60</v>
      </c>
      <c r="AH23">
        <v>40</v>
      </c>
      <c r="AI23" t="s">
        <v>57</v>
      </c>
      <c r="AJ23">
        <f t="shared" si="1"/>
        <v>2040</v>
      </c>
      <c r="AK23" t="s">
        <v>155</v>
      </c>
    </row>
    <row r="24" spans="37:37">
      <c r="AK24" t="s">
        <v>156</v>
      </c>
    </row>
    <row r="25" spans="37:37">
      <c r="AK25" t="s">
        <v>157</v>
      </c>
    </row>
    <row r="26" spans="37:37">
      <c r="AK26" t="s">
        <v>158</v>
      </c>
    </row>
    <row r="27" spans="37:37">
      <c r="AK27" t="s">
        <v>159</v>
      </c>
    </row>
    <row r="28" spans="37:37">
      <c r="AK28" t="s">
        <v>160</v>
      </c>
    </row>
    <row r="29" spans="37:37">
      <c r="AK29" t="s">
        <v>161</v>
      </c>
    </row>
    <row r="30" spans="37:37">
      <c r="AK30" t="s">
        <v>162</v>
      </c>
    </row>
    <row r="31" spans="37:37">
      <c r="AK31" t="s">
        <v>163</v>
      </c>
    </row>
    <row r="32" spans="37:37">
      <c r="AK32" t="s">
        <v>164</v>
      </c>
    </row>
    <row r="33" spans="37:37">
      <c r="AK33" t="s">
        <v>165</v>
      </c>
    </row>
    <row r="34" spans="37:37">
      <c r="AK34" t="s">
        <v>166</v>
      </c>
    </row>
    <row r="35" spans="37:37">
      <c r="AK35" t="s">
        <v>167</v>
      </c>
    </row>
    <row r="36" spans="37:37">
      <c r="AK36" t="s">
        <v>168</v>
      </c>
    </row>
    <row r="37" spans="37:37">
      <c r="AK37" t="s">
        <v>169</v>
      </c>
    </row>
    <row r="38" spans="37:37">
      <c r="AK38" t="s">
        <v>170</v>
      </c>
    </row>
    <row r="39" spans="37:37">
      <c r="AK39" t="s">
        <v>171</v>
      </c>
    </row>
    <row r="40" spans="37:37">
      <c r="AK40" t="s">
        <v>172</v>
      </c>
    </row>
    <row r="41" spans="37:37">
      <c r="AK41" t="s">
        <v>173</v>
      </c>
    </row>
    <row r="42" spans="37:37">
      <c r="AK42" t="s">
        <v>174</v>
      </c>
    </row>
    <row r="43" spans="37:37">
      <c r="AK43" t="s">
        <v>175</v>
      </c>
    </row>
    <row r="44" spans="37:37">
      <c r="AK44" t="s">
        <v>176</v>
      </c>
    </row>
    <row r="45" spans="37:37">
      <c r="AK45" t="s">
        <v>177</v>
      </c>
    </row>
    <row r="46" spans="37:37">
      <c r="AK46" t="s">
        <v>178</v>
      </c>
    </row>
  </sheetData>
  <mergeCells count="29">
    <mergeCell ref="A1:V1"/>
    <mergeCell ref="O2:T2"/>
    <mergeCell ref="U2:W2"/>
    <mergeCell ref="AB2:AE2"/>
    <mergeCell ref="AH2:AJ2"/>
    <mergeCell ref="A2:A3"/>
    <mergeCell ref="A4:A23"/>
    <mergeCell ref="B2:B3"/>
    <mergeCell ref="B4:B23"/>
    <mergeCell ref="C2:C3"/>
    <mergeCell ref="C4:C23"/>
    <mergeCell ref="D2:D3"/>
    <mergeCell ref="D4:D23"/>
    <mergeCell ref="E2:E3"/>
    <mergeCell ref="E4:E23"/>
    <mergeCell ref="F2:F3"/>
    <mergeCell ref="F4:F23"/>
    <mergeCell ref="G2:G3"/>
    <mergeCell ref="G4:G23"/>
    <mergeCell ref="H2:H3"/>
    <mergeCell ref="H4:H23"/>
    <mergeCell ref="I2:I3"/>
    <mergeCell ref="I4:I23"/>
    <mergeCell ref="J2:J3"/>
    <mergeCell ref="J4:J23"/>
    <mergeCell ref="K2:K3"/>
    <mergeCell ref="K4:K23"/>
    <mergeCell ref="L2:L3"/>
    <mergeCell ref="N2:N3"/>
  </mergeCells>
  <dataValidations count="7">
    <dataValidation type="list" allowBlank="1" showInputMessage="1" showErrorMessage="1" sqref="F4:F23">
      <formula1>"Windows Server,Linux,其他"</formula1>
    </dataValidation>
    <dataValidation type="list" allowBlank="1" showInputMessage="1" showErrorMessage="1" sqref="I4:I23">
      <formula1>"SQL SERVER,Oracle,Mysql,其他"</formula1>
    </dataValidation>
    <dataValidation type="list" allowBlank="1" showInputMessage="1" showErrorMessage="1" sqref="J4:J23">
      <formula1>"外网（可访问internet）,内网（只可访问公司内部网络）"</formula1>
    </dataValidation>
    <dataValidation type="list" allowBlank="1" showInputMessage="1" showErrorMessage="1" sqref="K4:K23 O4:O23 P4:P5 P9:P23">
      <formula1>"是,否"</formula1>
    </dataValidation>
    <dataValidation type="list" allowBlank="1" showInputMessage="1" showErrorMessage="1" sqref="Q4:Q24">
      <formula1>"球机,枪机"</formula1>
    </dataValidation>
    <dataValidation type="list" allowBlank="1" showInputMessage="1" showErrorMessage="1" sqref="S4:S24">
      <formula1>"立杆,壁装"</formula1>
    </dataValidation>
    <dataValidation type="list" allowBlank="1" showInputMessage="1" showErrorMessage="1" sqref="T4:T23 AB6:AB23 AC10:AC13 AC22:AC23">
      <formula1>"能,否"</formula1>
    </dataValidation>
  </dataValidations>
  <pageMargins left="0.393055555555556" right="0.393055555555556" top="0.747916666666667" bottom="0.747916666666667" header="0.314583333333333" footer="0.31458333333333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H10" sqref="H10"/>
    </sheetView>
  </sheetViews>
  <sheetFormatPr defaultColWidth="9" defaultRowHeight="13.5"/>
  <cols>
    <col min="2" max="2" width="11.1" customWidth="1"/>
    <col min="4" max="4" width="29.4" customWidth="1"/>
    <col min="5" max="5" width="28.7" customWidth="1"/>
    <col min="6" max="6" width="29.9" customWidth="1"/>
    <col min="7" max="7" width="32" customWidth="1"/>
    <col min="9" max="9" width="26.3" customWidth="1"/>
  </cols>
  <sheetData>
    <row r="1" spans="2:9">
      <c r="B1" s="1"/>
      <c r="C1" s="1" t="s">
        <v>13</v>
      </c>
      <c r="D1" s="2" t="s">
        <v>179</v>
      </c>
      <c r="E1" s="2" t="s">
        <v>33</v>
      </c>
      <c r="F1" s="2" t="s">
        <v>34</v>
      </c>
      <c r="G1" s="2" t="s">
        <v>32</v>
      </c>
      <c r="H1" s="3" t="s">
        <v>180</v>
      </c>
      <c r="I1" s="3" t="s">
        <v>35</v>
      </c>
    </row>
    <row r="2" ht="27" spans="1:9">
      <c r="A2" t="s">
        <v>36</v>
      </c>
      <c r="B2" s="4" t="s">
        <v>18</v>
      </c>
      <c r="C2" s="4"/>
      <c r="D2" s="5" t="s">
        <v>181</v>
      </c>
      <c r="E2" s="5" t="s">
        <v>182</v>
      </c>
      <c r="F2" s="5" t="s">
        <v>183</v>
      </c>
      <c r="G2" s="5" t="s">
        <v>184</v>
      </c>
      <c r="H2" s="3"/>
      <c r="I2" s="3" t="s">
        <v>185</v>
      </c>
    </row>
    <row r="3" spans="1:9">
      <c r="A3" s="6" t="s">
        <v>59</v>
      </c>
      <c r="B3" s="7" t="s">
        <v>49</v>
      </c>
      <c r="C3" s="8" t="s">
        <v>50</v>
      </c>
      <c r="D3" t="s">
        <v>186</v>
      </c>
      <c r="E3" t="s">
        <v>187</v>
      </c>
      <c r="F3" t="s">
        <v>188</v>
      </c>
      <c r="G3" t="s">
        <v>57</v>
      </c>
      <c r="I3" t="s">
        <v>189</v>
      </c>
    </row>
    <row r="4" spans="1:9">
      <c r="A4" s="6" t="s">
        <v>59</v>
      </c>
      <c r="B4" s="7" t="s">
        <v>62</v>
      </c>
      <c r="C4" s="8" t="s">
        <v>50</v>
      </c>
      <c r="D4" t="s">
        <v>190</v>
      </c>
      <c r="E4" t="s">
        <v>191</v>
      </c>
      <c r="F4" t="s">
        <v>192</v>
      </c>
      <c r="G4" t="s">
        <v>193</v>
      </c>
      <c r="I4" t="s">
        <v>194</v>
      </c>
    </row>
    <row r="5" spans="1:9">
      <c r="A5" s="6" t="s">
        <v>59</v>
      </c>
      <c r="B5" s="7" t="s">
        <v>67</v>
      </c>
      <c r="C5" s="8" t="s">
        <v>68</v>
      </c>
      <c r="D5" t="s">
        <v>195</v>
      </c>
      <c r="E5" t="s">
        <v>196</v>
      </c>
      <c r="F5" t="s">
        <v>197</v>
      </c>
      <c r="G5" t="s">
        <v>57</v>
      </c>
      <c r="I5" t="s">
        <v>198</v>
      </c>
    </row>
    <row r="6" spans="1:9">
      <c r="A6" s="6" t="s">
        <v>59</v>
      </c>
      <c r="B6" s="7" t="s">
        <v>73</v>
      </c>
      <c r="C6" s="8" t="s">
        <v>68</v>
      </c>
      <c r="D6" t="s">
        <v>199</v>
      </c>
      <c r="E6" t="s">
        <v>200</v>
      </c>
      <c r="F6" t="s">
        <v>201</v>
      </c>
      <c r="G6" t="s">
        <v>57</v>
      </c>
      <c r="I6" t="s">
        <v>202</v>
      </c>
    </row>
    <row r="7" spans="1:9">
      <c r="A7" s="6" t="s">
        <v>59</v>
      </c>
      <c r="B7" s="7" t="s">
        <v>77</v>
      </c>
      <c r="C7" s="8" t="s">
        <v>68</v>
      </c>
      <c r="D7" t="s">
        <v>203</v>
      </c>
      <c r="E7" t="s">
        <v>204</v>
      </c>
      <c r="F7" t="s">
        <v>205</v>
      </c>
      <c r="G7" t="s">
        <v>57</v>
      </c>
      <c r="I7" t="s">
        <v>206</v>
      </c>
    </row>
    <row r="8" spans="1:9">
      <c r="A8" s="6" t="s">
        <v>59</v>
      </c>
      <c r="B8" s="7" t="s">
        <v>82</v>
      </c>
      <c r="C8" s="8" t="s">
        <v>68</v>
      </c>
      <c r="D8" t="s">
        <v>207</v>
      </c>
      <c r="E8" t="s">
        <v>208</v>
      </c>
      <c r="F8" t="s">
        <v>209</v>
      </c>
      <c r="G8" t="s">
        <v>57</v>
      </c>
      <c r="I8" t="s">
        <v>210</v>
      </c>
    </row>
    <row r="9" spans="1:9">
      <c r="A9" s="6" t="s">
        <v>92</v>
      </c>
      <c r="B9" s="9" t="s">
        <v>211</v>
      </c>
      <c r="C9" s="8" t="s">
        <v>68</v>
      </c>
      <c r="D9" t="s">
        <v>212</v>
      </c>
      <c r="E9" t="s">
        <v>57</v>
      </c>
      <c r="F9" t="s">
        <v>213</v>
      </c>
      <c r="G9" t="s">
        <v>57</v>
      </c>
      <c r="I9" t="s">
        <v>214</v>
      </c>
    </row>
    <row r="10" spans="1:9">
      <c r="A10" s="6" t="s">
        <v>92</v>
      </c>
      <c r="B10" s="10" t="s">
        <v>215</v>
      </c>
      <c r="C10" s="1" t="s">
        <v>50</v>
      </c>
      <c r="D10" t="s">
        <v>216</v>
      </c>
      <c r="E10" t="s">
        <v>57</v>
      </c>
      <c r="F10" t="s">
        <v>217</v>
      </c>
      <c r="G10" t="s">
        <v>57</v>
      </c>
      <c r="I10" t="s">
        <v>218</v>
      </c>
    </row>
    <row r="11" spans="1:9">
      <c r="A11" s="6" t="s">
        <v>92</v>
      </c>
      <c r="B11" s="10" t="s">
        <v>219</v>
      </c>
      <c r="C11" s="1" t="s">
        <v>50</v>
      </c>
      <c r="D11" t="s">
        <v>220</v>
      </c>
      <c r="E11" t="s">
        <v>57</v>
      </c>
      <c r="F11" t="s">
        <v>221</v>
      </c>
      <c r="G11" t="s">
        <v>57</v>
      </c>
      <c r="I11" t="s">
        <v>222</v>
      </c>
    </row>
    <row r="12" spans="1:9">
      <c r="A12" s="6" t="s">
        <v>92</v>
      </c>
      <c r="B12" s="10" t="s">
        <v>102</v>
      </c>
      <c r="C12" s="1" t="s">
        <v>50</v>
      </c>
      <c r="D12" t="s">
        <v>223</v>
      </c>
      <c r="E12" t="s">
        <v>57</v>
      </c>
      <c r="F12" t="s">
        <v>224</v>
      </c>
      <c r="G12" t="s">
        <v>57</v>
      </c>
      <c r="I12" t="s">
        <v>225</v>
      </c>
    </row>
    <row r="13" spans="1:9">
      <c r="A13" s="6" t="s">
        <v>109</v>
      </c>
      <c r="B13" s="9" t="s">
        <v>211</v>
      </c>
      <c r="C13" s="8" t="s">
        <v>68</v>
      </c>
      <c r="D13" t="s">
        <v>226</v>
      </c>
      <c r="E13" t="s">
        <v>227</v>
      </c>
      <c r="F13" t="s">
        <v>228</v>
      </c>
      <c r="G13" t="s">
        <v>57</v>
      </c>
      <c r="I13" t="s">
        <v>229</v>
      </c>
    </row>
    <row r="14" spans="1:9">
      <c r="A14" s="6" t="s">
        <v>109</v>
      </c>
      <c r="B14" s="9" t="s">
        <v>113</v>
      </c>
      <c r="C14" s="8" t="s">
        <v>68</v>
      </c>
      <c r="D14" t="s">
        <v>230</v>
      </c>
      <c r="E14" t="s">
        <v>231</v>
      </c>
      <c r="F14" t="s">
        <v>232</v>
      </c>
      <c r="G14" t="s">
        <v>57</v>
      </c>
      <c r="I14" t="s">
        <v>233</v>
      </c>
    </row>
    <row r="15" spans="1:9">
      <c r="A15" s="6" t="s">
        <v>109</v>
      </c>
      <c r="B15" s="9" t="s">
        <v>119</v>
      </c>
      <c r="C15" s="8" t="s">
        <v>68</v>
      </c>
      <c r="D15" t="s">
        <v>234</v>
      </c>
      <c r="E15" t="s">
        <v>235</v>
      </c>
      <c r="F15" t="s">
        <v>236</v>
      </c>
      <c r="G15" t="s">
        <v>57</v>
      </c>
      <c r="I15" t="s">
        <v>237</v>
      </c>
    </row>
    <row r="16" spans="1:9">
      <c r="A16" s="6" t="s">
        <v>109</v>
      </c>
      <c r="B16" s="9" t="s">
        <v>124</v>
      </c>
      <c r="C16" s="8" t="s">
        <v>68</v>
      </c>
      <c r="D16" t="s">
        <v>238</v>
      </c>
      <c r="E16" t="s">
        <v>239</v>
      </c>
      <c r="F16" t="s">
        <v>240</v>
      </c>
      <c r="G16" t="s">
        <v>57</v>
      </c>
      <c r="I16" t="s">
        <v>241</v>
      </c>
    </row>
    <row r="17" spans="1:9">
      <c r="A17" s="6" t="s">
        <v>109</v>
      </c>
      <c r="B17" s="9" t="s">
        <v>129</v>
      </c>
      <c r="C17" s="8" t="s">
        <v>68</v>
      </c>
      <c r="D17" t="s">
        <v>242</v>
      </c>
      <c r="E17" t="s">
        <v>243</v>
      </c>
      <c r="F17" t="s">
        <v>244</v>
      </c>
      <c r="G17" t="s">
        <v>57</v>
      </c>
      <c r="I17" t="s">
        <v>245</v>
      </c>
    </row>
    <row r="18" spans="1:9">
      <c r="A18" s="6" t="s">
        <v>109</v>
      </c>
      <c r="B18" s="9" t="s">
        <v>134</v>
      </c>
      <c r="C18" s="8" t="s">
        <v>68</v>
      </c>
      <c r="D18" t="s">
        <v>246</v>
      </c>
      <c r="E18" t="s">
        <v>247</v>
      </c>
      <c r="F18" t="s">
        <v>248</v>
      </c>
      <c r="G18" t="s">
        <v>57</v>
      </c>
      <c r="I18" t="s">
        <v>249</v>
      </c>
    </row>
    <row r="19" spans="1:9">
      <c r="A19" s="6" t="s">
        <v>109</v>
      </c>
      <c r="B19" s="9" t="s">
        <v>139</v>
      </c>
      <c r="C19" s="8" t="s">
        <v>68</v>
      </c>
      <c r="D19" t="s">
        <v>250</v>
      </c>
      <c r="E19" t="s">
        <v>251</v>
      </c>
      <c r="F19" t="s">
        <v>252</v>
      </c>
      <c r="G19" t="s">
        <v>57</v>
      </c>
      <c r="I19" t="s">
        <v>253</v>
      </c>
    </row>
    <row r="20" spans="1:9">
      <c r="A20" s="6" t="s">
        <v>109</v>
      </c>
      <c r="B20" s="9" t="s">
        <v>145</v>
      </c>
      <c r="C20" s="8" t="s">
        <v>68</v>
      </c>
      <c r="D20" t="s">
        <v>254</v>
      </c>
      <c r="E20" t="s">
        <v>255</v>
      </c>
      <c r="F20" t="s">
        <v>256</v>
      </c>
      <c r="G20" t="s">
        <v>57</v>
      </c>
      <c r="I20" t="s">
        <v>257</v>
      </c>
    </row>
    <row r="21" spans="1:9">
      <c r="A21" s="6" t="s">
        <v>109</v>
      </c>
      <c r="B21" s="9" t="s">
        <v>215</v>
      </c>
      <c r="C21" s="8" t="s">
        <v>50</v>
      </c>
      <c r="D21" t="s">
        <v>258</v>
      </c>
      <c r="E21" t="s">
        <v>57</v>
      </c>
      <c r="F21" t="s">
        <v>259</v>
      </c>
      <c r="G21" t="s">
        <v>57</v>
      </c>
      <c r="I21" t="s">
        <v>260</v>
      </c>
    </row>
    <row r="22" spans="1:9">
      <c r="A22" s="6" t="s">
        <v>109</v>
      </c>
      <c r="B22" s="9" t="s">
        <v>219</v>
      </c>
      <c r="C22" s="8" t="s">
        <v>50</v>
      </c>
      <c r="D22" t="s">
        <v>261</v>
      </c>
      <c r="E22" t="s">
        <v>57</v>
      </c>
      <c r="F22" t="s">
        <v>262</v>
      </c>
      <c r="G22" t="s">
        <v>57</v>
      </c>
      <c r="I22" t="s">
        <v>263</v>
      </c>
    </row>
  </sheetData>
  <mergeCells count="2">
    <mergeCell ref="C1:C2"/>
    <mergeCell ref="H1:H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桶槽資料</vt:lpstr>
      <vt:lpstr>PIMS位號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</dc:creator>
  <cp:lastModifiedBy>zw</cp:lastModifiedBy>
  <dcterms:created xsi:type="dcterms:W3CDTF">2017-06-23T05:37:00Z</dcterms:created>
  <cp:lastPrinted>2017-08-07T07:46:00Z</cp:lastPrinted>
  <dcterms:modified xsi:type="dcterms:W3CDTF">2017-12-28T08:11:36Z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