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成本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9" i="1"/>
  <c r="P8"/>
  <c r="O8"/>
  <c r="D19"/>
  <c r="J13"/>
  <c r="J9"/>
  <c r="L9" s="1"/>
  <c r="O9" s="1"/>
  <c r="N9" s="1"/>
  <c r="J8"/>
  <c r="L8" s="1"/>
  <c r="N8" s="1"/>
  <c r="K9"/>
  <c r="K8"/>
  <c r="K3"/>
  <c r="K2"/>
  <c r="I8"/>
  <c r="I9"/>
  <c r="H9"/>
  <c r="C3"/>
  <c r="B3"/>
  <c r="H8"/>
  <c r="G9"/>
  <c r="G8"/>
</calcChain>
</file>

<file path=xl/sharedStrings.xml><?xml version="1.0" encoding="utf-8"?>
<sst xmlns="http://schemas.openxmlformats.org/spreadsheetml/2006/main" count="35" uniqueCount="33">
  <si>
    <t>价格</t>
    <phoneticPr fontId="1" type="noConversion"/>
  </si>
  <si>
    <t>0.2kw</t>
    <phoneticPr fontId="1" type="noConversion"/>
  </si>
  <si>
    <t>1.5kw</t>
    <phoneticPr fontId="1" type="noConversion"/>
  </si>
  <si>
    <t>2.0kw</t>
    <phoneticPr fontId="1" type="noConversion"/>
  </si>
  <si>
    <t>lower</t>
    <phoneticPr fontId="1" type="noConversion"/>
  </si>
  <si>
    <t>higher</t>
    <phoneticPr fontId="1" type="noConversion"/>
  </si>
  <si>
    <t>房租</t>
    <phoneticPr fontId="1" type="noConversion"/>
  </si>
  <si>
    <t>competion price region</t>
    <phoneticPr fontId="1" type="noConversion"/>
  </si>
  <si>
    <t>water</t>
    <phoneticPr fontId="1" type="noConversion"/>
  </si>
  <si>
    <t>electric</t>
    <phoneticPr fontId="1" type="noConversion"/>
  </si>
  <si>
    <t>electric price</t>
    <phoneticPr fontId="1" type="noConversion"/>
  </si>
  <si>
    <t>water price</t>
    <phoneticPr fontId="1" type="noConversion"/>
  </si>
  <si>
    <t>cleanning fee</t>
    <phoneticPr fontId="1" type="noConversion"/>
  </si>
  <si>
    <t>profit/day</t>
    <phoneticPr fontId="1" type="noConversion"/>
  </si>
  <si>
    <t>cost/day</t>
    <phoneticPr fontId="1" type="noConversion"/>
  </si>
  <si>
    <t>water price/ton</t>
    <phoneticPr fontId="1" type="noConversion"/>
  </si>
  <si>
    <t>water usage/ton</t>
    <phoneticPr fontId="1" type="noConversion"/>
  </si>
  <si>
    <t>electricity price/1kWH</t>
    <phoneticPr fontId="1" type="noConversion"/>
  </si>
  <si>
    <t>heater/h</t>
    <phoneticPr fontId="1" type="noConversion"/>
  </si>
  <si>
    <t>washing machine/h</t>
    <phoneticPr fontId="1" type="noConversion"/>
  </si>
  <si>
    <t>air condition/h</t>
    <phoneticPr fontId="1" type="noConversion"/>
  </si>
  <si>
    <t>computer/h</t>
    <phoneticPr fontId="1" type="noConversion"/>
  </si>
  <si>
    <t>water usage higher</t>
    <phoneticPr fontId="1" type="noConversion"/>
  </si>
  <si>
    <t>water usage lower</t>
    <phoneticPr fontId="1" type="noConversion"/>
  </si>
  <si>
    <t>residents</t>
    <phoneticPr fontId="1" type="noConversion"/>
  </si>
  <si>
    <t>cost/month</t>
    <phoneticPr fontId="1" type="noConversion"/>
  </si>
  <si>
    <t>water&amp;electric fee/day</t>
    <phoneticPr fontId="1" type="noConversion"/>
  </si>
  <si>
    <t>income/month</t>
    <phoneticPr fontId="1" type="noConversion"/>
  </si>
  <si>
    <t>residence days</t>
    <phoneticPr fontId="1" type="noConversion"/>
  </si>
  <si>
    <t>lamp/h</t>
    <phoneticPr fontId="1" type="noConversion"/>
  </si>
  <si>
    <t xml:space="preserve">bed </t>
    <phoneticPr fontId="1" type="noConversion"/>
  </si>
  <si>
    <t>additions</t>
    <phoneticPr fontId="1" type="noConversion"/>
  </si>
  <si>
    <t>furniture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</si>
</sst>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9"/>
  <sheetViews>
    <sheetView tabSelected="1" topLeftCell="B1" workbookViewId="0">
      <selection activeCell="F12" sqref="F12"/>
    </sheetView>
  </sheetViews>
  <sheetFormatPr defaultRowHeight="12"/>
  <cols>
    <col min="1" max="1" width="10.125" style="1" customWidth="1"/>
    <col min="2" max="3" width="9" style="1"/>
    <col min="4" max="4" width="15.25" style="1" customWidth="1"/>
    <col min="5" max="5" width="11.125" style="1" customWidth="1"/>
    <col min="6" max="6" width="11.5" style="1" customWidth="1"/>
    <col min="7" max="7" width="13.75" style="1" customWidth="1"/>
    <col min="8" max="8" width="9.375" style="1" customWidth="1"/>
    <col min="9" max="9" width="12.625" style="1" customWidth="1"/>
    <col min="10" max="10" width="10.875" style="1" customWidth="1"/>
    <col min="11" max="11" width="14.125" style="1" customWidth="1"/>
    <col min="12" max="12" width="16" style="1" customWidth="1"/>
    <col min="13" max="13" width="13" style="1" customWidth="1"/>
    <col min="14" max="14" width="12.25" style="1" customWidth="1"/>
    <col min="15" max="15" width="9" style="1"/>
    <col min="16" max="16" width="11.625" style="1" customWidth="1"/>
    <col min="17" max="16384" width="9" style="1"/>
  </cols>
  <sheetData>
    <row r="1" spans="1:16" ht="36">
      <c r="A1" s="1" t="s">
        <v>24</v>
      </c>
      <c r="B1" s="1" t="s">
        <v>23</v>
      </c>
      <c r="C1" s="1" t="s">
        <v>22</v>
      </c>
      <c r="D1" s="1" t="s">
        <v>21</v>
      </c>
      <c r="E1" s="1" t="s">
        <v>20</v>
      </c>
      <c r="F1" s="1" t="s">
        <v>19</v>
      </c>
      <c r="G1" s="1" t="s">
        <v>18</v>
      </c>
      <c r="H1" s="1" t="s">
        <v>29</v>
      </c>
      <c r="I1" s="1" t="s">
        <v>17</v>
      </c>
      <c r="J1" s="1" t="s">
        <v>15</v>
      </c>
      <c r="K1" s="1" t="s">
        <v>16</v>
      </c>
    </row>
    <row r="2" spans="1:16">
      <c r="A2" s="1">
        <v>1</v>
      </c>
      <c r="B2" s="1">
        <v>3.5</v>
      </c>
      <c r="C2" s="1">
        <v>5</v>
      </c>
      <c r="D2" s="1">
        <v>0.25</v>
      </c>
      <c r="E2" s="1">
        <v>1.5</v>
      </c>
      <c r="F2" s="1" t="s">
        <v>1</v>
      </c>
      <c r="G2" s="1" t="s">
        <v>2</v>
      </c>
      <c r="H2" s="2">
        <v>8</v>
      </c>
      <c r="I2" s="3">
        <v>0.52829999999999999</v>
      </c>
      <c r="J2" s="1">
        <v>3.45</v>
      </c>
      <c r="K2" s="1">
        <f>0.5/3</f>
        <v>0.16666666666666666</v>
      </c>
    </row>
    <row r="3" spans="1:16">
      <c r="A3" s="1">
        <v>2</v>
      </c>
      <c r="B3" s="1">
        <f>B2*2</f>
        <v>7</v>
      </c>
      <c r="C3" s="1">
        <f>C2*2</f>
        <v>10</v>
      </c>
      <c r="D3" s="1">
        <v>0.25</v>
      </c>
      <c r="E3" s="1">
        <v>1.5</v>
      </c>
      <c r="F3" s="1" t="s">
        <v>1</v>
      </c>
      <c r="G3" s="1" t="s">
        <v>3</v>
      </c>
      <c r="H3" s="2">
        <v>15</v>
      </c>
      <c r="I3" s="3">
        <v>0.52829999999999999</v>
      </c>
      <c r="J3" s="1">
        <v>3.45</v>
      </c>
      <c r="K3" s="1">
        <f>0.5/3*2</f>
        <v>0.33333333333333331</v>
      </c>
    </row>
    <row r="6" spans="1:16">
      <c r="C6" s="4" t="s">
        <v>7</v>
      </c>
      <c r="D6" s="4"/>
      <c r="I6" s="5"/>
    </row>
    <row r="7" spans="1:16" ht="24">
      <c r="A7" s="1" t="s">
        <v>0</v>
      </c>
      <c r="C7" s="1" t="s">
        <v>4</v>
      </c>
      <c r="D7" s="1" t="s">
        <v>5</v>
      </c>
      <c r="E7" s="1" t="s">
        <v>24</v>
      </c>
      <c r="F7" s="1" t="s">
        <v>28</v>
      </c>
      <c r="G7" s="1" t="s">
        <v>27</v>
      </c>
      <c r="H7" s="1" t="s">
        <v>8</v>
      </c>
      <c r="I7" s="1" t="s">
        <v>9</v>
      </c>
      <c r="J7" s="1" t="s">
        <v>10</v>
      </c>
      <c r="K7" s="1" t="s">
        <v>11</v>
      </c>
      <c r="L7" s="1" t="s">
        <v>26</v>
      </c>
      <c r="M7" s="1" t="s">
        <v>12</v>
      </c>
      <c r="N7" s="1" t="s">
        <v>13</v>
      </c>
      <c r="O7" s="1" t="s">
        <v>14</v>
      </c>
      <c r="P7" s="1" t="s">
        <v>25</v>
      </c>
    </row>
    <row r="8" spans="1:16">
      <c r="B8" s="1">
        <v>110</v>
      </c>
      <c r="C8" s="1">
        <v>99</v>
      </c>
      <c r="D8" s="1">
        <v>130</v>
      </c>
      <c r="E8" s="1">
        <v>1</v>
      </c>
      <c r="F8" s="1">
        <v>30</v>
      </c>
      <c r="G8" s="1">
        <f>PRODUCT(B9,F8)</f>
        <v>3300</v>
      </c>
      <c r="H8" s="1">
        <f>B2*30</f>
        <v>105</v>
      </c>
      <c r="I8" s="1">
        <f>PRODUCT(D2,8)+PRODUCT(E2,8)+PRODUCT(F2,2)+PRODUCT(G2,1)</f>
        <v>17</v>
      </c>
      <c r="J8" s="1">
        <f>I8*I2</f>
        <v>8.9810999999999996</v>
      </c>
      <c r="K8" s="2">
        <f>K2*J2</f>
        <v>0.57499999999999996</v>
      </c>
      <c r="L8" s="1">
        <f>J8+K8</f>
        <v>9.5560999999999989</v>
      </c>
      <c r="M8" s="1">
        <v>20</v>
      </c>
      <c r="N8" s="1">
        <f>B9-O8</f>
        <v>80.443899999999999</v>
      </c>
      <c r="O8" s="1">
        <f>L8+M8</f>
        <v>29.556100000000001</v>
      </c>
      <c r="P8" s="1">
        <f>L8</f>
        <v>9.5560999999999989</v>
      </c>
    </row>
    <row r="9" spans="1:16">
      <c r="B9" s="1">
        <v>110</v>
      </c>
      <c r="E9" s="1">
        <v>2</v>
      </c>
      <c r="F9" s="1">
        <v>30</v>
      </c>
      <c r="G9" s="1">
        <f>PRODUCT(B12,F9)</f>
        <v>30</v>
      </c>
      <c r="H9" s="1">
        <f>B3*30</f>
        <v>210</v>
      </c>
      <c r="I9" s="1">
        <f>PRODUCT(D3,8)+PRODUCT(E3,8)+PRODUCT(F3,2)+PRODUCT(G3,1)</f>
        <v>17</v>
      </c>
      <c r="J9" s="1">
        <f>I9*I3</f>
        <v>8.9810999999999996</v>
      </c>
      <c r="K9" s="2">
        <f>K3*J3</f>
        <v>1.1499999999999999</v>
      </c>
      <c r="L9" s="1">
        <f>J9+K9</f>
        <v>10.1311</v>
      </c>
      <c r="M9" s="1">
        <v>20</v>
      </c>
      <c r="N9" s="1">
        <f>B9-O9</f>
        <v>79.868899999999996</v>
      </c>
      <c r="O9" s="1">
        <f>L9+M9</f>
        <v>30.1311</v>
      </c>
      <c r="P9" s="1">
        <f>L9</f>
        <v>10.1311</v>
      </c>
    </row>
    <row r="12" spans="1:16">
      <c r="D12" s="1" t="s">
        <v>30</v>
      </c>
      <c r="H12" s="1" t="s">
        <v>32</v>
      </c>
      <c r="I12" s="1" t="s">
        <v>31</v>
      </c>
    </row>
    <row r="13" spans="1:16">
      <c r="D13" s="1">
        <v>400</v>
      </c>
      <c r="E13" s="1">
        <v>50</v>
      </c>
      <c r="F13" s="1">
        <v>80</v>
      </c>
      <c r="G13" s="1">
        <v>200</v>
      </c>
      <c r="H13" s="1">
        <v>500</v>
      </c>
      <c r="I13" s="1">
        <v>100</v>
      </c>
      <c r="J13" s="1">
        <f>D13+E13+F13+G13+H13+I13</f>
        <v>1330</v>
      </c>
    </row>
    <row r="18" spans="4:4">
      <c r="D18" s="1" t="s">
        <v>6</v>
      </c>
    </row>
    <row r="19" spans="4:4">
      <c r="D19" s="1">
        <f>2000/30</f>
        <v>66.666666666666671</v>
      </c>
    </row>
  </sheetData>
  <mergeCells count="1">
    <mergeCell ref="C6:D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成本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2018-02-26T04:00:28Z</dcterms:modified>
</cp:coreProperties>
</file>