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ha\Desktop\Github_Repositories\Thesis\Generating Results\"/>
    </mc:Choice>
  </mc:AlternateContent>
  <xr:revisionPtr revIDLastSave="0" documentId="13_ncr:1_{64EEF59B-8BF9-466B-9654-C8B925FADAB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atatab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95" i="1" l="1"/>
  <c r="AB94" i="1"/>
  <c r="Y95" i="1"/>
  <c r="Y94" i="1"/>
  <c r="V95" i="1"/>
  <c r="V94" i="1"/>
  <c r="J95" i="1"/>
  <c r="J94" i="1"/>
  <c r="G95" i="1"/>
  <c r="G94" i="1"/>
  <c r="D95" i="1"/>
  <c r="D94" i="1"/>
  <c r="A98" i="1" l="1"/>
  <c r="Z95" i="1" l="1"/>
  <c r="Z94" i="1"/>
  <c r="W95" i="1"/>
  <c r="W94" i="1"/>
  <c r="T95" i="1"/>
  <c r="T94" i="1"/>
  <c r="H95" i="1"/>
  <c r="H94" i="1"/>
  <c r="E95" i="1"/>
  <c r="E94" i="1"/>
  <c r="B95" i="1"/>
  <c r="B94" i="1"/>
  <c r="AB97" i="1" l="1"/>
  <c r="Y97" i="1"/>
  <c r="V97" i="1"/>
  <c r="S97" i="1"/>
  <c r="P97" i="1"/>
  <c r="M97" i="1"/>
  <c r="J97" i="1"/>
  <c r="G97" i="1"/>
  <c r="D97" i="1"/>
  <c r="A97" i="1"/>
  <c r="B64" i="1"/>
  <c r="B92" i="1"/>
</calcChain>
</file>

<file path=xl/sharedStrings.xml><?xml version="1.0" encoding="utf-8"?>
<sst xmlns="http://schemas.openxmlformats.org/spreadsheetml/2006/main" count="265" uniqueCount="132">
  <si>
    <t>X Rate Error</t>
  </si>
  <si>
    <t>X STD</t>
  </si>
  <si>
    <t>X % Error</t>
  </si>
  <si>
    <t>Y Rate Error</t>
  </si>
  <si>
    <t>Y STD</t>
  </si>
  <si>
    <t>Y % Error</t>
  </si>
  <si>
    <t>Z Rate Error</t>
  </si>
  <si>
    <t>Z STD</t>
  </si>
  <si>
    <t>Z % Error</t>
  </si>
  <si>
    <t>ECI X Rate Error</t>
  </si>
  <si>
    <t>ECI X STD</t>
  </si>
  <si>
    <t>ECI X % Error</t>
  </si>
  <si>
    <t>ECI Y Rate Error</t>
  </si>
  <si>
    <t>ECI Y STD</t>
  </si>
  <si>
    <t>ECI Y % Error</t>
  </si>
  <si>
    <t>ECI Z Rate Error</t>
  </si>
  <si>
    <t>ECI Z STD</t>
  </si>
  <si>
    <t>ECI Z % Error</t>
  </si>
  <si>
    <t>OBS X Rate Error</t>
  </si>
  <si>
    <t>OBS X STD</t>
  </si>
  <si>
    <t>OBS X % Error</t>
  </si>
  <si>
    <t>OBS Y Rate Error</t>
  </si>
  <si>
    <t>OBS Y STD</t>
  </si>
  <si>
    <t>OBS Y % Error</t>
  </si>
  <si>
    <t>OBS Z Rate Error</t>
  </si>
  <si>
    <t>OBS Z STD</t>
  </si>
  <si>
    <t>OBS Z % Error</t>
  </si>
  <si>
    <t>YY Inertia Error</t>
  </si>
  <si>
    <t>YY Inertia Error STD</t>
  </si>
  <si>
    <t>YY Inertia  % Error</t>
  </si>
  <si>
    <t>ZZ Inertia Error</t>
  </si>
  <si>
    <t>ZZ Inertia Error STD</t>
  </si>
  <si>
    <t>ZZ Inertia  % Error</t>
  </si>
  <si>
    <t>Mean X KF Update</t>
  </si>
  <si>
    <t>KF X Update STD</t>
  </si>
  <si>
    <t>Mean Y KF Update</t>
  </si>
  <si>
    <t>KF Y Update STD</t>
  </si>
  <si>
    <t>Mean Z KF Update</t>
  </si>
  <si>
    <t>KF Z Update STD</t>
  </si>
  <si>
    <t>YY KF Update</t>
  </si>
  <si>
    <t>ZZ KF Update</t>
  </si>
  <si>
    <t>Mean Residual</t>
  </si>
  <si>
    <t>Residual STD</t>
  </si>
  <si>
    <t>Residual % Error</t>
  </si>
  <si>
    <t>2020-02-13 15-17-45.252128_0</t>
  </si>
  <si>
    <t>2020-02-13 15-17-45.252128_1</t>
  </si>
  <si>
    <t>2020-02-13 15-17-45.252128_2</t>
  </si>
  <si>
    <t>2020-03-15 15-17-05.252128_0</t>
  </si>
  <si>
    <t>2020-03-15 15-17-05.252128_1</t>
  </si>
  <si>
    <t>2020-03-15 15-17-05.252128_2</t>
  </si>
  <si>
    <t>2020-04-15 02-13-14.252128_0</t>
  </si>
  <si>
    <t>2020-04-15 02-13-14.252128_1</t>
  </si>
  <si>
    <t>2020-04-15 02-13-14.252128_2</t>
  </si>
  <si>
    <t>2020-05-16 02-11-17.252128_0</t>
  </si>
  <si>
    <t>2020-05-16 02-11-17.252128_1</t>
  </si>
  <si>
    <t>2020-05-16 02-11-17.252128_2</t>
  </si>
  <si>
    <t>2020-06-16 15-13-02.252128_0</t>
  </si>
  <si>
    <t>2020-06-16 15-13-02.252128_1</t>
  </si>
  <si>
    <t>2020-06-16 15-13-02.252128_2</t>
  </si>
  <si>
    <t>2020-07-17 15-08-57.252128_0</t>
  </si>
  <si>
    <t>2020-07-17 15-08-57.252128_1</t>
  </si>
  <si>
    <t>2020-07-17 15-08-57.252128_2</t>
  </si>
  <si>
    <t>2020-08-17 15-02-33.252128_0</t>
  </si>
  <si>
    <t>2020-08-17 15-02-33.252128_1</t>
  </si>
  <si>
    <t>2020-08-17 15-02-33.252128_2</t>
  </si>
  <si>
    <t>2020-02-13 04-19-02.719359_0</t>
  </si>
  <si>
    <t>2020-02-13 04-19-02.719359_1</t>
  </si>
  <si>
    <t>2020-02-13 04-19-02.719359_2</t>
  </si>
  <si>
    <t>2020-03-14 23-29-28.719359_0</t>
  </si>
  <si>
    <t>2020-03-14 23-29-28.719359_1</t>
  </si>
  <si>
    <t>2020-03-14 23-29-28.719359_2</t>
  </si>
  <si>
    <t>2020-04-14 07-12-57.719359_0</t>
  </si>
  <si>
    <t>2020-04-14 07-12-57.719359_1</t>
  </si>
  <si>
    <t>2020-04-14 07-12-57.719359_2</t>
  </si>
  <si>
    <t>2020-05-14 11-19-19.719359_0</t>
  </si>
  <si>
    <t>2020-05-14 11-19-19.719359_1</t>
  </si>
  <si>
    <t>2020-05-14 11-19-19.719359_2</t>
  </si>
  <si>
    <t>2020-06-13 12-10-54.719359_0</t>
  </si>
  <si>
    <t>2020-06-13 12-10-54.719359_1</t>
  </si>
  <si>
    <t>2020-06-13 12-10-54.719359_2</t>
  </si>
  <si>
    <t>2020-07-13 12-49-26.719359_0</t>
  </si>
  <si>
    <t>2020-07-13 12-49-26.719359_1</t>
  </si>
  <si>
    <t>2020-07-13 12-49-26.719359_2</t>
  </si>
  <si>
    <t>2020-08-13 04-15-07.719359_0</t>
  </si>
  <si>
    <t>2020-08-13 04-15-07.719359_1</t>
  </si>
  <si>
    <t>2020-08-13 04-15-07.719359_2</t>
  </si>
  <si>
    <t>2020-09-12 23-17-34.719359_0</t>
  </si>
  <si>
    <t>2020-09-12 23-17-34.719359_1</t>
  </si>
  <si>
    <t>2020-09-12 23-17-34.719359_2</t>
  </si>
  <si>
    <t>2020-10-13 03-02-23.719359_0</t>
  </si>
  <si>
    <t>2020-10-13 03-02-23.719359_1</t>
  </si>
  <si>
    <t>2020-10-13 03-02-23.719359_2</t>
  </si>
  <si>
    <t>2020-11-13 03-22-14.719359_0</t>
  </si>
  <si>
    <t>2020-11-13 03-22-14.719359_1</t>
  </si>
  <si>
    <t>2020-11-13 03-22-14.719359_2</t>
  </si>
  <si>
    <t>2020-12-13 19-02-57.719359_0</t>
  </si>
  <si>
    <t>2020-12-13 19-02-57.719359_1</t>
  </si>
  <si>
    <t>2020-12-13 19-02-57.719359_2</t>
  </si>
  <si>
    <t>2021-01-13 14-00-43.719359_0</t>
  </si>
  <si>
    <t>2021-01-13 14-00-43.719359_1</t>
  </si>
  <si>
    <t>2021-01-13 14-00-43.719359_2</t>
  </si>
  <si>
    <t>MEO</t>
  </si>
  <si>
    <t>LEO</t>
  </si>
  <si>
    <t>2020-04-14 08-08-43.681983_0</t>
  </si>
  <si>
    <t>2020-04-14 08-08-43.681983_1</t>
  </si>
  <si>
    <t>2020-04-14 08-08-43.681983_2</t>
  </si>
  <si>
    <t>2020-05-14 10-42-49.681983_0</t>
  </si>
  <si>
    <t>2020-05-14 10-42-49.681983_1</t>
  </si>
  <si>
    <t>2020-05-14 10-42-49.681983_2</t>
  </si>
  <si>
    <t>2020-06-13 10-44-27.681983_0</t>
  </si>
  <si>
    <t>2020-06-13 10-44-27.681983_1</t>
  </si>
  <si>
    <t>2020-06-13 10-44-27.681983_2</t>
  </si>
  <si>
    <t>2020-07-13 10-56-16.681983_0</t>
  </si>
  <si>
    <t>2020-07-13 10-56-16.681983_1</t>
  </si>
  <si>
    <t>2020-07-13 10-56-16.681983_2</t>
  </si>
  <si>
    <t>2020-08-12 11-11-29.681983_0</t>
  </si>
  <si>
    <t>2020-08-12 11-11-29.681983_1</t>
  </si>
  <si>
    <t>2020-08-12 11-11-29.681983_2</t>
  </si>
  <si>
    <t>2020-09-11 11-21-52.681983_0</t>
  </si>
  <si>
    <t>2020-09-11 11-21-52.681983_1</t>
  </si>
  <si>
    <t>2020-09-11 11-21-52.681983_2</t>
  </si>
  <si>
    <t>2020-10-11 11-27-11.681983_0</t>
  </si>
  <si>
    <t>2020-10-11 11-27-11.681983_1</t>
  </si>
  <si>
    <t>2020-10-11 11-27-11.681983_2</t>
  </si>
  <si>
    <t>2020-11-10 11-34-01.681983_0</t>
  </si>
  <si>
    <t>2020-11-10 11-34-01.681983_1</t>
  </si>
  <si>
    <t>GEO</t>
  </si>
  <si>
    <t>Mean</t>
  </si>
  <si>
    <t>Std Err</t>
  </si>
  <si>
    <t>% Success</t>
  </si>
  <si>
    <t>%Success</t>
  </si>
  <si>
    <t>% &lt; 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</si>
</sst>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33" borderId="0" xfId="0" applyFill="1"/>
    <xf numFmtId="1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98"/>
  <sheetViews>
    <sheetView tabSelected="1" topLeftCell="A75" workbookViewId="0">
      <pane xSplit="1" topLeftCell="N1" activePane="topRight" state="frozen"/>
      <selection activeCell="A31" sqref="A31"/>
      <selection pane="topRight" activeCell="AB94" sqref="AB94:AB95"/>
    </sheetView>
  </sheetViews>
  <sheetFormatPr defaultRowHeight="14.4" x14ac:dyDescent="0.3"/>
  <sheetData>
    <row r="1" spans="1:45" x14ac:dyDescent="0.3">
      <c r="A1" t="s">
        <v>102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</row>
    <row r="2" spans="1:45" x14ac:dyDescent="0.3">
      <c r="A2" t="s">
        <v>44</v>
      </c>
      <c r="B2">
        <v>8.3930027268122806E-2</v>
      </c>
      <c r="C2">
        <v>4.7392768143837499E-2</v>
      </c>
      <c r="D2">
        <v>65.760010312110197</v>
      </c>
      <c r="E2">
        <v>6.1742653417733301E-2</v>
      </c>
      <c r="F2">
        <v>6.5077814013821095E-2</v>
      </c>
      <c r="G2">
        <v>44.9198668036585</v>
      </c>
      <c r="H2">
        <v>6.6615423135884297E-2</v>
      </c>
      <c r="I2">
        <v>7.5933659588794E-2</v>
      </c>
      <c r="J2">
        <v>48.944906544538</v>
      </c>
      <c r="K2">
        <v>0.104978042209435</v>
      </c>
      <c r="L2">
        <v>7.58921327800859E-2</v>
      </c>
      <c r="M2">
        <v>75.711062171124993</v>
      </c>
      <c r="N2">
        <v>3.3478381166378003E-2</v>
      </c>
      <c r="O2">
        <v>4.4566478956925198E-2</v>
      </c>
      <c r="P2">
        <v>25.358164600643899</v>
      </c>
      <c r="Q2">
        <v>3.7886956874220397E-2</v>
      </c>
      <c r="R2">
        <v>3.6589345550756998E-2</v>
      </c>
      <c r="S2">
        <v>29.014535877439599</v>
      </c>
      <c r="T2">
        <v>8.9258336071972796E-2</v>
      </c>
      <c r="U2">
        <v>6.9849681249209705E-2</v>
      </c>
      <c r="V2">
        <v>195.47328423666499</v>
      </c>
      <c r="W2">
        <v>6.7225010193720999E-2</v>
      </c>
      <c r="X2">
        <v>5.26212032311619E-2</v>
      </c>
      <c r="Y2">
        <v>29.896232249353599</v>
      </c>
      <c r="Z2">
        <v>3.0496616903548698E-2</v>
      </c>
      <c r="AA2">
        <v>3.7884917239685199E-2</v>
      </c>
      <c r="AB2">
        <v>94.326769166501705</v>
      </c>
      <c r="AI2">
        <v>1.6478479142371201E-4</v>
      </c>
      <c r="AJ2">
        <v>3.2807791620652501E-4</v>
      </c>
      <c r="AK2">
        <v>2.0108636120284E-4</v>
      </c>
      <c r="AL2">
        <v>3.1791554526159601E-4</v>
      </c>
      <c r="AM2">
        <v>1.86480269892699E-4</v>
      </c>
      <c r="AN2">
        <v>2.9475800204177202E-4</v>
      </c>
      <c r="AQ2">
        <v>632.66574104800304</v>
      </c>
      <c r="AR2">
        <v>1503.98973591153</v>
      </c>
      <c r="AS2">
        <v>2.2244480396476501E-2</v>
      </c>
    </row>
    <row r="3" spans="1:45" x14ac:dyDescent="0.3">
      <c r="A3" t="s">
        <v>45</v>
      </c>
      <c r="B3">
        <v>8.3327972910617498E-2</v>
      </c>
      <c r="C3">
        <v>0.10824737030147399</v>
      </c>
      <c r="D3">
        <v>56.734764783064897</v>
      </c>
      <c r="E3">
        <v>0.20343625765061199</v>
      </c>
      <c r="F3">
        <v>9.1690064050199097E-2</v>
      </c>
      <c r="G3">
        <v>115.95461246820599</v>
      </c>
      <c r="H3">
        <v>8.5001670589500297E-2</v>
      </c>
      <c r="I3">
        <v>8.2750481481956698E-2</v>
      </c>
      <c r="J3">
        <v>57.510268101900202</v>
      </c>
      <c r="K3">
        <v>0.16036107315672701</v>
      </c>
      <c r="L3">
        <v>0.17615599231271201</v>
      </c>
      <c r="M3">
        <v>198.105675919871</v>
      </c>
      <c r="N3">
        <v>0.16887735723453101</v>
      </c>
      <c r="O3">
        <v>0.159670643162027</v>
      </c>
      <c r="P3">
        <v>149.36757631463001</v>
      </c>
      <c r="Q3">
        <v>0.15130680049030401</v>
      </c>
      <c r="R3">
        <v>0.12585244514552099</v>
      </c>
      <c r="S3">
        <v>64.598104881726101</v>
      </c>
      <c r="T3">
        <v>0.208518638879225</v>
      </c>
      <c r="U3">
        <v>0.23978763753660001</v>
      </c>
      <c r="V3">
        <v>358.77716451952301</v>
      </c>
      <c r="W3">
        <v>8.0571498464328997E-2</v>
      </c>
      <c r="X3">
        <v>8.5809517665870805E-2</v>
      </c>
      <c r="Y3">
        <v>113.827937128325</v>
      </c>
      <c r="Z3">
        <v>0.200233937321911</v>
      </c>
      <c r="AA3">
        <v>7.9092063431841705E-2</v>
      </c>
      <c r="AB3">
        <v>78.072883156814498</v>
      </c>
      <c r="AI3">
        <v>3.2851352151970199E-4</v>
      </c>
      <c r="AJ3">
        <v>2.0691042613541701E-3</v>
      </c>
      <c r="AK3">
        <v>2.9445741196214802E-4</v>
      </c>
      <c r="AL3">
        <v>1.62298344650673E-3</v>
      </c>
      <c r="AM3">
        <v>2.3531840427702601E-4</v>
      </c>
      <c r="AN3">
        <v>4.86510592862837E-4</v>
      </c>
      <c r="AQ3">
        <v>1229.0221617475399</v>
      </c>
      <c r="AR3">
        <v>3254.4861319452798</v>
      </c>
      <c r="AS3">
        <v>3.70010652834191E-2</v>
      </c>
    </row>
    <row r="4" spans="1:45" x14ac:dyDescent="0.3">
      <c r="A4" t="s">
        <v>46</v>
      </c>
      <c r="B4">
        <v>9.0482752080063594E-2</v>
      </c>
      <c r="C4">
        <v>3.9430647596849798E-2</v>
      </c>
      <c r="D4">
        <v>72.777329561068697</v>
      </c>
      <c r="E4">
        <v>6.9633967668056601E-2</v>
      </c>
      <c r="F4">
        <v>9.97812760513902E-2</v>
      </c>
      <c r="G4">
        <v>68.635126939893198</v>
      </c>
      <c r="H4">
        <v>0.13405412875457601</v>
      </c>
      <c r="I4">
        <v>6.0716790664634999E-2</v>
      </c>
      <c r="J4">
        <v>126.261575110983</v>
      </c>
      <c r="K4">
        <v>0.12927602021128001</v>
      </c>
      <c r="L4">
        <v>3.4866045999340602E-2</v>
      </c>
      <c r="M4">
        <v>88.421929128218494</v>
      </c>
      <c r="N4">
        <v>2.6030083115935101E-2</v>
      </c>
      <c r="O4">
        <v>2.58700279526883E-2</v>
      </c>
      <c r="P4">
        <v>20.809764492646899</v>
      </c>
      <c r="Q4">
        <v>5.0566061547757703E-2</v>
      </c>
      <c r="R4">
        <v>2.5227386475831799E-2</v>
      </c>
      <c r="S4">
        <v>4711.4519870971699</v>
      </c>
      <c r="T4">
        <v>0.111451027895206</v>
      </c>
      <c r="U4">
        <v>3.19224924387327E-2</v>
      </c>
      <c r="V4">
        <v>78.469561209502601</v>
      </c>
      <c r="W4">
        <v>8.3566407241765298E-2</v>
      </c>
      <c r="X4">
        <v>2.8180720789903801E-2</v>
      </c>
      <c r="Y4">
        <v>299.04516078505901</v>
      </c>
      <c r="Z4">
        <v>2.17438962596243E-2</v>
      </c>
      <c r="AA4">
        <v>2.6047006700736001E-2</v>
      </c>
      <c r="AB4">
        <v>17.162464697395599</v>
      </c>
      <c r="AI4">
        <v>1.60874491745131E-4</v>
      </c>
      <c r="AJ4">
        <v>1.42311721891997E-3</v>
      </c>
      <c r="AK4">
        <v>3.3208033841947799E-4</v>
      </c>
      <c r="AL4">
        <v>5.8070812341900696E-3</v>
      </c>
      <c r="AM4">
        <v>2.1686033104540399E-4</v>
      </c>
      <c r="AN4">
        <v>3.9747968625248598E-3</v>
      </c>
      <c r="AQ4">
        <v>678.94946930502795</v>
      </c>
      <c r="AR4">
        <v>1364.2581079705801</v>
      </c>
      <c r="AS4">
        <v>2.7051817788251699E-2</v>
      </c>
    </row>
    <row r="5" spans="1:45" x14ac:dyDescent="0.3">
      <c r="A5" t="s">
        <v>47</v>
      </c>
      <c r="B5">
        <v>0.108562923623858</v>
      </c>
      <c r="C5">
        <v>0.15962994456950699</v>
      </c>
      <c r="D5">
        <v>72.358269622768802</v>
      </c>
      <c r="E5">
        <v>0.26775882895304498</v>
      </c>
      <c r="F5">
        <v>0.16283020881465299</v>
      </c>
      <c r="G5">
        <v>113.949696101782</v>
      </c>
      <c r="H5">
        <v>7.4718228747936599E-2</v>
      </c>
      <c r="I5">
        <v>9.6784206729820896E-2</v>
      </c>
      <c r="J5">
        <v>47.5009629287865</v>
      </c>
      <c r="K5">
        <v>0.18270558811158999</v>
      </c>
      <c r="L5">
        <v>0.21551911248230701</v>
      </c>
      <c r="M5">
        <v>114.303357585684</v>
      </c>
      <c r="N5">
        <v>6.0688068330450602E-2</v>
      </c>
      <c r="O5">
        <v>4.4301052836393198E-2</v>
      </c>
      <c r="P5">
        <v>39.115347252286298</v>
      </c>
      <c r="Q5">
        <v>0.134098185124463</v>
      </c>
      <c r="R5">
        <v>6.56205813870442E-2</v>
      </c>
      <c r="S5">
        <v>58.332685200789001</v>
      </c>
      <c r="T5">
        <v>0.16039369957809499</v>
      </c>
      <c r="U5">
        <v>6.7598659227547195E-2</v>
      </c>
      <c r="V5">
        <v>153.71767681368701</v>
      </c>
      <c r="W5">
        <v>0.188940069626782</v>
      </c>
      <c r="X5">
        <v>0.21071561980387499</v>
      </c>
      <c r="Y5">
        <v>140.23199645929299</v>
      </c>
      <c r="Z5">
        <v>6.5018879905590604E-2</v>
      </c>
      <c r="AA5">
        <v>5.3566304089485303E-2</v>
      </c>
      <c r="AB5">
        <v>23.997927772718199</v>
      </c>
      <c r="AI5">
        <v>5.9473337649583696E-4</v>
      </c>
      <c r="AJ5">
        <v>1.26706518119508E-2</v>
      </c>
      <c r="AK5">
        <v>5.8878574903393599E-4</v>
      </c>
      <c r="AL5">
        <v>1.24048647183597E-2</v>
      </c>
      <c r="AM5">
        <v>4.5370282542757102E-4</v>
      </c>
      <c r="AN5">
        <v>7.0947476320356497E-3</v>
      </c>
      <c r="AQ5">
        <v>747.67781615956403</v>
      </c>
      <c r="AR5">
        <v>1397.6323091125801</v>
      </c>
      <c r="AS5">
        <v>3.4420978578371599E-2</v>
      </c>
    </row>
    <row r="6" spans="1:45" x14ac:dyDescent="0.3">
      <c r="A6" t="s">
        <v>48</v>
      </c>
      <c r="B6">
        <v>8.2128603218043994E-2</v>
      </c>
      <c r="C6">
        <v>9.3659498336806493E-2</v>
      </c>
      <c r="D6">
        <v>80.151949599789305</v>
      </c>
      <c r="E6">
        <v>8.1531553081410094E-2</v>
      </c>
      <c r="F6">
        <v>7.8780584222346503E-2</v>
      </c>
      <c r="G6">
        <v>75.662009125110202</v>
      </c>
      <c r="H6">
        <v>0.114476037450646</v>
      </c>
      <c r="I6">
        <v>2.6599095623605299E-2</v>
      </c>
      <c r="J6">
        <v>92.900997095779303</v>
      </c>
      <c r="K6">
        <v>6.0559359329827298E-2</v>
      </c>
      <c r="L6">
        <v>4.4472862568487502E-2</v>
      </c>
      <c r="M6">
        <v>95.172244435178996</v>
      </c>
      <c r="N6">
        <v>4.7401137809890199E-2</v>
      </c>
      <c r="O6">
        <v>3.0589819519944501E-2</v>
      </c>
      <c r="P6">
        <v>26.197921501770399</v>
      </c>
      <c r="Q6">
        <v>3.8254924820084898E-2</v>
      </c>
      <c r="R6">
        <v>4.7096978806617201E-2</v>
      </c>
      <c r="S6">
        <v>169.60156679974801</v>
      </c>
      <c r="T6">
        <v>4.7222033134980801E-2</v>
      </c>
      <c r="U6">
        <v>5.4539982672147103E-2</v>
      </c>
      <c r="V6">
        <v>59.101055460460898</v>
      </c>
      <c r="W6">
        <v>6.8702862887269706E-2</v>
      </c>
      <c r="X6">
        <v>3.8638030385474198E-2</v>
      </c>
      <c r="Y6">
        <v>61.128758744134402</v>
      </c>
      <c r="Z6">
        <v>2.7098165540916899E-2</v>
      </c>
      <c r="AA6">
        <v>2.6355759080550999E-2</v>
      </c>
      <c r="AB6">
        <v>20.050881461552699</v>
      </c>
      <c r="AI6">
        <v>1.6202284723364601E-4</v>
      </c>
      <c r="AJ6">
        <v>3.71366604866381E-3</v>
      </c>
      <c r="AK6">
        <v>1.9662200334904801E-4</v>
      </c>
      <c r="AL6">
        <v>3.49179672000489E-3</v>
      </c>
      <c r="AM6">
        <v>1.03523509727148E-4</v>
      </c>
      <c r="AN6">
        <v>1.8187785179270901E-4</v>
      </c>
      <c r="AQ6">
        <v>425.27899911641401</v>
      </c>
      <c r="AR6">
        <v>675.44770008498097</v>
      </c>
      <c r="AS6">
        <v>2.1161069722315601E-2</v>
      </c>
    </row>
    <row r="7" spans="1:45" x14ac:dyDescent="0.3">
      <c r="A7" t="s">
        <v>49</v>
      </c>
      <c r="B7">
        <v>0.18189404639821999</v>
      </c>
      <c r="C7">
        <v>3.1867312976599803E-2</v>
      </c>
      <c r="D7">
        <v>99.852019093696697</v>
      </c>
      <c r="E7">
        <v>4.9495156695452E-2</v>
      </c>
      <c r="F7">
        <v>5.3821106321757899E-2</v>
      </c>
      <c r="G7">
        <v>44.539565616792302</v>
      </c>
      <c r="H7">
        <v>0.162090012086574</v>
      </c>
      <c r="I7">
        <v>1.76768379561872E-2</v>
      </c>
      <c r="J7">
        <v>100.55292227863001</v>
      </c>
      <c r="K7">
        <v>0.228751538129707</v>
      </c>
      <c r="L7">
        <v>2.4448481257129999E-2</v>
      </c>
      <c r="M7">
        <v>92.592179542080601</v>
      </c>
      <c r="N7">
        <v>5.3508665155853799E-2</v>
      </c>
      <c r="O7">
        <v>5.1397383581782002E-2</v>
      </c>
      <c r="P7">
        <v>55.322054826687499</v>
      </c>
      <c r="Q7">
        <v>3.912167712945E-2</v>
      </c>
      <c r="R7">
        <v>4.4387468094224301E-2</v>
      </c>
      <c r="S7">
        <v>116.513242156537</v>
      </c>
      <c r="T7">
        <v>6.2648743217734504E-2</v>
      </c>
      <c r="U7">
        <v>2.7222934591981201E-2</v>
      </c>
      <c r="V7">
        <v>100.876874548678</v>
      </c>
      <c r="W7">
        <v>0.223891868047945</v>
      </c>
      <c r="X7">
        <v>2.51997253701353E-2</v>
      </c>
      <c r="Y7">
        <v>90.843672638351606</v>
      </c>
      <c r="Z7">
        <v>5.1982111384695197E-2</v>
      </c>
      <c r="AA7">
        <v>6.2282191381675102E-2</v>
      </c>
      <c r="AB7">
        <v>62.5003994171039</v>
      </c>
      <c r="AI7">
        <v>2.1161671600414099E-4</v>
      </c>
      <c r="AJ7">
        <v>2.5156294230892101E-3</v>
      </c>
      <c r="AK7">
        <v>5.5540842830670799E-4</v>
      </c>
      <c r="AL7">
        <v>3.1571308081036402E-3</v>
      </c>
      <c r="AM7">
        <v>1.83700417087942E-4</v>
      </c>
      <c r="AN7">
        <v>1.86532275994942E-3</v>
      </c>
      <c r="AQ7">
        <v>1647.2492981913299</v>
      </c>
      <c r="AR7">
        <v>3276.51553461003</v>
      </c>
      <c r="AS7">
        <v>4.7066151533052998E-2</v>
      </c>
    </row>
    <row r="8" spans="1:45" x14ac:dyDescent="0.3">
      <c r="A8" t="s">
        <v>50</v>
      </c>
      <c r="B8">
        <v>8.2405921440667704E-2</v>
      </c>
      <c r="C8">
        <v>9.0754096502527207E-2</v>
      </c>
      <c r="D8">
        <v>42.345595200798599</v>
      </c>
      <c r="E8">
        <v>0.18835134169984499</v>
      </c>
      <c r="F8">
        <v>0.104263519045157</v>
      </c>
      <c r="G8">
        <v>165.82609219924001</v>
      </c>
      <c r="H8">
        <v>0.111626622436952</v>
      </c>
      <c r="I8">
        <v>0.147705022945507</v>
      </c>
      <c r="J8">
        <v>64.219405141261703</v>
      </c>
      <c r="K8">
        <v>5.8468576556233699E-2</v>
      </c>
      <c r="L8">
        <v>7.4367739422643006E-2</v>
      </c>
      <c r="M8">
        <v>29.875162994902698</v>
      </c>
      <c r="N8">
        <v>9.40796113802677E-2</v>
      </c>
      <c r="O8">
        <v>8.4910953653759405E-2</v>
      </c>
      <c r="P8">
        <v>48.821841339637402</v>
      </c>
      <c r="Q8">
        <v>7.9480437113158303E-2</v>
      </c>
      <c r="R8">
        <v>6.0709236885743201E-2</v>
      </c>
      <c r="S8">
        <v>106.68919420847899</v>
      </c>
      <c r="T8">
        <v>6.7593439939686806E-2</v>
      </c>
      <c r="U8">
        <v>8.0603286966413806E-2</v>
      </c>
      <c r="V8">
        <v>136.36079681035</v>
      </c>
      <c r="W8">
        <v>4.7893055463940702E-2</v>
      </c>
      <c r="X8">
        <v>7.1504854588752803E-2</v>
      </c>
      <c r="Y8">
        <v>17.864413772753899</v>
      </c>
      <c r="Z8">
        <v>0.104098563083593</v>
      </c>
      <c r="AA8">
        <v>6.7755445252882102E-2</v>
      </c>
      <c r="AB8">
        <v>128.553220038993</v>
      </c>
      <c r="AI8">
        <v>3.4295280159228202E-4</v>
      </c>
      <c r="AJ8">
        <v>4.2682316125085299E-3</v>
      </c>
      <c r="AK8">
        <v>3.7658064338676298E-4</v>
      </c>
      <c r="AL8">
        <v>2.7736721379499102E-3</v>
      </c>
      <c r="AM8">
        <v>4.3493347112313202E-4</v>
      </c>
      <c r="AN8">
        <v>6.55831310092252E-3</v>
      </c>
      <c r="AQ8">
        <v>405.89306811167103</v>
      </c>
      <c r="AR8">
        <v>503.308175065961</v>
      </c>
      <c r="AS8">
        <v>3.7955630911657497E-2</v>
      </c>
    </row>
    <row r="9" spans="1:45" x14ac:dyDescent="0.3">
      <c r="A9" t="s">
        <v>51</v>
      </c>
      <c r="B9">
        <v>6.5589633024855806E-2</v>
      </c>
      <c r="C9">
        <v>9.1464724206663503E-2</v>
      </c>
      <c r="D9">
        <v>57.413989738024597</v>
      </c>
      <c r="E9">
        <v>3.4657154901599797E-2</v>
      </c>
      <c r="F9">
        <v>4.2469419234896902E-2</v>
      </c>
      <c r="G9">
        <v>26.308009654137901</v>
      </c>
      <c r="H9">
        <v>5.7165426476545503E-2</v>
      </c>
      <c r="I9">
        <v>7.9534991601025506E-2</v>
      </c>
      <c r="J9">
        <v>46.834541477520403</v>
      </c>
      <c r="K9">
        <v>7.1969663931966202E-2</v>
      </c>
      <c r="L9">
        <v>8.0527030620283102E-2</v>
      </c>
      <c r="M9">
        <v>163.05314993986499</v>
      </c>
      <c r="N9">
        <v>7.3580689211200007E-2</v>
      </c>
      <c r="O9">
        <v>7.9901355772855898E-2</v>
      </c>
      <c r="P9">
        <v>76.483711696376204</v>
      </c>
      <c r="Q9">
        <v>5.7376320952559401E-2</v>
      </c>
      <c r="R9">
        <v>6.11197522296189E-2</v>
      </c>
      <c r="S9">
        <v>31.0710900508473</v>
      </c>
      <c r="T9">
        <v>5.4882279680127197E-2</v>
      </c>
      <c r="U9">
        <v>6.6477309937617204E-2</v>
      </c>
      <c r="V9">
        <v>32.456702473750397</v>
      </c>
      <c r="W9">
        <v>7.0472058448356606E-2</v>
      </c>
      <c r="X9">
        <v>8.1121419320137195E-2</v>
      </c>
      <c r="Y9">
        <v>130.04222854461401</v>
      </c>
      <c r="Z9">
        <v>6.4679793323269494E-2</v>
      </c>
      <c r="AA9">
        <v>7.5197812402929595E-2</v>
      </c>
      <c r="AB9">
        <v>55.2398599058928</v>
      </c>
      <c r="AI9">
        <v>2.5658645513151499E-4</v>
      </c>
      <c r="AJ9">
        <v>3.6374984249523401E-3</v>
      </c>
      <c r="AK9">
        <v>2.4853320549553303E-4</v>
      </c>
      <c r="AL9">
        <v>6.2498303160934705E-4</v>
      </c>
      <c r="AM9">
        <v>2.4520114527962401E-4</v>
      </c>
      <c r="AN9">
        <v>3.9355771526510402E-3</v>
      </c>
      <c r="AQ9">
        <v>332.40908369630699</v>
      </c>
      <c r="AR9">
        <v>426.53856717796202</v>
      </c>
      <c r="AS9">
        <v>3.7351137724426199E-2</v>
      </c>
    </row>
    <row r="10" spans="1:45" x14ac:dyDescent="0.3">
      <c r="A10" t="s">
        <v>52</v>
      </c>
      <c r="B10">
        <v>0.12875607134696301</v>
      </c>
      <c r="C10">
        <v>2.6231754702341199E-2</v>
      </c>
      <c r="D10">
        <v>82.758414237504098</v>
      </c>
      <c r="E10">
        <v>0.133947391550335</v>
      </c>
      <c r="F10">
        <v>6.8481207631098703E-2</v>
      </c>
      <c r="G10">
        <v>77.1798708696479</v>
      </c>
      <c r="H10">
        <v>0.15144556675822199</v>
      </c>
      <c r="I10">
        <v>5.6970616058805101E-2</v>
      </c>
      <c r="J10">
        <v>78.488034653410296</v>
      </c>
      <c r="K10">
        <v>8.1356515366106205E-2</v>
      </c>
      <c r="L10">
        <v>6.8707695754798501E-2</v>
      </c>
      <c r="M10">
        <v>104.692477894098</v>
      </c>
      <c r="N10">
        <v>0.20412735490782299</v>
      </c>
      <c r="O10">
        <v>5.2324164151705203E-2</v>
      </c>
      <c r="P10">
        <v>82.127222668273205</v>
      </c>
      <c r="Q10">
        <v>0.164125449674872</v>
      </c>
      <c r="R10">
        <v>5.75704326250812E-2</v>
      </c>
      <c r="S10">
        <v>106.51925885643701</v>
      </c>
      <c r="T10">
        <v>0.27132723403676301</v>
      </c>
      <c r="U10">
        <v>2.6017472082114999E-2</v>
      </c>
      <c r="V10">
        <v>90.180685193043701</v>
      </c>
      <c r="W10">
        <v>5.2904977135447402E-2</v>
      </c>
      <c r="X10">
        <v>7.5302640988623895E-2</v>
      </c>
      <c r="Y10">
        <v>333.79955300410398</v>
      </c>
      <c r="Z10">
        <v>5.4972305085324302E-2</v>
      </c>
      <c r="AA10">
        <v>6.8180964019817394E-2</v>
      </c>
      <c r="AB10">
        <v>222.39875304840299</v>
      </c>
      <c r="AI10">
        <v>2.35376345446389E-4</v>
      </c>
      <c r="AJ10">
        <v>3.13563317272712E-3</v>
      </c>
      <c r="AK10">
        <v>7.0875599649469496E-4</v>
      </c>
      <c r="AL10">
        <v>8.2784612848025903E-3</v>
      </c>
      <c r="AM10">
        <v>4.0149749308168698E-4</v>
      </c>
      <c r="AN10">
        <v>5.0333962868647896E-3</v>
      </c>
      <c r="AQ10">
        <v>517.48164087189105</v>
      </c>
      <c r="AR10">
        <v>618.31446625477804</v>
      </c>
      <c r="AS10">
        <v>4.1344689598539E-2</v>
      </c>
    </row>
    <row r="11" spans="1:45" x14ac:dyDescent="0.3">
      <c r="A11" t="s">
        <v>53</v>
      </c>
      <c r="B11">
        <v>0.14775240169315801</v>
      </c>
      <c r="C11">
        <v>0.108258868078424</v>
      </c>
      <c r="D11">
        <v>98.6106630281853</v>
      </c>
      <c r="E11">
        <v>5.3062766796457501E-2</v>
      </c>
      <c r="F11">
        <v>7.2580918625489294E-2</v>
      </c>
      <c r="G11">
        <v>36.004816593587698</v>
      </c>
      <c r="H11">
        <v>0.103844467871827</v>
      </c>
      <c r="I11">
        <v>8.5915463255018296E-2</v>
      </c>
      <c r="J11">
        <v>93.458180506863599</v>
      </c>
      <c r="K11">
        <v>9.5551288853748306E-2</v>
      </c>
      <c r="L11">
        <v>0.10799950661530799</v>
      </c>
      <c r="M11">
        <v>204.48659288582701</v>
      </c>
      <c r="N11">
        <v>0.106625099716233</v>
      </c>
      <c r="O11">
        <v>7.9776920877965493E-2</v>
      </c>
      <c r="P11">
        <v>58.898081438506999</v>
      </c>
      <c r="Q11">
        <v>0.124279969449408</v>
      </c>
      <c r="R11">
        <v>8.2820070166610804E-2</v>
      </c>
      <c r="S11">
        <v>84.640451386013495</v>
      </c>
      <c r="T11">
        <v>5.3284147959365702E-2</v>
      </c>
      <c r="U11">
        <v>7.3564320044011297E-2</v>
      </c>
      <c r="V11">
        <v>534.90762239767298</v>
      </c>
      <c r="W11">
        <v>0.111855755125219</v>
      </c>
      <c r="X11">
        <v>8.3695905273687005E-2</v>
      </c>
      <c r="Y11">
        <v>52.831041156558797</v>
      </c>
      <c r="Z11">
        <v>0.12536118456691001</v>
      </c>
      <c r="AA11">
        <v>0.111886337681671</v>
      </c>
      <c r="AB11">
        <v>116.61719345957999</v>
      </c>
      <c r="AI11">
        <v>7.29478963684389E-4</v>
      </c>
      <c r="AJ11">
        <v>1.2865027264510101E-2</v>
      </c>
      <c r="AK11">
        <v>7.5851784598611298E-4</v>
      </c>
      <c r="AL11">
        <v>8.2681970012839206E-3</v>
      </c>
      <c r="AM11">
        <v>6.6730818699936697E-4</v>
      </c>
      <c r="AN11">
        <v>8.2278770246743699E-3</v>
      </c>
      <c r="AQ11">
        <v>612.81542470658098</v>
      </c>
      <c r="AR11">
        <v>779.18456984924501</v>
      </c>
      <c r="AS11">
        <v>5.3065018438938599E-2</v>
      </c>
    </row>
    <row r="12" spans="1:45" x14ac:dyDescent="0.3">
      <c r="A12" t="s">
        <v>54</v>
      </c>
      <c r="B12">
        <v>9.8151002972197796E-2</v>
      </c>
      <c r="C12">
        <v>6.7340380315459594E-2</v>
      </c>
      <c r="D12">
        <v>65.019724797349099</v>
      </c>
      <c r="E12">
        <v>7.87314390480299E-2</v>
      </c>
      <c r="F12">
        <v>6.1665546585690401E-2</v>
      </c>
      <c r="G12">
        <v>52.689258454351403</v>
      </c>
      <c r="H12">
        <v>9.9940624290857302E-2</v>
      </c>
      <c r="I12">
        <v>0.10216342499457599</v>
      </c>
      <c r="J12">
        <v>81.474171716977494</v>
      </c>
      <c r="K12">
        <v>6.3099398109180194E-2</v>
      </c>
      <c r="L12">
        <v>8.0338464434548798E-2</v>
      </c>
      <c r="M12">
        <v>69.376122896785304</v>
      </c>
      <c r="N12">
        <v>0.150150032737356</v>
      </c>
      <c r="O12">
        <v>4.4284720988804802E-2</v>
      </c>
      <c r="P12">
        <v>75.058978978720205</v>
      </c>
      <c r="Q12">
        <v>8.4047201719129702E-2</v>
      </c>
      <c r="R12">
        <v>9.3288205871031094E-2</v>
      </c>
      <c r="S12">
        <v>77.133221085718603</v>
      </c>
      <c r="T12">
        <v>8.0308172685377197E-2</v>
      </c>
      <c r="U12">
        <v>8.99746377504725E-2</v>
      </c>
      <c r="V12">
        <v>884.49077003101604</v>
      </c>
      <c r="W12">
        <v>0.13394560302620101</v>
      </c>
      <c r="X12">
        <v>4.5820816693413903E-2</v>
      </c>
      <c r="Y12">
        <v>56.000175315793904</v>
      </c>
      <c r="Z12">
        <v>8.5475458925063905E-2</v>
      </c>
      <c r="AA12">
        <v>9.0432904982434503E-2</v>
      </c>
      <c r="AB12">
        <v>160.567225708097</v>
      </c>
      <c r="AI12">
        <v>2.9220630399929198E-4</v>
      </c>
      <c r="AJ12">
        <v>2.63501740539962E-3</v>
      </c>
      <c r="AK12">
        <v>3.8653117075043199E-4</v>
      </c>
      <c r="AL12">
        <v>4.2499647105061497E-3</v>
      </c>
      <c r="AM12">
        <v>2.29837659451269E-4</v>
      </c>
      <c r="AN12">
        <v>3.9166581560081603E-3</v>
      </c>
      <c r="AQ12">
        <v>381.09011620418602</v>
      </c>
      <c r="AR12">
        <v>478.55079934131498</v>
      </c>
      <c r="AS12">
        <v>2.94044680924898E-2</v>
      </c>
    </row>
    <row r="13" spans="1:45" x14ac:dyDescent="0.3">
      <c r="A13" t="s">
        <v>55</v>
      </c>
      <c r="B13">
        <v>0.101449557462718</v>
      </c>
      <c r="C13">
        <v>0.126449312663481</v>
      </c>
      <c r="D13">
        <v>100.576308192459</v>
      </c>
      <c r="E13">
        <v>0.209551503476919</v>
      </c>
      <c r="F13">
        <v>0.17344856935887401</v>
      </c>
      <c r="G13">
        <v>165.03282595303099</v>
      </c>
      <c r="H13">
        <v>0.107410376605375</v>
      </c>
      <c r="I13">
        <v>0.117921430537969</v>
      </c>
      <c r="J13">
        <v>61.807027034647902</v>
      </c>
      <c r="K13">
        <v>0.17073022984049599</v>
      </c>
      <c r="L13">
        <v>6.4977621033874305E-2</v>
      </c>
      <c r="M13">
        <v>72.2438746388341</v>
      </c>
      <c r="N13">
        <v>0.16170795104553601</v>
      </c>
      <c r="O13">
        <v>0.17983817211452599</v>
      </c>
      <c r="P13">
        <v>2176.1334761511498</v>
      </c>
      <c r="Q13">
        <v>0.15357023309371501</v>
      </c>
      <c r="R13">
        <v>0.155945340954281</v>
      </c>
      <c r="S13">
        <v>630.506098409684</v>
      </c>
      <c r="T13">
        <v>0.102522160314077</v>
      </c>
      <c r="U13">
        <v>0.10395722685745699</v>
      </c>
      <c r="V13">
        <v>87.0249993529888</v>
      </c>
      <c r="W13">
        <v>0.146266379859428</v>
      </c>
      <c r="X13">
        <v>0.177625418661464</v>
      </c>
      <c r="Y13">
        <v>118.357763913517</v>
      </c>
      <c r="Z13">
        <v>0.19242190634131201</v>
      </c>
      <c r="AA13">
        <v>0.13490413814811</v>
      </c>
      <c r="AB13">
        <v>116.41803864987899</v>
      </c>
      <c r="AI13">
        <v>8.7009441660554701E-4</v>
      </c>
      <c r="AJ13">
        <v>1.1786168807954399E-2</v>
      </c>
      <c r="AK13">
        <v>1.16693489491083E-3</v>
      </c>
      <c r="AL13">
        <v>1.9609055993563801E-2</v>
      </c>
      <c r="AM13">
        <v>9.1162353269098298E-4</v>
      </c>
      <c r="AN13">
        <v>1.16592818772508E-2</v>
      </c>
      <c r="AQ13">
        <v>410.74589806745303</v>
      </c>
      <c r="AR13">
        <v>587.52616761826096</v>
      </c>
      <c r="AS13">
        <v>5.4172601605696598E-2</v>
      </c>
    </row>
    <row r="14" spans="1:45" x14ac:dyDescent="0.3">
      <c r="A14" t="s">
        <v>56</v>
      </c>
      <c r="B14">
        <v>0.12671997137569399</v>
      </c>
      <c r="C14">
        <v>7.2566654716074194E-2</v>
      </c>
      <c r="D14">
        <v>65.668430758815603</v>
      </c>
      <c r="E14">
        <v>5.8233151100204501E-2</v>
      </c>
      <c r="F14">
        <v>7.0117290165223806E-2</v>
      </c>
      <c r="G14">
        <v>31.266301319642601</v>
      </c>
      <c r="H14">
        <v>8.5002204539790099E-2</v>
      </c>
      <c r="I14">
        <v>8.5191656885632794E-2</v>
      </c>
      <c r="J14">
        <v>83.850310350367295</v>
      </c>
      <c r="K14">
        <v>0.18895878066275501</v>
      </c>
      <c r="L14">
        <v>8.4739246175768307E-2</v>
      </c>
      <c r="M14">
        <v>139.485031723551</v>
      </c>
      <c r="N14">
        <v>0.122581145175842</v>
      </c>
      <c r="O14">
        <v>0.14120367080943</v>
      </c>
      <c r="P14">
        <v>127.041976505295</v>
      </c>
      <c r="Q14">
        <v>0.109714961463539</v>
      </c>
      <c r="R14">
        <v>7.2362821809772104E-2</v>
      </c>
      <c r="S14">
        <v>46.979227622662798</v>
      </c>
      <c r="T14">
        <v>0.16469481218641899</v>
      </c>
      <c r="U14">
        <v>0.11014414235238799</v>
      </c>
      <c r="V14">
        <v>93.249118783867004</v>
      </c>
      <c r="W14">
        <v>0.16736772739880601</v>
      </c>
      <c r="X14">
        <v>9.21296952554779E-2</v>
      </c>
      <c r="Y14">
        <v>104.9330091307</v>
      </c>
      <c r="Z14">
        <v>8.6323364799988297E-2</v>
      </c>
      <c r="AA14">
        <v>0.111022173543664</v>
      </c>
      <c r="AB14">
        <v>54.066326538156403</v>
      </c>
      <c r="AI14">
        <v>2.4365541843685099E-4</v>
      </c>
      <c r="AJ14">
        <v>7.6227067476620797E-4</v>
      </c>
      <c r="AK14">
        <v>3.9714263047411097E-4</v>
      </c>
      <c r="AL14">
        <v>1.1386874128881E-3</v>
      </c>
      <c r="AM14">
        <v>2.4533506471614798E-4</v>
      </c>
      <c r="AN14">
        <v>2.7217532289042401E-3</v>
      </c>
      <c r="AQ14">
        <v>761.50335102198596</v>
      </c>
      <c r="AR14">
        <v>1156.60448142568</v>
      </c>
      <c r="AS14">
        <v>3.77186702786396E-2</v>
      </c>
    </row>
    <row r="15" spans="1:45" x14ac:dyDescent="0.3">
      <c r="A15" t="s">
        <v>57</v>
      </c>
      <c r="B15">
        <v>3.7687964261730197E-2</v>
      </c>
      <c r="C15">
        <v>4.7522236695484797E-2</v>
      </c>
      <c r="D15">
        <v>17.0809095634465</v>
      </c>
      <c r="E15">
        <v>8.6819123456192498E-2</v>
      </c>
      <c r="F15">
        <v>0.112064318609377</v>
      </c>
      <c r="G15">
        <v>75.692090282642795</v>
      </c>
      <c r="H15">
        <v>0.13861173185490699</v>
      </c>
      <c r="I15">
        <v>7.7525998898873003E-2</v>
      </c>
      <c r="J15">
        <v>120.60282057235</v>
      </c>
      <c r="K15">
        <v>7.1194882128702702E-2</v>
      </c>
      <c r="L15">
        <v>9.6038578547832196E-2</v>
      </c>
      <c r="M15">
        <v>36.041599627679602</v>
      </c>
      <c r="N15">
        <v>9.4558472510544903E-2</v>
      </c>
      <c r="O15">
        <v>4.9861378498179301E-2</v>
      </c>
      <c r="P15">
        <v>52.837369999450303</v>
      </c>
      <c r="Q15">
        <v>0.13967491135815499</v>
      </c>
      <c r="R15">
        <v>0.14810559445997501</v>
      </c>
      <c r="S15">
        <v>220.79147010285101</v>
      </c>
      <c r="T15">
        <v>9.1959739575302998E-2</v>
      </c>
      <c r="U15">
        <v>0.10593755956595299</v>
      </c>
      <c r="V15">
        <v>52.868814156211698</v>
      </c>
      <c r="W15">
        <v>7.6470825819197397E-2</v>
      </c>
      <c r="X15">
        <v>6.2660760457436598E-2</v>
      </c>
      <c r="Y15">
        <v>528.809684641697</v>
      </c>
      <c r="Z15">
        <v>0.133380587237208</v>
      </c>
      <c r="AA15">
        <v>0.135264996119002</v>
      </c>
      <c r="AB15">
        <v>63.211182495030997</v>
      </c>
      <c r="AI15">
        <v>2.2698075252816299E-4</v>
      </c>
      <c r="AJ15">
        <v>3.6627394475673202E-4</v>
      </c>
      <c r="AK15">
        <v>2.24945501251325E-4</v>
      </c>
      <c r="AL15">
        <v>4.1504720159132402E-4</v>
      </c>
      <c r="AM15">
        <v>1.8916953076430199E-4</v>
      </c>
      <c r="AN15">
        <v>3.7436656993396097E-4</v>
      </c>
      <c r="AQ15">
        <v>545.44328393169599</v>
      </c>
      <c r="AR15">
        <v>797.19203550192401</v>
      </c>
      <c r="AS15">
        <v>2.8348583101221899E-2</v>
      </c>
    </row>
    <row r="16" spans="1:45" x14ac:dyDescent="0.3">
      <c r="A16" t="s">
        <v>58</v>
      </c>
      <c r="B16">
        <v>0.10678729391967599</v>
      </c>
      <c r="C16">
        <v>0.11805995811507</v>
      </c>
      <c r="D16">
        <v>87.294558412903498</v>
      </c>
      <c r="E16">
        <v>0.113700427139052</v>
      </c>
      <c r="F16">
        <v>9.4801581932048795E-2</v>
      </c>
      <c r="G16">
        <v>47.674390886620003</v>
      </c>
      <c r="H16">
        <v>0.10619661038348099</v>
      </c>
      <c r="I16">
        <v>4.570021191859E-2</v>
      </c>
      <c r="J16">
        <v>97.158079732763895</v>
      </c>
      <c r="K16">
        <v>0.109895742938679</v>
      </c>
      <c r="L16">
        <v>8.7462672098140806E-2</v>
      </c>
      <c r="M16">
        <v>80.050190060394897</v>
      </c>
      <c r="N16">
        <v>3.3345445733467101E-2</v>
      </c>
      <c r="O16">
        <v>4.1924224360610697E-2</v>
      </c>
      <c r="P16">
        <v>786.145926724574</v>
      </c>
      <c r="Q16">
        <v>0.103579865999648</v>
      </c>
      <c r="R16">
        <v>0.122211019641464</v>
      </c>
      <c r="S16">
        <v>40.6504479159723</v>
      </c>
      <c r="T16">
        <v>9.2953611202696407E-2</v>
      </c>
      <c r="U16">
        <v>0.106443208706732</v>
      </c>
      <c r="V16">
        <v>131.38136316640799</v>
      </c>
      <c r="W16">
        <v>7.5131105071523901E-2</v>
      </c>
      <c r="X16">
        <v>7.3673436520863902E-2</v>
      </c>
      <c r="Y16">
        <v>83.013818763041598</v>
      </c>
      <c r="Z16">
        <v>9.8450782100689693E-2</v>
      </c>
      <c r="AA16">
        <v>9.1120177220704396E-2</v>
      </c>
      <c r="AB16">
        <v>37.069280833598803</v>
      </c>
      <c r="AI16">
        <v>3.2658339649187799E-4</v>
      </c>
      <c r="AJ16">
        <v>2.25977470373533E-3</v>
      </c>
      <c r="AK16">
        <v>4.3119894015626701E-4</v>
      </c>
      <c r="AL16">
        <v>1.44516364710601E-3</v>
      </c>
      <c r="AM16">
        <v>2.9759841585210101E-4</v>
      </c>
      <c r="AN16">
        <v>1.28521165216579E-3</v>
      </c>
      <c r="AQ16">
        <v>670.883353695408</v>
      </c>
      <c r="AR16">
        <v>980.27107752632605</v>
      </c>
      <c r="AS16">
        <v>3.8147354302211403E-2</v>
      </c>
    </row>
    <row r="17" spans="1:45" x14ac:dyDescent="0.3">
      <c r="A17" t="s">
        <v>59</v>
      </c>
      <c r="B17">
        <v>8.63005280939841E-2</v>
      </c>
      <c r="C17">
        <v>0.11942769187977</v>
      </c>
      <c r="D17">
        <v>42.305684533465602</v>
      </c>
      <c r="E17">
        <v>0.26096027475969302</v>
      </c>
      <c r="F17">
        <v>0.15870703421045099</v>
      </c>
      <c r="G17">
        <v>211.92796714700401</v>
      </c>
      <c r="H17">
        <v>0.101103630698372</v>
      </c>
      <c r="I17">
        <v>8.60232323492017E-2</v>
      </c>
      <c r="J17">
        <v>51.629259008593301</v>
      </c>
      <c r="K17">
        <v>0.25240676529849698</v>
      </c>
      <c r="L17">
        <v>0.266141220499095</v>
      </c>
      <c r="M17">
        <v>177.08398341889699</v>
      </c>
      <c r="N17">
        <v>0.12624633334900601</v>
      </c>
      <c r="O17">
        <v>8.2291281413983702E-2</v>
      </c>
      <c r="P17">
        <v>99.544158441765205</v>
      </c>
      <c r="Q17">
        <v>0.224461997981734</v>
      </c>
      <c r="R17">
        <v>0.148502294251669</v>
      </c>
      <c r="S17">
        <v>92.627380344718503</v>
      </c>
      <c r="T17">
        <v>0.30853208449453301</v>
      </c>
      <c r="U17">
        <v>0.295304480458845</v>
      </c>
      <c r="V17">
        <v>627.02208485946096</v>
      </c>
      <c r="W17">
        <v>0.121994332414695</v>
      </c>
      <c r="X17">
        <v>9.5565115616501106E-2</v>
      </c>
      <c r="Y17">
        <v>92.299509307249295</v>
      </c>
      <c r="Z17">
        <v>0.191540855873471</v>
      </c>
      <c r="AA17">
        <v>6.1210509191597498E-2</v>
      </c>
      <c r="AB17">
        <v>69.863154266334504</v>
      </c>
      <c r="AI17">
        <v>4.5316705098081699E-4</v>
      </c>
      <c r="AJ17">
        <v>6.0830902900291996E-3</v>
      </c>
      <c r="AK17">
        <v>6.6601597899501E-4</v>
      </c>
      <c r="AL17">
        <v>1.3971147734429401E-2</v>
      </c>
      <c r="AM17">
        <v>3.7188763548045997E-4</v>
      </c>
      <c r="AN17">
        <v>2.55899626566227E-3</v>
      </c>
      <c r="AQ17">
        <v>539.97276001043804</v>
      </c>
      <c r="AR17">
        <v>911.04394286190904</v>
      </c>
      <c r="AS17">
        <v>3.5632203673980997E-2</v>
      </c>
    </row>
    <row r="18" spans="1:45" x14ac:dyDescent="0.3">
      <c r="A18" t="s">
        <v>60</v>
      </c>
      <c r="B18">
        <v>4.5602337043032501E-2</v>
      </c>
      <c r="C18">
        <v>5.4712237494406998E-2</v>
      </c>
      <c r="D18">
        <v>30.343929522745601</v>
      </c>
      <c r="E18">
        <v>5.0253427101424802E-2</v>
      </c>
      <c r="F18">
        <v>5.1982306023578E-2</v>
      </c>
      <c r="G18">
        <v>28.1065642733404</v>
      </c>
      <c r="H18">
        <v>3.7646042086379103E-2</v>
      </c>
      <c r="I18">
        <v>4.4312941031790003E-2</v>
      </c>
      <c r="J18">
        <v>23.726325850767601</v>
      </c>
      <c r="K18">
        <v>2.8137459273142099E-2</v>
      </c>
      <c r="L18">
        <v>2.1301370301138298E-2</v>
      </c>
      <c r="M18">
        <v>11.5002751879627</v>
      </c>
      <c r="N18">
        <v>9.6404925414319206E-2</v>
      </c>
      <c r="O18">
        <v>4.2266280445530303E-2</v>
      </c>
      <c r="P18">
        <v>113.225361815369</v>
      </c>
      <c r="Q18">
        <v>4.8109497327634101E-2</v>
      </c>
      <c r="R18">
        <v>5.4880978376440098E-2</v>
      </c>
      <c r="S18">
        <v>42.830103255406897</v>
      </c>
      <c r="T18">
        <v>2.02356549221046E-2</v>
      </c>
      <c r="U18">
        <v>2.6204022376797399E-2</v>
      </c>
      <c r="V18">
        <v>7.4176669033414697</v>
      </c>
      <c r="W18">
        <v>9.7705071034877397E-2</v>
      </c>
      <c r="X18">
        <v>4.3248940219595002E-2</v>
      </c>
      <c r="Y18">
        <v>225.64477443953001</v>
      </c>
      <c r="Z18">
        <v>5.0680701661356201E-2</v>
      </c>
      <c r="AA18">
        <v>5.2262188531972002E-2</v>
      </c>
      <c r="AB18">
        <v>87.015383277572298</v>
      </c>
      <c r="AI18">
        <v>1.2784740391416901E-4</v>
      </c>
      <c r="AJ18">
        <v>2.0019825385906101E-4</v>
      </c>
      <c r="AK18">
        <v>1.5773687642797401E-4</v>
      </c>
      <c r="AL18">
        <v>2.41602586453898E-4</v>
      </c>
      <c r="AM18">
        <v>1.4162163781130001E-4</v>
      </c>
      <c r="AN18">
        <v>2.3277085570580399E-4</v>
      </c>
      <c r="AQ18">
        <v>672.35558777363497</v>
      </c>
      <c r="AR18">
        <v>1375.19279268268</v>
      </c>
      <c r="AS18">
        <v>2.8215783534339199E-2</v>
      </c>
    </row>
    <row r="19" spans="1:45" x14ac:dyDescent="0.3">
      <c r="A19" t="s">
        <v>61</v>
      </c>
      <c r="B19">
        <v>0.15475047876199699</v>
      </c>
      <c r="C19">
        <v>0.122365731129642</v>
      </c>
      <c r="D19">
        <v>128.85163883198999</v>
      </c>
      <c r="E19">
        <v>9.37967821406024E-2</v>
      </c>
      <c r="F19">
        <v>0.11218291072739101</v>
      </c>
      <c r="G19">
        <v>62.1975669944581</v>
      </c>
      <c r="H19">
        <v>0.117327509178405</v>
      </c>
      <c r="I19">
        <v>8.3293027265479103E-2</v>
      </c>
      <c r="J19">
        <v>85.837425705035898</v>
      </c>
      <c r="K19">
        <v>0.168265401595387</v>
      </c>
      <c r="L19">
        <v>8.3057761561967605E-2</v>
      </c>
      <c r="M19">
        <v>82.544428509559793</v>
      </c>
      <c r="N19">
        <v>0.114263572088861</v>
      </c>
      <c r="O19">
        <v>0.108138032413459</v>
      </c>
      <c r="P19">
        <v>97.954646810780005</v>
      </c>
      <c r="Q19">
        <v>0.138434555903752</v>
      </c>
      <c r="R19">
        <v>0.13345539956387301</v>
      </c>
      <c r="S19">
        <v>527.87801897704696</v>
      </c>
      <c r="T19">
        <v>0.16260390103609301</v>
      </c>
      <c r="U19">
        <v>4.9957264165965097E-2</v>
      </c>
      <c r="V19">
        <v>101.73151514668101</v>
      </c>
      <c r="W19">
        <v>0.12127589340032199</v>
      </c>
      <c r="X19">
        <v>0.10213336100728</v>
      </c>
      <c r="Y19">
        <v>83.304949450766202</v>
      </c>
      <c r="Z19">
        <v>0.13837541912053</v>
      </c>
      <c r="AA19">
        <v>0.153239507028754</v>
      </c>
      <c r="AB19">
        <v>145.45629882522601</v>
      </c>
      <c r="AI19">
        <v>5.0734324091426298E-4</v>
      </c>
      <c r="AJ19">
        <v>8.1367951368632608E-3</v>
      </c>
      <c r="AK19">
        <v>6.0171590377842304E-4</v>
      </c>
      <c r="AL19">
        <v>9.3743092855947899E-3</v>
      </c>
      <c r="AM19">
        <v>3.56700704401053E-4</v>
      </c>
      <c r="AN19">
        <v>4.2204681057456299E-3</v>
      </c>
      <c r="AQ19">
        <v>632.20643795641001</v>
      </c>
      <c r="AR19">
        <v>985.25488688550104</v>
      </c>
      <c r="AS19">
        <v>3.2905045074441003E-2</v>
      </c>
    </row>
    <row r="20" spans="1:45" x14ac:dyDescent="0.3">
      <c r="A20" t="s">
        <v>62</v>
      </c>
      <c r="B20">
        <v>5.56560977306906E-2</v>
      </c>
      <c r="C20">
        <v>6.0901195516478199E-2</v>
      </c>
      <c r="D20">
        <v>46.118674572478199</v>
      </c>
      <c r="E20">
        <v>9.3488065603452505E-2</v>
      </c>
      <c r="F20">
        <v>8.9959590771220801E-2</v>
      </c>
      <c r="G20">
        <v>90.446969278217395</v>
      </c>
      <c r="H20">
        <v>4.4703752991609197E-2</v>
      </c>
      <c r="I20">
        <v>6.1028080200499601E-2</v>
      </c>
      <c r="J20">
        <v>37.0184235906259</v>
      </c>
      <c r="K20">
        <v>9.1203357126864601E-2</v>
      </c>
      <c r="L20">
        <v>0.13177376670949101</v>
      </c>
      <c r="M20">
        <v>207.499466026161</v>
      </c>
      <c r="N20">
        <v>0.14986246424618499</v>
      </c>
      <c r="O20">
        <v>4.97700001384399E-2</v>
      </c>
      <c r="P20">
        <v>81.383461715057507</v>
      </c>
      <c r="Q20">
        <v>0.11247326585584599</v>
      </c>
      <c r="R20">
        <v>0.11616896566997</v>
      </c>
      <c r="S20">
        <v>178.06181288951501</v>
      </c>
      <c r="T20">
        <v>0.114174572233104</v>
      </c>
      <c r="U20">
        <v>0.12897108703163301</v>
      </c>
      <c r="V20">
        <v>259.635473268829</v>
      </c>
      <c r="W20">
        <v>0.123351411307374</v>
      </c>
      <c r="X20">
        <v>9.2353141033093E-2</v>
      </c>
      <c r="Y20">
        <v>91.734371563261206</v>
      </c>
      <c r="Z20">
        <v>0.11927178525574</v>
      </c>
      <c r="AA20">
        <v>8.86450212566533E-2</v>
      </c>
      <c r="AB20">
        <v>84.788907147260701</v>
      </c>
      <c r="AI20">
        <v>2.1855186509194501E-4</v>
      </c>
      <c r="AJ20">
        <v>1.1403265067806501E-3</v>
      </c>
      <c r="AK20">
        <v>2.5018886099919001E-4</v>
      </c>
      <c r="AL20">
        <v>1.46492683195302E-3</v>
      </c>
      <c r="AM20">
        <v>1.8194081798602999E-4</v>
      </c>
      <c r="AN20">
        <v>2.32346280177422E-3</v>
      </c>
      <c r="AQ20">
        <v>507.29169082613703</v>
      </c>
      <c r="AR20">
        <v>782.54210692089305</v>
      </c>
      <c r="AS20">
        <v>3.0120588745338801E-2</v>
      </c>
    </row>
    <row r="21" spans="1:45" x14ac:dyDescent="0.3">
      <c r="A21" t="s">
        <v>63</v>
      </c>
      <c r="B21">
        <v>0.27069364750059699</v>
      </c>
      <c r="C21">
        <v>0.24454910105217301</v>
      </c>
      <c r="D21">
        <v>266.96221516874101</v>
      </c>
      <c r="E21">
        <v>4.0793772772230202E-2</v>
      </c>
      <c r="F21">
        <v>3.69436920783138E-2</v>
      </c>
      <c r="G21">
        <v>40.343931800067999</v>
      </c>
      <c r="H21">
        <v>0.20377235904369201</v>
      </c>
      <c r="I21">
        <v>0.21557257786663001</v>
      </c>
      <c r="J21">
        <v>200.05811899004701</v>
      </c>
      <c r="K21">
        <v>0.28927448604845102</v>
      </c>
      <c r="L21">
        <v>0.29545019459555</v>
      </c>
      <c r="M21">
        <v>386.07545635095602</v>
      </c>
      <c r="N21">
        <v>0.15246066639773001</v>
      </c>
      <c r="O21">
        <v>0.14166482915932099</v>
      </c>
      <c r="P21">
        <v>97.863987996793597</v>
      </c>
      <c r="Q21">
        <v>9.1020960830526298E-2</v>
      </c>
      <c r="R21">
        <v>0.105603496144814</v>
      </c>
      <c r="S21">
        <v>288.343799975987</v>
      </c>
      <c r="T21">
        <v>0.235940946303346</v>
      </c>
      <c r="U21">
        <v>0.24788838482282</v>
      </c>
      <c r="V21">
        <v>204.75291776440801</v>
      </c>
      <c r="W21">
        <v>0.240899012361352</v>
      </c>
      <c r="X21">
        <v>0.23278152099590599</v>
      </c>
      <c r="Y21">
        <v>212.214875871179</v>
      </c>
      <c r="Z21">
        <v>5.0313798223321798E-2</v>
      </c>
      <c r="AA21">
        <v>5.6478653770757399E-2</v>
      </c>
      <c r="AB21">
        <v>73.513854729221805</v>
      </c>
      <c r="AI21">
        <v>5.9444030816602396E-4</v>
      </c>
      <c r="AJ21">
        <v>1.44043331029052E-2</v>
      </c>
      <c r="AK21">
        <v>3.1441395447536201E-4</v>
      </c>
      <c r="AL21">
        <v>2.9004851539117401E-3</v>
      </c>
      <c r="AM21">
        <v>4.90068806549111E-4</v>
      </c>
      <c r="AN21">
        <v>1.17637823165061E-2</v>
      </c>
      <c r="AQ21">
        <v>476.65712817274999</v>
      </c>
      <c r="AR21">
        <v>751.21910306045004</v>
      </c>
      <c r="AS21">
        <v>2.76381893221994E-2</v>
      </c>
    </row>
    <row r="22" spans="1:45" x14ac:dyDescent="0.3">
      <c r="A22" t="s">
        <v>64</v>
      </c>
      <c r="B22">
        <v>0.125175207752344</v>
      </c>
      <c r="C22">
        <v>0.13297313582814099</v>
      </c>
      <c r="D22">
        <v>120.812889037136</v>
      </c>
      <c r="E22">
        <v>0.18203985666998099</v>
      </c>
      <c r="F22">
        <v>9.0606906944080204E-2</v>
      </c>
      <c r="G22">
        <v>112.43099832353001</v>
      </c>
      <c r="H22">
        <v>6.4691960865447901E-2</v>
      </c>
      <c r="I22">
        <v>7.44002755349054E-2</v>
      </c>
      <c r="J22">
        <v>61.146078776450501</v>
      </c>
      <c r="K22">
        <v>0.16163589662411601</v>
      </c>
      <c r="L22">
        <v>0.178714350246547</v>
      </c>
      <c r="M22">
        <v>143.84568551997299</v>
      </c>
      <c r="N22">
        <v>0.17570236471133699</v>
      </c>
      <c r="O22">
        <v>0.107878471720039</v>
      </c>
      <c r="P22">
        <v>150.23198616057701</v>
      </c>
      <c r="Q22">
        <v>0.14419575417035399</v>
      </c>
      <c r="R22">
        <v>5.4686855327377E-2</v>
      </c>
      <c r="S22">
        <v>97.573147864729293</v>
      </c>
      <c r="T22">
        <v>0.14364879711676901</v>
      </c>
      <c r="U22">
        <v>0.138020126461567</v>
      </c>
      <c r="V22">
        <v>440.41261384591297</v>
      </c>
      <c r="W22">
        <v>0.20277307192225599</v>
      </c>
      <c r="X22">
        <v>0.15932906448240999</v>
      </c>
      <c r="Y22">
        <v>657.10961812764299</v>
      </c>
      <c r="Z22">
        <v>0.16463282858099501</v>
      </c>
      <c r="AA22">
        <v>4.4734552063744E-2</v>
      </c>
      <c r="AB22">
        <v>76.691830330672502</v>
      </c>
      <c r="AI22">
        <v>3.5865350527152201E-4</v>
      </c>
      <c r="AJ22">
        <v>6.0861225274568501E-3</v>
      </c>
      <c r="AK22">
        <v>3.9963135198972801E-4</v>
      </c>
      <c r="AL22">
        <v>5.3543893448806702E-3</v>
      </c>
      <c r="AM22">
        <v>2.69756451630258E-4</v>
      </c>
      <c r="AN22">
        <v>2.2472862691477898E-3</v>
      </c>
      <c r="AQ22">
        <v>754.95781820812101</v>
      </c>
      <c r="AR22">
        <v>1461.4920562192899</v>
      </c>
      <c r="AS22">
        <v>3.8299939678657198E-2</v>
      </c>
    </row>
    <row r="23" spans="1:45" x14ac:dyDescent="0.3">
      <c r="A23" t="s">
        <v>130</v>
      </c>
      <c r="B23">
        <v>0</v>
      </c>
    </row>
    <row r="27" spans="1:45" x14ac:dyDescent="0.3">
      <c r="A27" t="s">
        <v>101</v>
      </c>
      <c r="B27" t="s">
        <v>0</v>
      </c>
      <c r="C27" t="s">
        <v>1</v>
      </c>
      <c r="D27" t="s">
        <v>2</v>
      </c>
      <c r="E27" t="s">
        <v>3</v>
      </c>
      <c r="F27" t="s">
        <v>4</v>
      </c>
      <c r="G27" t="s">
        <v>5</v>
      </c>
      <c r="H27" t="s">
        <v>6</v>
      </c>
      <c r="I27" t="s">
        <v>7</v>
      </c>
      <c r="J27" t="s">
        <v>8</v>
      </c>
      <c r="K27" t="s">
        <v>9</v>
      </c>
      <c r="L27" t="s">
        <v>10</v>
      </c>
      <c r="M27" t="s">
        <v>11</v>
      </c>
      <c r="N27" t="s">
        <v>12</v>
      </c>
      <c r="O27" t="s">
        <v>13</v>
      </c>
      <c r="P27" t="s">
        <v>14</v>
      </c>
      <c r="Q27" t="s">
        <v>15</v>
      </c>
      <c r="R27" t="s">
        <v>16</v>
      </c>
      <c r="S27" t="s">
        <v>17</v>
      </c>
      <c r="T27" t="s">
        <v>18</v>
      </c>
      <c r="U27" t="s">
        <v>19</v>
      </c>
      <c r="V27" t="s">
        <v>20</v>
      </c>
      <c r="W27" t="s">
        <v>21</v>
      </c>
      <c r="X27" t="s">
        <v>22</v>
      </c>
      <c r="Y27" t="s">
        <v>23</v>
      </c>
      <c r="Z27" t="s">
        <v>24</v>
      </c>
      <c r="AA27" t="s">
        <v>25</v>
      </c>
      <c r="AB27" t="s">
        <v>26</v>
      </c>
      <c r="AC27" t="s">
        <v>27</v>
      </c>
      <c r="AD27" t="s">
        <v>28</v>
      </c>
      <c r="AE27" t="s">
        <v>29</v>
      </c>
      <c r="AF27" t="s">
        <v>30</v>
      </c>
      <c r="AG27" t="s">
        <v>31</v>
      </c>
      <c r="AH27" t="s">
        <v>32</v>
      </c>
      <c r="AI27" t="s">
        <v>33</v>
      </c>
      <c r="AJ27" t="s">
        <v>34</v>
      </c>
      <c r="AK27" t="s">
        <v>35</v>
      </c>
      <c r="AL27" t="s">
        <v>36</v>
      </c>
      <c r="AM27" t="s">
        <v>37</v>
      </c>
      <c r="AN27" t="s">
        <v>38</v>
      </c>
      <c r="AO27" t="s">
        <v>39</v>
      </c>
      <c r="AP27" t="s">
        <v>40</v>
      </c>
      <c r="AQ27" t="s">
        <v>41</v>
      </c>
      <c r="AR27" t="s">
        <v>42</v>
      </c>
      <c r="AS27" t="s">
        <v>43</v>
      </c>
    </row>
    <row r="28" spans="1:45" x14ac:dyDescent="0.3">
      <c r="A28" t="s">
        <v>65</v>
      </c>
      <c r="B28">
        <v>0.17781520035644199</v>
      </c>
      <c r="C28">
        <v>0.181010548486569</v>
      </c>
      <c r="D28">
        <v>115.11047758555701</v>
      </c>
      <c r="E28">
        <v>0.129659754948733</v>
      </c>
      <c r="F28">
        <v>0.16811604464667201</v>
      </c>
      <c r="G28">
        <v>125.38468752230401</v>
      </c>
      <c r="H28">
        <v>9.3152052066493005E-2</v>
      </c>
      <c r="I28">
        <v>0.107222417231501</v>
      </c>
      <c r="J28">
        <v>60.182656144313398</v>
      </c>
      <c r="K28">
        <v>0.143698775018887</v>
      </c>
      <c r="L28">
        <v>0.16541534742213501</v>
      </c>
      <c r="M28">
        <v>110.56552038363</v>
      </c>
      <c r="N28">
        <v>0.110521138222092</v>
      </c>
      <c r="O28">
        <v>0.13273806312874001</v>
      </c>
      <c r="P28">
        <v>57.365019241880603</v>
      </c>
      <c r="Q28">
        <v>9.5582453663276806E-2</v>
      </c>
      <c r="R28">
        <v>0.10486109947509201</v>
      </c>
      <c r="S28">
        <v>142.443392475656</v>
      </c>
      <c r="T28">
        <v>0.108468235891057</v>
      </c>
      <c r="U28">
        <v>0.12330289790355101</v>
      </c>
      <c r="V28">
        <v>62.835709553800299</v>
      </c>
      <c r="W28">
        <v>0.15993076700081699</v>
      </c>
      <c r="X28">
        <v>0.18478403089857201</v>
      </c>
      <c r="Y28">
        <v>227.26903701624201</v>
      </c>
      <c r="Z28">
        <v>6.22557960197333E-2</v>
      </c>
      <c r="AA28">
        <v>8.3904162549612096E-2</v>
      </c>
      <c r="AB28">
        <v>40.510602676097598</v>
      </c>
      <c r="AI28">
        <v>9.6811294939771802E-4</v>
      </c>
      <c r="AJ28">
        <v>1.5930367655769301E-2</v>
      </c>
      <c r="AK28">
        <v>8.8104493661945397E-4</v>
      </c>
      <c r="AL28">
        <v>1.2644776433878201E-2</v>
      </c>
      <c r="AM28">
        <v>7.1777986904588103E-4</v>
      </c>
      <c r="AN28">
        <v>8.7405470237850794E-3</v>
      </c>
      <c r="AQ28">
        <v>253.655601597757</v>
      </c>
      <c r="AR28">
        <v>370.38326470217697</v>
      </c>
      <c r="AS28">
        <v>2.3341783896350499E-2</v>
      </c>
    </row>
    <row r="29" spans="1:45" x14ac:dyDescent="0.3">
      <c r="A29" t="s">
        <v>66</v>
      </c>
      <c r="B29">
        <v>9.1032517907285407E-2</v>
      </c>
      <c r="C29">
        <v>0.12892958591439299</v>
      </c>
      <c r="D29">
        <v>33.697642849017598</v>
      </c>
      <c r="E29">
        <v>0.17717391600571999</v>
      </c>
      <c r="F29">
        <v>0.139531062458118</v>
      </c>
      <c r="G29">
        <v>163.69587155535001</v>
      </c>
      <c r="H29">
        <v>0.25438907790617099</v>
      </c>
      <c r="I29">
        <v>0.16320906122543299</v>
      </c>
      <c r="J29">
        <v>132.04522913619999</v>
      </c>
      <c r="K29">
        <v>0.137515934745844</v>
      </c>
      <c r="L29">
        <v>0.135199218934767</v>
      </c>
      <c r="M29">
        <v>103.07214415393101</v>
      </c>
      <c r="N29">
        <v>0.191967844729132</v>
      </c>
      <c r="O29">
        <v>0.10208669689032999</v>
      </c>
      <c r="P29">
        <v>82.581060386939598</v>
      </c>
      <c r="Q29">
        <v>0.103671722503238</v>
      </c>
      <c r="R29">
        <v>0.12615736213892201</v>
      </c>
      <c r="S29">
        <v>46.3771822826697</v>
      </c>
      <c r="T29">
        <v>0.178370451212885</v>
      </c>
      <c r="U29">
        <v>0.112622952514824</v>
      </c>
      <c r="V29">
        <v>103.05758487025101</v>
      </c>
      <c r="W29">
        <v>0.16332922540956199</v>
      </c>
      <c r="X29">
        <v>0.14848978647462999</v>
      </c>
      <c r="Y29">
        <v>1898.42596675197</v>
      </c>
      <c r="Z29">
        <v>8.2334003905390904E-2</v>
      </c>
      <c r="AA29">
        <v>9.44088076649819E-2</v>
      </c>
      <c r="AB29">
        <v>27.1952941324482</v>
      </c>
      <c r="AI29">
        <v>7.1689659387438702E-4</v>
      </c>
      <c r="AJ29">
        <v>6.6006569799717703E-3</v>
      </c>
      <c r="AK29">
        <v>9.4483901025326595E-4</v>
      </c>
      <c r="AL29">
        <v>1.0032123461415099E-2</v>
      </c>
      <c r="AM29">
        <v>9.2201957658116795E-4</v>
      </c>
      <c r="AN29">
        <v>1.2461743110960599E-2</v>
      </c>
      <c r="AQ29">
        <v>353.80645965199301</v>
      </c>
      <c r="AR29">
        <v>598.38873146130902</v>
      </c>
      <c r="AS29">
        <v>3.1223343884964599E-2</v>
      </c>
    </row>
    <row r="30" spans="1:45" x14ac:dyDescent="0.3">
      <c r="A30" t="s">
        <v>67</v>
      </c>
      <c r="B30">
        <v>0.182175138149513</v>
      </c>
      <c r="C30">
        <v>0.21911009839446899</v>
      </c>
      <c r="D30">
        <v>181.130896129886</v>
      </c>
      <c r="E30">
        <v>0.1599383973556</v>
      </c>
      <c r="F30">
        <v>0.116669225058569</v>
      </c>
      <c r="G30">
        <v>126.527586937823</v>
      </c>
      <c r="H30">
        <v>7.6566213425416405E-2</v>
      </c>
      <c r="I30">
        <v>0.110846294209833</v>
      </c>
      <c r="J30">
        <v>60.156938175371401</v>
      </c>
      <c r="K30">
        <v>0.12734002438085901</v>
      </c>
      <c r="L30">
        <v>7.8465606450939696E-2</v>
      </c>
      <c r="M30">
        <v>62.547925089811002</v>
      </c>
      <c r="N30">
        <v>0.203478738057568</v>
      </c>
      <c r="O30">
        <v>0.19757703951077099</v>
      </c>
      <c r="P30">
        <v>814.91452792443295</v>
      </c>
      <c r="Q30">
        <v>0.12505827639036399</v>
      </c>
      <c r="R30">
        <v>0.120654158110665</v>
      </c>
      <c r="S30">
        <v>839.08158623128895</v>
      </c>
      <c r="T30">
        <v>0.18995226497685</v>
      </c>
      <c r="U30">
        <v>0.19723506428418999</v>
      </c>
      <c r="V30">
        <v>796.339336200704</v>
      </c>
      <c r="W30">
        <v>9.71223546043401E-2</v>
      </c>
      <c r="X30">
        <v>0.105364199687557</v>
      </c>
      <c r="Y30">
        <v>53.060140952480502</v>
      </c>
      <c r="Z30">
        <v>0.13614708252726901</v>
      </c>
      <c r="AA30">
        <v>0.103876199830819</v>
      </c>
      <c r="AB30">
        <v>151.64881597128101</v>
      </c>
      <c r="AI30">
        <v>1.08602472966394E-3</v>
      </c>
      <c r="AJ30">
        <v>1.7903871476992201E-2</v>
      </c>
      <c r="AK30">
        <v>7.2533207444183798E-4</v>
      </c>
      <c r="AL30">
        <v>1.0309277860308899E-2</v>
      </c>
      <c r="AM30">
        <v>9.6794176919335001E-4</v>
      </c>
      <c r="AN30">
        <v>1.2220797104727101E-2</v>
      </c>
      <c r="AQ30">
        <v>334.39083724007401</v>
      </c>
      <c r="AR30">
        <v>521.98736301213296</v>
      </c>
      <c r="AS30">
        <v>2.4877755019415498E-2</v>
      </c>
    </row>
    <row r="31" spans="1:45" x14ac:dyDescent="0.3">
      <c r="A31" t="s">
        <v>68</v>
      </c>
      <c r="B31">
        <v>0.15738227698013199</v>
      </c>
      <c r="C31">
        <v>0.15975592077304601</v>
      </c>
      <c r="D31">
        <v>132.231329467774</v>
      </c>
      <c r="E31">
        <v>8.4049448626746306E-2</v>
      </c>
      <c r="F31">
        <v>8.6438114745060704E-2</v>
      </c>
      <c r="G31">
        <v>62.262809117579998</v>
      </c>
      <c r="H31">
        <v>0.17603847035416501</v>
      </c>
      <c r="I31">
        <v>0.178563482219498</v>
      </c>
      <c r="J31">
        <v>120.57872185318</v>
      </c>
      <c r="K31">
        <v>0.19522287964111701</v>
      </c>
      <c r="L31">
        <v>9.7412993638009704E-2</v>
      </c>
      <c r="M31">
        <v>167.42974072907199</v>
      </c>
      <c r="N31">
        <v>0.169902996998086</v>
      </c>
      <c r="O31">
        <v>0.106674690386637</v>
      </c>
      <c r="P31">
        <v>200.07004653132901</v>
      </c>
      <c r="Q31">
        <v>6.0445673543053899E-2</v>
      </c>
      <c r="R31">
        <v>8.5402372678700406E-2</v>
      </c>
      <c r="S31">
        <v>33.326936437514199</v>
      </c>
      <c r="T31">
        <v>0.22635488704072201</v>
      </c>
      <c r="U31">
        <v>0.12871720197137501</v>
      </c>
      <c r="V31">
        <v>311.17739384496502</v>
      </c>
      <c r="W31">
        <v>0.114268101466949</v>
      </c>
      <c r="X31">
        <v>8.2429552901849099E-2</v>
      </c>
      <c r="Y31">
        <v>106.357896211317</v>
      </c>
      <c r="Z31">
        <v>4.6809689769390699E-2</v>
      </c>
      <c r="AA31">
        <v>6.8080845044123497E-2</v>
      </c>
      <c r="AB31">
        <v>24.379416393340101</v>
      </c>
      <c r="AI31">
        <v>7.3416237511082999E-4</v>
      </c>
      <c r="AJ31">
        <v>1.26013507131158E-2</v>
      </c>
      <c r="AK31">
        <v>4.8795149845639099E-4</v>
      </c>
      <c r="AL31">
        <v>4.1218283159010502E-3</v>
      </c>
      <c r="AM31">
        <v>7.7465739929890903E-4</v>
      </c>
      <c r="AN31">
        <v>1.22827434938243E-2</v>
      </c>
      <c r="AQ31">
        <v>312.715815563327</v>
      </c>
      <c r="AR31">
        <v>535.472936004394</v>
      </c>
      <c r="AS31">
        <v>3.9113722875637497E-2</v>
      </c>
    </row>
    <row r="32" spans="1:45" x14ac:dyDescent="0.3">
      <c r="A32" t="s">
        <v>69</v>
      </c>
      <c r="B32">
        <v>0.14587533554526799</v>
      </c>
      <c r="C32">
        <v>0.15655317408209499</v>
      </c>
      <c r="D32">
        <v>139.20935806981799</v>
      </c>
      <c r="E32">
        <v>0.11146244703069499</v>
      </c>
      <c r="F32">
        <v>0.12950938674245999</v>
      </c>
      <c r="G32">
        <v>55.3495943483411</v>
      </c>
      <c r="H32">
        <v>0.19390468155722501</v>
      </c>
      <c r="I32">
        <v>0.18893345983201501</v>
      </c>
      <c r="J32">
        <v>130.816803634579</v>
      </c>
      <c r="K32">
        <v>0.224587286789489</v>
      </c>
      <c r="L32">
        <v>0.22710649701719099</v>
      </c>
      <c r="M32">
        <v>795.81396092863099</v>
      </c>
      <c r="N32">
        <v>0.17205232213805399</v>
      </c>
      <c r="O32">
        <v>0.145565514132136</v>
      </c>
      <c r="P32">
        <v>102.595913143643</v>
      </c>
      <c r="Q32">
        <v>0.109376617287141</v>
      </c>
      <c r="R32">
        <v>8.6772979324554494E-2</v>
      </c>
      <c r="S32">
        <v>51.7996266307401</v>
      </c>
      <c r="T32">
        <v>0.15700897003427799</v>
      </c>
      <c r="U32">
        <v>0.16324091626854101</v>
      </c>
      <c r="V32">
        <v>236.20791019928501</v>
      </c>
      <c r="W32">
        <v>0.20668763439771001</v>
      </c>
      <c r="X32">
        <v>0.223080721159993</v>
      </c>
      <c r="Y32">
        <v>427.82553208147402</v>
      </c>
      <c r="Z32">
        <v>0.136935206843247</v>
      </c>
      <c r="AA32">
        <v>6.4089996391566997E-2</v>
      </c>
      <c r="AB32">
        <v>53.0026535420619</v>
      </c>
      <c r="AI32">
        <v>5.45603171388636E-4</v>
      </c>
      <c r="AJ32">
        <v>8.8705362960300495E-3</v>
      </c>
      <c r="AK32">
        <v>8.0013119638893304E-4</v>
      </c>
      <c r="AL32">
        <v>1.167007774339E-2</v>
      </c>
      <c r="AM32">
        <v>8.7128988494772797E-4</v>
      </c>
      <c r="AN32">
        <v>1.60530085488815E-2</v>
      </c>
      <c r="AQ32">
        <v>181.96564964296701</v>
      </c>
      <c r="AR32">
        <v>239.74924597199899</v>
      </c>
      <c r="AS32">
        <v>2.6222245510073901E-2</v>
      </c>
    </row>
    <row r="33" spans="1:45" x14ac:dyDescent="0.3">
      <c r="A33" t="s">
        <v>70</v>
      </c>
      <c r="B33">
        <v>0.197288664965376</v>
      </c>
      <c r="C33">
        <v>0.16314476847875301</v>
      </c>
      <c r="D33">
        <v>106.92450402216301</v>
      </c>
      <c r="E33">
        <v>0.147401452653207</v>
      </c>
      <c r="F33">
        <v>0.18488521820572701</v>
      </c>
      <c r="G33">
        <v>62.452171491117802</v>
      </c>
      <c r="H33">
        <v>0.20468786837647901</v>
      </c>
      <c r="I33">
        <v>0.190615971160919</v>
      </c>
      <c r="J33">
        <v>120.504895510542</v>
      </c>
      <c r="K33">
        <v>8.4174973616579496E-2</v>
      </c>
      <c r="L33">
        <v>0.102302641808639</v>
      </c>
      <c r="M33">
        <v>207.98794872952701</v>
      </c>
      <c r="N33">
        <v>0.221244726386469</v>
      </c>
      <c r="O33">
        <v>0.11396994488201501</v>
      </c>
      <c r="P33">
        <v>67.244323604168599</v>
      </c>
      <c r="Q33">
        <v>0.191265461154772</v>
      </c>
      <c r="R33">
        <v>0.17995750583681999</v>
      </c>
      <c r="S33">
        <v>204.89447215867099</v>
      </c>
      <c r="T33">
        <v>0.223467873184619</v>
      </c>
      <c r="U33">
        <v>0.13863728752526799</v>
      </c>
      <c r="V33">
        <v>97.170182494620505</v>
      </c>
      <c r="W33">
        <v>0.12874576259562301</v>
      </c>
      <c r="X33">
        <v>0.10879180112058701</v>
      </c>
      <c r="Y33">
        <v>85.012412712685702</v>
      </c>
      <c r="Z33">
        <v>0.11206180480870399</v>
      </c>
      <c r="AA33">
        <v>0.15554638324498099</v>
      </c>
      <c r="AB33">
        <v>54.203341069051199</v>
      </c>
      <c r="AI33">
        <v>9.6099401605995399E-4</v>
      </c>
      <c r="AJ33">
        <v>1.4820932908557301E-2</v>
      </c>
      <c r="AK33">
        <v>1.03797907912482E-3</v>
      </c>
      <c r="AL33">
        <v>1.4777424040652199E-2</v>
      </c>
      <c r="AM33">
        <v>7.9140898743685099E-4</v>
      </c>
      <c r="AN33">
        <v>1.0870437411076701E-2</v>
      </c>
      <c r="AQ33">
        <v>280.06615517254698</v>
      </c>
      <c r="AR33">
        <v>430.39287394475599</v>
      </c>
      <c r="AS33">
        <v>3.5336009487596E-2</v>
      </c>
    </row>
    <row r="34" spans="1:45" s="2" customFormat="1" x14ac:dyDescent="0.3">
      <c r="A34" s="2" t="s">
        <v>71</v>
      </c>
      <c r="B34" s="2">
        <v>7.4357694903320601E-2</v>
      </c>
      <c r="C34" s="2">
        <v>1.02922477047832E-2</v>
      </c>
      <c r="D34" s="2">
        <v>55.942241335574998</v>
      </c>
      <c r="E34" s="2">
        <v>0.20752147441461699</v>
      </c>
      <c r="F34" s="2">
        <v>1.39355362725635E-2</v>
      </c>
      <c r="G34" s="2">
        <v>100.69777568452</v>
      </c>
      <c r="H34" s="2">
        <v>0.13300233333856501</v>
      </c>
      <c r="I34" s="2">
        <v>8.3566704230454494E-3</v>
      </c>
      <c r="J34" s="2">
        <v>98.623822100380195</v>
      </c>
      <c r="K34" s="2">
        <v>0.22542431526450599</v>
      </c>
      <c r="L34" s="2">
        <v>8.0884082144629901E-2</v>
      </c>
      <c r="M34" s="2">
        <v>593.08473203947995</v>
      </c>
      <c r="N34" s="2">
        <v>8.84105504224981E-3</v>
      </c>
      <c r="O34" s="2">
        <v>1.44293833460037E-2</v>
      </c>
      <c r="P34" s="2">
        <v>32.3910118312657</v>
      </c>
      <c r="Q34" s="2">
        <v>0.20430022081895199</v>
      </c>
      <c r="R34" s="2">
        <v>3.0160764819818199E-2</v>
      </c>
      <c r="S34" s="2">
        <v>74.041823336382194</v>
      </c>
      <c r="T34" s="2">
        <v>0.10399599111263801</v>
      </c>
      <c r="U34" s="2">
        <v>2.60087402221446E-2</v>
      </c>
      <c r="V34" s="2">
        <v>174.685816134258</v>
      </c>
      <c r="W34" s="2">
        <v>0.19794467098759</v>
      </c>
      <c r="X34" s="2">
        <v>7.8415049266020706E-2</v>
      </c>
      <c r="Y34" s="2">
        <v>1818.52507309168</v>
      </c>
      <c r="Z34" s="2">
        <v>0.20614156200965</v>
      </c>
      <c r="AA34" s="2">
        <v>2.8669803982066401E-2</v>
      </c>
      <c r="AB34" s="2">
        <v>75.442550697578795</v>
      </c>
      <c r="AI34" s="3">
        <v>4.3712350091264502E-5</v>
      </c>
      <c r="AJ34" s="3">
        <v>6.1267746928120694E-5</v>
      </c>
      <c r="AK34" s="3">
        <v>4.7611884466576098E-5</v>
      </c>
      <c r="AL34" s="3">
        <v>6.0783135466533503E-5</v>
      </c>
      <c r="AM34" s="3">
        <v>4.6449827719418202E-5</v>
      </c>
      <c r="AN34" s="3">
        <v>6.0895813005567903E-5</v>
      </c>
      <c r="AQ34" s="2">
        <v>18.4423807238778</v>
      </c>
      <c r="AR34" s="2">
        <v>22.8579659720458</v>
      </c>
      <c r="AS34" s="2">
        <v>0.243244301856649</v>
      </c>
    </row>
    <row r="35" spans="1:45" x14ac:dyDescent="0.3">
      <c r="A35" t="s">
        <v>72</v>
      </c>
      <c r="B35">
        <v>0.24215487118543599</v>
      </c>
      <c r="C35">
        <v>2.7142385644350502E-2</v>
      </c>
      <c r="D35">
        <v>108.728747997195</v>
      </c>
      <c r="E35">
        <v>0.851265680092262</v>
      </c>
      <c r="F35">
        <v>5.1440661696795804E-3</v>
      </c>
      <c r="G35">
        <v>653.73490960240804</v>
      </c>
      <c r="H35">
        <v>7.04998264706721E-2</v>
      </c>
      <c r="I35">
        <v>2.8301488704459098E-2</v>
      </c>
      <c r="J35">
        <v>31.897457420763502</v>
      </c>
      <c r="K35">
        <v>0.43414910949884</v>
      </c>
      <c r="L35">
        <v>1.6513978651327799E-2</v>
      </c>
      <c r="M35">
        <v>288.49620433323099</v>
      </c>
      <c r="N35">
        <v>0.77354343375788504</v>
      </c>
      <c r="O35">
        <v>1.43685774412185E-2</v>
      </c>
      <c r="P35">
        <v>2624.7127485559299</v>
      </c>
      <c r="Q35">
        <v>0.311509828633876</v>
      </c>
      <c r="R35">
        <v>2.6881075262535799E-2</v>
      </c>
      <c r="S35">
        <v>102.761524138507</v>
      </c>
      <c r="T35">
        <v>0.73506893759265002</v>
      </c>
      <c r="U35">
        <v>8.1499871729215703E-3</v>
      </c>
      <c r="V35">
        <v>504.34168675374201</v>
      </c>
      <c r="W35">
        <v>0.29999422354218003</v>
      </c>
      <c r="X35">
        <v>1.7872538294957298E-2</v>
      </c>
      <c r="Y35">
        <v>284.25296083083299</v>
      </c>
      <c r="Z35">
        <v>0.50355335919862398</v>
      </c>
      <c r="AA35">
        <v>2.8641117146995802E-2</v>
      </c>
      <c r="AB35">
        <v>174.757489578009</v>
      </c>
      <c r="AI35" s="1">
        <v>5.1962746383955002E-5</v>
      </c>
      <c r="AJ35" s="1">
        <v>7.5151857830518804E-5</v>
      </c>
      <c r="AK35" s="1">
        <v>5.1181782635737803E-5</v>
      </c>
      <c r="AL35" s="1">
        <v>8.4762865220776304E-5</v>
      </c>
      <c r="AM35" s="1">
        <v>6.5096155905508394E-5</v>
      </c>
      <c r="AN35" s="1">
        <v>8.9903213386694798E-5</v>
      </c>
      <c r="AQ35">
        <v>23.325915043449601</v>
      </c>
      <c r="AR35">
        <v>27.761907207719101</v>
      </c>
      <c r="AS35">
        <v>0.339633203886474</v>
      </c>
    </row>
    <row r="36" spans="1:45" s="2" customFormat="1" x14ac:dyDescent="0.3">
      <c r="A36" s="2" t="s">
        <v>73</v>
      </c>
      <c r="B36" s="2">
        <v>1.1819259286288001E-2</v>
      </c>
      <c r="C36" s="2">
        <v>8.8976404279100998E-3</v>
      </c>
      <c r="D36" s="2">
        <v>8.0937566293591594</v>
      </c>
      <c r="E36" s="2">
        <v>0.178604509333192</v>
      </c>
      <c r="F36" s="2">
        <v>4.2183404139679598E-3</v>
      </c>
      <c r="G36" s="2">
        <v>100.072906756083</v>
      </c>
      <c r="H36" s="2">
        <v>0.14918014541956001</v>
      </c>
      <c r="I36" s="2">
        <v>6.5117476942348302E-3</v>
      </c>
      <c r="J36" s="2">
        <v>101.25536101370299</v>
      </c>
      <c r="K36" s="2">
        <v>0.132978548996906</v>
      </c>
      <c r="L36" s="2">
        <v>7.5946593787422599E-3</v>
      </c>
      <c r="M36" s="2">
        <v>53.6676711533553</v>
      </c>
      <c r="N36" s="2">
        <v>0.18472715242496199</v>
      </c>
      <c r="O36" s="2">
        <v>6.1178353829886402E-3</v>
      </c>
      <c r="P36" s="2">
        <v>160.52692196334701</v>
      </c>
      <c r="Q36" s="2">
        <v>2.49219069879403E-2</v>
      </c>
      <c r="R36" s="2">
        <v>6.1804669230024704E-3</v>
      </c>
      <c r="S36" s="2">
        <v>158.91098361056899</v>
      </c>
      <c r="T36" s="2">
        <v>0.19591516078903201</v>
      </c>
      <c r="U36" s="2">
        <v>4.2810552072169196E-3</v>
      </c>
      <c r="V36" s="2">
        <v>122.682978868474</v>
      </c>
      <c r="W36" s="2">
        <v>9.4453474339466895E-2</v>
      </c>
      <c r="X36" s="2">
        <v>8.0095747476395009E-3</v>
      </c>
      <c r="Y36" s="2">
        <v>43.086006275320699</v>
      </c>
      <c r="Z36" s="2">
        <v>7.1570153255516605E-2</v>
      </c>
      <c r="AA36" s="2">
        <v>7.2694646556702601E-3</v>
      </c>
      <c r="AB36" s="2">
        <v>196.67028685519401</v>
      </c>
      <c r="AI36" s="3">
        <v>3.3194276772685297E-5</v>
      </c>
      <c r="AJ36" s="3">
        <v>4.7038522362880299E-5</v>
      </c>
      <c r="AK36" s="3">
        <v>2.99669357742321E-5</v>
      </c>
      <c r="AL36" s="3">
        <v>4.5140515145463198E-5</v>
      </c>
      <c r="AM36" s="3">
        <v>2.49294359889468E-5</v>
      </c>
      <c r="AN36" s="3">
        <v>3.9363818632697901E-5</v>
      </c>
      <c r="AQ36" s="2">
        <v>12.8889094650718</v>
      </c>
      <c r="AR36" s="2">
        <v>16.121604503435801</v>
      </c>
      <c r="AS36" s="2">
        <v>0.24227323876280801</v>
      </c>
    </row>
    <row r="37" spans="1:45" s="2" customFormat="1" x14ac:dyDescent="0.3">
      <c r="A37" s="2" t="s">
        <v>74</v>
      </c>
      <c r="B37" s="2">
        <v>0.101812700824345</v>
      </c>
      <c r="C37" s="2">
        <v>5.7668634663197802E-3</v>
      </c>
      <c r="D37" s="2">
        <v>100.84632854942301</v>
      </c>
      <c r="E37" s="2">
        <v>2.91424640632389E-2</v>
      </c>
      <c r="F37" s="2">
        <v>4.6677203693474998E-3</v>
      </c>
      <c r="G37" s="2">
        <v>28.892227405348098</v>
      </c>
      <c r="H37" s="2">
        <v>0.102817807953044</v>
      </c>
      <c r="I37" s="2">
        <v>5.65434253840381E-3</v>
      </c>
      <c r="J37" s="2">
        <v>101.15093686993301</v>
      </c>
      <c r="K37" s="2">
        <v>3.4432580480242898E-2</v>
      </c>
      <c r="L37" s="2">
        <v>6.1722141218743497E-3</v>
      </c>
      <c r="M37" s="2">
        <v>489.70799677766303</v>
      </c>
      <c r="N37" s="2">
        <v>0.202134036250296</v>
      </c>
      <c r="O37" s="2">
        <v>5.8051417735040496E-3</v>
      </c>
      <c r="P37" s="2">
        <v>137.491526624274</v>
      </c>
      <c r="Q37" s="2">
        <v>1.9430463550203E-2</v>
      </c>
      <c r="R37" s="2">
        <v>4.8298598944596502E-3</v>
      </c>
      <c r="S37" s="2">
        <v>20.440888369226599</v>
      </c>
      <c r="T37" s="2">
        <v>0.16108129452834999</v>
      </c>
      <c r="U37" s="2">
        <v>5.5756048733692698E-3</v>
      </c>
      <c r="V37" s="2">
        <v>122.747921076352</v>
      </c>
      <c r="W37" s="2">
        <v>0.127310909228843</v>
      </c>
      <c r="X37" s="2">
        <v>6.5838434746625001E-3</v>
      </c>
      <c r="Y37" s="2">
        <v>189.835113292909</v>
      </c>
      <c r="Z37" s="2">
        <v>1.6495297362961198E-2</v>
      </c>
      <c r="AA37" s="2">
        <v>3.8284869880524301E-3</v>
      </c>
      <c r="AB37" s="2">
        <v>17.407523165097501</v>
      </c>
      <c r="AI37" s="3">
        <v>2.38893092802202E-5</v>
      </c>
      <c r="AJ37" s="3">
        <v>3.97253599112461E-5</v>
      </c>
      <c r="AK37" s="3">
        <v>3.2997802448904202E-5</v>
      </c>
      <c r="AL37" s="3">
        <v>4.7765276589817199E-5</v>
      </c>
      <c r="AM37" s="3">
        <v>2.59501772048943E-5</v>
      </c>
      <c r="AN37" s="3">
        <v>4.2401009757553499E-5</v>
      </c>
      <c r="AQ37" s="2">
        <v>11.902952412567201</v>
      </c>
      <c r="AR37" s="2">
        <v>15.473940776960101</v>
      </c>
      <c r="AS37" s="2">
        <v>6.3515175401022805E-2</v>
      </c>
    </row>
    <row r="38" spans="1:45" s="2" customFormat="1" x14ac:dyDescent="0.3">
      <c r="A38" s="2" t="s">
        <v>75</v>
      </c>
      <c r="B38" s="2">
        <v>0.21402057187916501</v>
      </c>
      <c r="C38" s="2">
        <v>3.6174633320224E-3</v>
      </c>
      <c r="D38" s="2">
        <v>205.83257808903801</v>
      </c>
      <c r="E38" s="2">
        <v>4.1326478680279704E-3</v>
      </c>
      <c r="F38" s="2">
        <v>2.9467174500629701E-3</v>
      </c>
      <c r="G38" s="2">
        <v>3.7951585534194701</v>
      </c>
      <c r="H38" s="2">
        <v>8.8688833042185194E-3</v>
      </c>
      <c r="I38" s="2">
        <v>1.9546871386666399E-3</v>
      </c>
      <c r="J38" s="2">
        <v>8.0584528054629594</v>
      </c>
      <c r="K38" s="2">
        <v>9.0685799347727303E-2</v>
      </c>
      <c r="L38" s="2">
        <v>1.9933921233872502E-3</v>
      </c>
      <c r="M38" s="2">
        <v>1519.70145584488</v>
      </c>
      <c r="N38" s="2">
        <v>1.88233030998819E-3</v>
      </c>
      <c r="O38" s="2">
        <v>1.9961171166485302E-3</v>
      </c>
      <c r="P38" s="2">
        <v>1.1836931686687699</v>
      </c>
      <c r="Q38" s="2">
        <v>4.2302802181029803E-2</v>
      </c>
      <c r="R38" s="2">
        <v>3.0190650088248901E-3</v>
      </c>
      <c r="S38" s="2">
        <v>43.4980150792735</v>
      </c>
      <c r="T38" s="2">
        <v>6.9434921565799002E-2</v>
      </c>
      <c r="U38" s="2">
        <v>2.07268567576426E-3</v>
      </c>
      <c r="V38" s="2">
        <v>81.577021586077905</v>
      </c>
      <c r="W38" s="2">
        <v>7.2052562999972203E-2</v>
      </c>
      <c r="X38" s="2">
        <v>2.0894983815687401E-3</v>
      </c>
      <c r="Y38" s="2">
        <v>48.545653156883603</v>
      </c>
      <c r="Z38" s="2">
        <v>2.6834972417340698E-3</v>
      </c>
      <c r="AA38" s="2">
        <v>2.9958831721965899E-3</v>
      </c>
      <c r="AB38" s="2">
        <v>3.6161791203175202</v>
      </c>
      <c r="AI38" s="3">
        <v>2.5339712387074799E-5</v>
      </c>
      <c r="AJ38" s="3">
        <v>3.70489725982908E-5</v>
      </c>
      <c r="AK38" s="3">
        <v>2.53284610558674E-5</v>
      </c>
      <c r="AL38" s="3">
        <v>3.6426204575270501E-5</v>
      </c>
      <c r="AM38" s="3">
        <v>1.96159978047558E-5</v>
      </c>
      <c r="AN38" s="3">
        <v>3.40833275953688E-5</v>
      </c>
      <c r="AQ38" s="2">
        <v>10.3288989216634</v>
      </c>
      <c r="AR38" s="2">
        <v>13.755362017204799</v>
      </c>
      <c r="AS38" s="2">
        <v>6.0334321031778597E-2</v>
      </c>
    </row>
    <row r="39" spans="1:45" x14ac:dyDescent="0.3">
      <c r="A39" t="s">
        <v>76</v>
      </c>
      <c r="B39">
        <v>0.124727038173993</v>
      </c>
      <c r="C39">
        <v>0.100659728489939</v>
      </c>
      <c r="D39">
        <v>76.565658097983899</v>
      </c>
      <c r="E39">
        <v>0.13738040128308501</v>
      </c>
      <c r="F39">
        <v>0.11774651703995</v>
      </c>
      <c r="G39">
        <v>116.028761280881</v>
      </c>
      <c r="H39">
        <v>0.24950843664948</v>
      </c>
      <c r="I39">
        <v>2.47103332743632E-2</v>
      </c>
      <c r="J39">
        <v>88.523387578262401</v>
      </c>
      <c r="K39">
        <v>0.15742578184588199</v>
      </c>
      <c r="L39">
        <v>4.2916379334049203E-2</v>
      </c>
      <c r="M39">
        <v>64.150963169003106</v>
      </c>
      <c r="N39">
        <v>3.1369610925469103E-2</v>
      </c>
      <c r="O39">
        <v>3.7624412613555099E-2</v>
      </c>
      <c r="P39">
        <v>26.293333206939899</v>
      </c>
      <c r="Q39">
        <v>0.20870474167873199</v>
      </c>
      <c r="R39">
        <v>7.8211978618110994E-2</v>
      </c>
      <c r="S39">
        <v>97.794738000134004</v>
      </c>
      <c r="T39">
        <v>0.142233564225375</v>
      </c>
      <c r="U39">
        <v>4.5022366413033699E-2</v>
      </c>
      <c r="V39">
        <v>109.219656569237</v>
      </c>
      <c r="W39">
        <v>0.181417182484954</v>
      </c>
      <c r="X39">
        <v>3.1072034413634202E-2</v>
      </c>
      <c r="Y39">
        <v>58.6495808686605</v>
      </c>
      <c r="Z39">
        <v>0.12611314734406501</v>
      </c>
      <c r="AA39">
        <v>7.95080230812754E-2</v>
      </c>
      <c r="AB39">
        <v>147.04972663346501</v>
      </c>
      <c r="AI39">
        <v>2.61739150385025E-4</v>
      </c>
      <c r="AJ39">
        <v>4.2497475211833403E-3</v>
      </c>
      <c r="AK39">
        <v>3.6534385590479898E-4</v>
      </c>
      <c r="AL39">
        <v>7.9963655039913296E-3</v>
      </c>
      <c r="AM39">
        <v>1.88663325436629E-4</v>
      </c>
      <c r="AN39">
        <v>1.5323852147328099E-3</v>
      </c>
      <c r="AQ39">
        <v>50.595960913564902</v>
      </c>
      <c r="AR39">
        <v>65.804663355143802</v>
      </c>
      <c r="AS39">
        <v>0.28052683120159799</v>
      </c>
    </row>
    <row r="40" spans="1:45" s="2" customFormat="1" x14ac:dyDescent="0.3">
      <c r="A40" s="2" t="s">
        <v>77</v>
      </c>
      <c r="B40" s="2">
        <v>4.6837276589614001E-2</v>
      </c>
      <c r="C40" s="2">
        <v>1.0718132981658199E-2</v>
      </c>
      <c r="D40" s="2">
        <v>34.969206912501697</v>
      </c>
      <c r="E40" s="2">
        <v>0.57728896280638997</v>
      </c>
      <c r="F40" s="2">
        <v>1.7805104502634402E-2</v>
      </c>
      <c r="G40" s="2">
        <v>533.94175093254296</v>
      </c>
      <c r="H40" s="2">
        <v>0.194425010156654</v>
      </c>
      <c r="I40" s="2">
        <v>2.1284084237382001E-2</v>
      </c>
      <c r="J40" s="2">
        <v>117.386807600195</v>
      </c>
      <c r="K40" s="2">
        <v>0.120145841532373</v>
      </c>
      <c r="L40" s="2">
        <v>2.7229879778489698E-2</v>
      </c>
      <c r="M40" s="2">
        <v>96.875492018475796</v>
      </c>
      <c r="N40" s="2">
        <v>0.57712291077842204</v>
      </c>
      <c r="O40" s="2">
        <v>8.0837677757974805E-3</v>
      </c>
      <c r="P40" s="2">
        <v>560.63434572608503</v>
      </c>
      <c r="Q40" s="2">
        <v>4.7162218408056303E-2</v>
      </c>
      <c r="R40" s="2">
        <v>4.7798641175701498E-2</v>
      </c>
      <c r="S40" s="2">
        <v>26.750290315870899</v>
      </c>
      <c r="T40" s="2">
        <v>0.32137599598223798</v>
      </c>
      <c r="U40" s="2">
        <v>2.6464500663516698E-2</v>
      </c>
      <c r="V40" s="2">
        <v>480.44112520913899</v>
      </c>
      <c r="W40" s="2">
        <v>0.45937267314587499</v>
      </c>
      <c r="X40" s="2">
        <v>3.88057805247378E-2</v>
      </c>
      <c r="Y40" s="2">
        <v>346.61170527998502</v>
      </c>
      <c r="Z40" s="2">
        <v>0.183401949705913</v>
      </c>
      <c r="AA40" s="2">
        <v>2.9222945369344999E-2</v>
      </c>
      <c r="AB40" s="2">
        <v>98.001250678953696</v>
      </c>
      <c r="AI40" s="3">
        <v>6.4452785251276003E-5</v>
      </c>
      <c r="AJ40" s="3">
        <v>9.7323901469268404E-5</v>
      </c>
      <c r="AK40" s="3">
        <v>6.63304233506584E-5</v>
      </c>
      <c r="AL40" s="2">
        <v>1.04548447342299E-4</v>
      </c>
      <c r="AM40" s="3">
        <v>6.3549244642509102E-5</v>
      </c>
      <c r="AN40" s="3">
        <v>8.9416179213024994E-5</v>
      </c>
      <c r="AQ40" s="2">
        <v>22.263000518203299</v>
      </c>
      <c r="AR40" s="2">
        <v>28.0474038590135</v>
      </c>
      <c r="AS40" s="2">
        <v>7.7722482973748702E-2</v>
      </c>
    </row>
    <row r="41" spans="1:45" s="2" customFormat="1" x14ac:dyDescent="0.3">
      <c r="A41" s="2" t="s">
        <v>78</v>
      </c>
      <c r="B41" s="2">
        <v>7.2397470023089605E-2</v>
      </c>
      <c r="C41" s="2">
        <v>7.9739889624060294E-3</v>
      </c>
      <c r="D41" s="2">
        <v>48.943860927537102</v>
      </c>
      <c r="E41" s="2">
        <v>3.17708338177893E-2</v>
      </c>
      <c r="F41" s="2">
        <v>6.4764277063047698E-3</v>
      </c>
      <c r="G41" s="2">
        <v>28.771351914184802</v>
      </c>
      <c r="H41" s="2">
        <v>0.33650715912065698</v>
      </c>
      <c r="I41" s="2">
        <v>6.1562424529994697E-3</v>
      </c>
      <c r="J41" s="2">
        <v>151.26178535985301</v>
      </c>
      <c r="K41" s="2">
        <v>8.0528279087945506E-2</v>
      </c>
      <c r="L41" s="2">
        <v>8.5138746901822996E-3</v>
      </c>
      <c r="M41" s="2">
        <v>99.891714376616704</v>
      </c>
      <c r="N41" s="2">
        <v>2.4550203447466501E-2</v>
      </c>
      <c r="O41" s="2">
        <v>9.2897704136458894E-3</v>
      </c>
      <c r="P41" s="2">
        <v>12.5133618822343</v>
      </c>
      <c r="Q41" s="2">
        <v>1.50389827928514E-2</v>
      </c>
      <c r="R41" s="2">
        <v>7.38226300334639E-3</v>
      </c>
      <c r="S41" s="2">
        <v>7.6571010274427804</v>
      </c>
      <c r="T41" s="2">
        <v>5.7151988327802002E-2</v>
      </c>
      <c r="U41" s="2">
        <v>6.9756701922761002E-3</v>
      </c>
      <c r="V41" s="2">
        <v>32.852132526727999</v>
      </c>
      <c r="W41" s="2">
        <v>7.45293653469444E-3</v>
      </c>
      <c r="X41" s="2">
        <v>8.12869736342672E-3</v>
      </c>
      <c r="Y41" s="2">
        <v>15.847914958034901</v>
      </c>
      <c r="Z41" s="2">
        <v>6.3419217580267598E-2</v>
      </c>
      <c r="AA41" s="2">
        <v>9.9939456751234699E-3</v>
      </c>
      <c r="AB41" s="2">
        <v>28.058419728708699</v>
      </c>
      <c r="AI41" s="3">
        <v>4.6769443833326203E-5</v>
      </c>
      <c r="AJ41" s="3">
        <v>7.2482160631024597E-5</v>
      </c>
      <c r="AK41" s="3">
        <v>4.56532603320634E-5</v>
      </c>
      <c r="AL41" s="3">
        <v>7.4840368326209601E-5</v>
      </c>
      <c r="AM41" s="3">
        <v>4.2370408720424302E-5</v>
      </c>
      <c r="AN41" s="3">
        <v>7.8808627515946806E-5</v>
      </c>
      <c r="AQ41" s="2">
        <v>16.132869703019001</v>
      </c>
      <c r="AR41" s="2">
        <v>20.0994049173487</v>
      </c>
      <c r="AS41" s="2">
        <v>5.7785415575522601E-2</v>
      </c>
    </row>
    <row r="42" spans="1:45" s="2" customFormat="1" x14ac:dyDescent="0.3">
      <c r="A42" s="2" t="s">
        <v>79</v>
      </c>
      <c r="B42" s="2">
        <v>0.58579809084232104</v>
      </c>
      <c r="C42" s="2">
        <v>6.1555105425412197E-3</v>
      </c>
      <c r="D42" s="2">
        <v>463.60826940897601</v>
      </c>
      <c r="E42" s="2">
        <v>0.29419940192203298</v>
      </c>
      <c r="F42" s="2">
        <v>7.0126640210590703E-3</v>
      </c>
      <c r="G42" s="2">
        <v>209.89027580663</v>
      </c>
      <c r="H42" s="2">
        <v>0.12278348893129</v>
      </c>
      <c r="I42" s="2">
        <v>1.3511394096597599E-2</v>
      </c>
      <c r="J42" s="2">
        <v>79.328324807547702</v>
      </c>
      <c r="K42" s="2">
        <v>0.496265798511554</v>
      </c>
      <c r="L42" s="2">
        <v>9.2091454540947099E-3</v>
      </c>
      <c r="M42" s="2">
        <v>410.07277547248901</v>
      </c>
      <c r="N42" s="2">
        <v>0.52276269161248901</v>
      </c>
      <c r="O42" s="2">
        <v>5.6449356430319604E-3</v>
      </c>
      <c r="P42" s="2">
        <v>726.24243411171403</v>
      </c>
      <c r="Q42" s="2">
        <v>1.30790535594047E-2</v>
      </c>
      <c r="R42" s="2">
        <v>1.36531875144473E-2</v>
      </c>
      <c r="S42" s="2">
        <v>6.5606736353340303</v>
      </c>
      <c r="T42" s="2">
        <v>0.64625971405185001</v>
      </c>
      <c r="U42" s="2">
        <v>6.9486393972195103E-3</v>
      </c>
      <c r="V42" s="2">
        <v>980.85827708623799</v>
      </c>
      <c r="W42" s="2">
        <v>0.18029686044425999</v>
      </c>
      <c r="X42" s="2">
        <v>8.6064988809643594E-3</v>
      </c>
      <c r="Y42" s="2">
        <v>693.85602932781296</v>
      </c>
      <c r="Z42" s="2">
        <v>0.26349551329863602</v>
      </c>
      <c r="AA42" s="2">
        <v>1.3784974752473599E-2</v>
      </c>
      <c r="AB42" s="2">
        <v>112.814568285687</v>
      </c>
      <c r="AI42" s="3">
        <v>2.8987463778379801E-5</v>
      </c>
      <c r="AJ42" s="3">
        <v>6.2276203832970195E-5</v>
      </c>
      <c r="AK42" s="3">
        <v>3.7202326400128897E-5</v>
      </c>
      <c r="AL42" s="3">
        <v>6.7364898308115706E-5</v>
      </c>
      <c r="AM42" s="3">
        <v>4.3839276638514903E-5</v>
      </c>
      <c r="AN42" s="3">
        <v>6.5631090569201806E-5</v>
      </c>
      <c r="AQ42" s="2">
        <v>20.7121300407794</v>
      </c>
      <c r="AR42" s="2">
        <v>26.530499972757902</v>
      </c>
      <c r="AS42" s="2">
        <v>7.7117563324870395E-2</v>
      </c>
    </row>
    <row r="43" spans="1:45" s="2" customFormat="1" x14ac:dyDescent="0.3">
      <c r="A43" s="2" t="s">
        <v>80</v>
      </c>
      <c r="B43" s="2">
        <v>4.2565745553151901E-2</v>
      </c>
      <c r="C43" s="2">
        <v>6.9728371931751895E-2</v>
      </c>
      <c r="D43" s="2">
        <v>27.6057560988035</v>
      </c>
      <c r="E43" s="2">
        <v>3.2634079780742502E-2</v>
      </c>
      <c r="F43" s="2">
        <v>4.4679905503774098E-2</v>
      </c>
      <c r="G43" s="2">
        <v>23.952236948042302</v>
      </c>
      <c r="H43" s="2">
        <v>4.1691425616858499E-2</v>
      </c>
      <c r="I43" s="2">
        <v>5.39092549071397E-2</v>
      </c>
      <c r="J43" s="2">
        <v>38.691110430275103</v>
      </c>
      <c r="K43" s="2">
        <v>8.0055237111929994E-2</v>
      </c>
      <c r="L43" s="2">
        <v>2.67772037878703E-2</v>
      </c>
      <c r="M43" s="2">
        <v>44.427582995098497</v>
      </c>
      <c r="N43" s="2">
        <v>0.175484201855758</v>
      </c>
      <c r="O43" s="2">
        <v>8.6948104014242106E-2</v>
      </c>
      <c r="P43" s="2">
        <v>340.89024560749198</v>
      </c>
      <c r="Q43" s="2">
        <v>2.1976694609171701E-2</v>
      </c>
      <c r="R43" s="2">
        <v>2.23838326656212E-2</v>
      </c>
      <c r="S43" s="2">
        <v>16.0154706439106</v>
      </c>
      <c r="T43" s="2">
        <v>0.13840179085455201</v>
      </c>
      <c r="U43" s="2">
        <v>4.2535088629535499E-2</v>
      </c>
      <c r="V43" s="2">
        <v>111.01485148005401</v>
      </c>
      <c r="W43" s="2">
        <v>0.13408953179571301</v>
      </c>
      <c r="X43" s="2">
        <v>7.7246978989817999E-2</v>
      </c>
      <c r="Y43" s="2">
        <v>419.76537738959303</v>
      </c>
      <c r="Z43" s="2">
        <v>2.3711729878701699E-2</v>
      </c>
      <c r="AA43" s="2">
        <v>3.45431113863841E-2</v>
      </c>
      <c r="AB43" s="2">
        <v>12.266505090064699</v>
      </c>
      <c r="AI43" s="3">
        <v>9.2258178871077994E-5</v>
      </c>
      <c r="AJ43" s="2">
        <v>2.15082583408351E-3</v>
      </c>
      <c r="AK43" s="2">
        <v>1.6532230912569501E-4</v>
      </c>
      <c r="AL43" s="2">
        <v>2.89430157316175E-3</v>
      </c>
      <c r="AM43" s="3">
        <v>9.8475927124657897E-5</v>
      </c>
      <c r="AN43" s="2">
        <v>6.2717692252892501E-4</v>
      </c>
      <c r="AQ43" s="2">
        <v>23.390051930571701</v>
      </c>
      <c r="AR43" s="2">
        <v>40.068168865101299</v>
      </c>
      <c r="AS43" s="2">
        <v>2.5196726920568801E-2</v>
      </c>
    </row>
    <row r="44" spans="1:45" x14ac:dyDescent="0.3">
      <c r="A44" t="s">
        <v>81</v>
      </c>
      <c r="B44">
        <v>7.9202370405987502E-2</v>
      </c>
      <c r="C44">
        <v>4.5142267088467997E-2</v>
      </c>
      <c r="D44">
        <v>64.505308709455505</v>
      </c>
      <c r="E44">
        <v>3.2967903783088802E-2</v>
      </c>
      <c r="F44">
        <v>2.3572159120340299E-2</v>
      </c>
      <c r="G44">
        <v>25.6075758183236</v>
      </c>
      <c r="H44">
        <v>0.102899609085707</v>
      </c>
      <c r="I44">
        <v>2.92034634887193E-2</v>
      </c>
      <c r="J44">
        <v>82.786858505204407</v>
      </c>
      <c r="K44">
        <v>0.156611142832393</v>
      </c>
      <c r="L44">
        <v>3.4872401013732499E-2</v>
      </c>
      <c r="M44">
        <v>245.496837116687</v>
      </c>
      <c r="N44">
        <v>0.12579896016376599</v>
      </c>
      <c r="O44">
        <v>5.0197564874729102E-2</v>
      </c>
      <c r="P44">
        <v>139.07580917680599</v>
      </c>
      <c r="Q44">
        <v>5.9799608209067101E-2</v>
      </c>
      <c r="R44">
        <v>1.9824177867899299E-2</v>
      </c>
      <c r="S44">
        <v>32.033697765701298</v>
      </c>
      <c r="T44">
        <v>0.20695232146075801</v>
      </c>
      <c r="U44">
        <v>3.6470480123688698E-2</v>
      </c>
      <c r="V44">
        <v>131.35094653144199</v>
      </c>
      <c r="W44">
        <v>5.2900388111475599E-2</v>
      </c>
      <c r="X44">
        <v>4.8699072030233798E-2</v>
      </c>
      <c r="Y44">
        <v>487.49995898209198</v>
      </c>
      <c r="Z44">
        <v>1.51006048271887E-2</v>
      </c>
      <c r="AA44">
        <v>1.9555850068579399E-2</v>
      </c>
      <c r="AB44">
        <v>10.1490238823681</v>
      </c>
      <c r="AI44">
        <v>1.4192200628468599E-4</v>
      </c>
      <c r="AJ44">
        <v>2.7560222970153899E-4</v>
      </c>
      <c r="AK44">
        <v>1.57144835993708E-4</v>
      </c>
      <c r="AL44">
        <v>2.5036772843564599E-4</v>
      </c>
      <c r="AM44">
        <v>1.1689272482012799E-4</v>
      </c>
      <c r="AN44">
        <v>2.8445537563657602E-4</v>
      </c>
      <c r="AQ44">
        <v>68.721598723775898</v>
      </c>
      <c r="AR44">
        <v>98.498827946678503</v>
      </c>
      <c r="AS44">
        <v>6.9318688903927894E-2</v>
      </c>
    </row>
    <row r="45" spans="1:45" s="2" customFormat="1" x14ac:dyDescent="0.3">
      <c r="A45" s="2" t="s">
        <v>82</v>
      </c>
      <c r="B45" s="2">
        <v>1.8615460720771099E-2</v>
      </c>
      <c r="C45" s="2">
        <v>2.57029263761361E-3</v>
      </c>
      <c r="D45" s="2">
        <v>9.2028478777646097</v>
      </c>
      <c r="E45" s="2">
        <v>0.422352720051617</v>
      </c>
      <c r="F45" s="2">
        <v>2.2557429955827198E-3</v>
      </c>
      <c r="G45" s="2">
        <v>191.93722583412699</v>
      </c>
      <c r="H45" s="2">
        <v>1.61283676133575E-3</v>
      </c>
      <c r="I45" s="2">
        <v>1.42728088801604E-3</v>
      </c>
      <c r="J45" s="2">
        <v>1.59914488315653</v>
      </c>
      <c r="K45" s="2">
        <v>1.53209346059613E-3</v>
      </c>
      <c r="L45" s="2">
        <v>1.57374253489474E-3</v>
      </c>
      <c r="M45" s="2">
        <v>1.03001750963855</v>
      </c>
      <c r="N45" s="2">
        <v>2.3543568047033098E-3</v>
      </c>
      <c r="O45" s="2">
        <v>2.7154461813621599E-3</v>
      </c>
      <c r="P45" s="2">
        <v>1.0245593933074599</v>
      </c>
      <c r="Q45" s="2">
        <v>2.6640495454440202E-3</v>
      </c>
      <c r="R45" s="2">
        <v>3.0857026296545699E-3</v>
      </c>
      <c r="S45" s="2">
        <v>1.69921264986334</v>
      </c>
      <c r="T45" s="2">
        <v>1.5925061263237601E-3</v>
      </c>
      <c r="U45" s="2">
        <v>1.0855439863747701E-3</v>
      </c>
      <c r="V45" s="2">
        <v>0.90784506486989602</v>
      </c>
      <c r="W45" s="2">
        <v>2.3307241161905899E-3</v>
      </c>
      <c r="X45" s="2">
        <v>3.1256512434784099E-3</v>
      </c>
      <c r="Y45" s="2">
        <v>1.1403791004004999</v>
      </c>
      <c r="Z45" s="2">
        <v>2.5804772771563199E-3</v>
      </c>
      <c r="AA45" s="2">
        <v>2.9036604122735302E-3</v>
      </c>
      <c r="AB45" s="2">
        <v>1.5718940221715101</v>
      </c>
      <c r="AI45" s="3">
        <v>2.7483798349006001E-5</v>
      </c>
      <c r="AJ45" s="3">
        <v>3.9969973679663599E-5</v>
      </c>
      <c r="AK45" s="3">
        <v>2.4945527817441401E-5</v>
      </c>
      <c r="AL45" s="3">
        <v>4.05376599869615E-5</v>
      </c>
      <c r="AM45" s="3">
        <v>2.1589651660389299E-5</v>
      </c>
      <c r="AN45" s="3">
        <v>3.7613118950440102E-5</v>
      </c>
      <c r="AQ45" s="2">
        <v>43.347494934529898</v>
      </c>
      <c r="AR45" s="2">
        <v>81.204679994562994</v>
      </c>
      <c r="AS45" s="2">
        <v>5.3044681890152601E-2</v>
      </c>
    </row>
    <row r="46" spans="1:45" x14ac:dyDescent="0.3">
      <c r="A46" t="s">
        <v>83</v>
      </c>
      <c r="B46">
        <v>4.0672236708393198E-4</v>
      </c>
      <c r="C46">
        <v>4.73322232410348E-4</v>
      </c>
      <c r="D46">
        <v>0.33378483446653401</v>
      </c>
      <c r="E46">
        <v>0.223528956886277</v>
      </c>
      <c r="F46">
        <v>3.6160333479150198E-4</v>
      </c>
      <c r="G46">
        <v>199.84252010828499</v>
      </c>
      <c r="H46">
        <v>3.6835164042211302E-4</v>
      </c>
      <c r="I46">
        <v>4.50014049096754E-4</v>
      </c>
      <c r="J46">
        <v>0.29637319651386601</v>
      </c>
      <c r="K46">
        <v>5.0748142629850805E-4</v>
      </c>
      <c r="L46">
        <v>5.8293199741077503E-4</v>
      </c>
      <c r="M46">
        <v>0.25004516134386101</v>
      </c>
      <c r="N46">
        <v>5.5735187440709804E-4</v>
      </c>
      <c r="O46">
        <v>6.2966646356876202E-4</v>
      </c>
      <c r="P46">
        <v>2.0110369089722102</v>
      </c>
      <c r="Q46">
        <v>8.4941264737850098E-4</v>
      </c>
      <c r="R46">
        <v>7.1675281682547398E-4</v>
      </c>
      <c r="S46">
        <v>2.9190766686601601</v>
      </c>
      <c r="T46">
        <v>6.4654498604549697E-4</v>
      </c>
      <c r="U46">
        <v>5.6425724980515299E-4</v>
      </c>
      <c r="V46">
        <v>0.58858458717807505</v>
      </c>
      <c r="W46">
        <v>5.1627591581160099E-4</v>
      </c>
      <c r="X46">
        <v>6.6659701796593495E-4</v>
      </c>
      <c r="Y46">
        <v>0.31442786441460602</v>
      </c>
      <c r="Z46">
        <v>7.9823330972040901E-4</v>
      </c>
      <c r="AA46">
        <v>6.9720322286831004E-4</v>
      </c>
      <c r="AB46">
        <v>1.29846768913642</v>
      </c>
      <c r="AI46" s="1">
        <v>2.2300979497458901E-5</v>
      </c>
      <c r="AJ46" s="1">
        <v>3.2048937838759501E-5</v>
      </c>
      <c r="AK46" s="1">
        <v>2.04508201560403E-5</v>
      </c>
      <c r="AL46" s="1">
        <v>2.9962552727170601E-5</v>
      </c>
      <c r="AM46" s="1">
        <v>2.0369065726133799E-5</v>
      </c>
      <c r="AN46" s="1">
        <v>3.1794477212023303E-5</v>
      </c>
      <c r="AQ46">
        <v>11.0751473767407</v>
      </c>
      <c r="AR46">
        <v>15.4259021322937</v>
      </c>
      <c r="AS46">
        <v>0.24855627294126101</v>
      </c>
    </row>
    <row r="47" spans="1:45" s="2" customFormat="1" x14ac:dyDescent="0.3">
      <c r="A47" s="2" t="s">
        <v>84</v>
      </c>
      <c r="B47" s="2">
        <v>0.22708782829334301</v>
      </c>
      <c r="C47" s="2">
        <v>5.88780368920192E-3</v>
      </c>
      <c r="D47" s="2">
        <v>99.005440058108704</v>
      </c>
      <c r="E47" s="2">
        <v>5.4892550960651397E-2</v>
      </c>
      <c r="F47" s="2">
        <v>1.27202430341416E-2</v>
      </c>
      <c r="G47" s="2">
        <v>29.135913260661201</v>
      </c>
      <c r="H47" s="2">
        <v>0.137158960936167</v>
      </c>
      <c r="I47" s="2">
        <v>1.14529447893661E-2</v>
      </c>
      <c r="J47" s="2">
        <v>98.659355507413906</v>
      </c>
      <c r="K47" s="2">
        <v>9.9963525161740896E-2</v>
      </c>
      <c r="L47" s="2">
        <v>9.7506498196983891E-3</v>
      </c>
      <c r="M47" s="2">
        <v>140.836081962669</v>
      </c>
      <c r="N47" s="2">
        <v>0.168119822760849</v>
      </c>
      <c r="O47" s="2">
        <v>6.4640961895527198E-3</v>
      </c>
      <c r="P47" s="2">
        <v>832.761896630656</v>
      </c>
      <c r="Q47" s="2">
        <v>0.22976565341531599</v>
      </c>
      <c r="R47" s="2">
        <v>1.6138306356857202E-2</v>
      </c>
      <c r="S47" s="2">
        <v>71.946949217942901</v>
      </c>
      <c r="T47" s="2">
        <v>3.3250555176074899E-2</v>
      </c>
      <c r="U47" s="2">
        <v>7.4285186259375599E-3</v>
      </c>
      <c r="V47" s="2">
        <v>55.4043199713728</v>
      </c>
      <c r="W47" s="2">
        <v>0.230132074308289</v>
      </c>
      <c r="X47" s="2">
        <v>7.7204172773352002E-3</v>
      </c>
      <c r="Y47" s="2">
        <v>513.95031606203997</v>
      </c>
      <c r="Z47" s="2">
        <v>0.192308916766292</v>
      </c>
      <c r="AA47" s="2">
        <v>1.6812586240686499E-2</v>
      </c>
      <c r="AB47" s="2">
        <v>60.265754397383297</v>
      </c>
      <c r="AI47" s="3">
        <v>4.3981948947485699E-5</v>
      </c>
      <c r="AJ47" s="3">
        <v>5.8477871174737298E-5</v>
      </c>
      <c r="AK47" s="3">
        <v>4.4903528518515499E-5</v>
      </c>
      <c r="AL47" s="3">
        <v>6.3451499787188102E-5</v>
      </c>
      <c r="AM47" s="3">
        <v>4.3696180379549903E-5</v>
      </c>
      <c r="AN47" s="3">
        <v>5.8960473914217397E-5</v>
      </c>
      <c r="AQ47" s="2">
        <v>22.160135189584601</v>
      </c>
      <c r="AR47" s="2">
        <v>27.9828208027252</v>
      </c>
      <c r="AS47" s="2">
        <v>0.281678660269923</v>
      </c>
    </row>
    <row r="48" spans="1:45" x14ac:dyDescent="0.3">
      <c r="A48" t="s">
        <v>85</v>
      </c>
      <c r="B48">
        <v>6.4224696169200401E-2</v>
      </c>
      <c r="C48">
        <v>1.89359080163226E-3</v>
      </c>
      <c r="D48">
        <v>34.406595557221799</v>
      </c>
      <c r="E48">
        <v>0.31403872159087798</v>
      </c>
      <c r="F48">
        <v>2.6387244448407001E-3</v>
      </c>
      <c r="G48">
        <v>260.64614380367198</v>
      </c>
      <c r="H48">
        <v>1.21633940799029E-2</v>
      </c>
      <c r="I48">
        <v>1.30893395725136E-3</v>
      </c>
      <c r="J48">
        <v>8.9832285987977105</v>
      </c>
      <c r="K48">
        <v>0.12476908945725999</v>
      </c>
      <c r="L48">
        <v>1.6651717766209999E-3</v>
      </c>
      <c r="M48">
        <v>614.26047422119802</v>
      </c>
      <c r="N48">
        <v>0.178500716264066</v>
      </c>
      <c r="O48">
        <v>1.9954256833174702E-3</v>
      </c>
      <c r="P48">
        <v>71.120980302457397</v>
      </c>
      <c r="Q48">
        <v>0.26878705137185099</v>
      </c>
      <c r="R48">
        <v>4.0023750811764604E-3</v>
      </c>
      <c r="S48">
        <v>410.42159470906199</v>
      </c>
      <c r="T48">
        <v>2.0175180861264099E-2</v>
      </c>
      <c r="U48">
        <v>1.8587790983172401E-3</v>
      </c>
      <c r="V48">
        <v>9.8932045878385804</v>
      </c>
      <c r="W48">
        <v>0.26716043829629699</v>
      </c>
      <c r="X48">
        <v>1.79519777663009E-3</v>
      </c>
      <c r="Y48">
        <v>221.23713303276801</v>
      </c>
      <c r="Z48">
        <v>0.218847906468711</v>
      </c>
      <c r="AA48">
        <v>4.0326454047832699E-3</v>
      </c>
      <c r="AB48">
        <v>203.867800010124</v>
      </c>
      <c r="AI48" s="1">
        <v>2.1026352243861502E-5</v>
      </c>
      <c r="AJ48" s="1">
        <v>3.2763126974664701E-5</v>
      </c>
      <c r="AK48" s="1">
        <v>2.3076392869869501E-5</v>
      </c>
      <c r="AL48" s="1">
        <v>3.4465294516678599E-5</v>
      </c>
      <c r="AM48" s="1">
        <v>1.9794176134439499E-5</v>
      </c>
      <c r="AN48" s="1">
        <v>3.2372680702527203E-5</v>
      </c>
      <c r="AQ48">
        <v>19.742002930056898</v>
      </c>
      <c r="AR48">
        <v>25.445542470654701</v>
      </c>
      <c r="AS48">
        <v>0.39865083492662601</v>
      </c>
    </row>
    <row r="49" spans="1:45" s="2" customFormat="1" x14ac:dyDescent="0.3">
      <c r="A49" s="2" t="s">
        <v>86</v>
      </c>
      <c r="B49" s="2">
        <v>0.43969754528348198</v>
      </c>
      <c r="C49" s="2">
        <v>1.28659011588197E-3</v>
      </c>
      <c r="D49" s="2">
        <v>388.95518919698299</v>
      </c>
      <c r="E49" s="2">
        <v>2.6227100258074801E-2</v>
      </c>
      <c r="F49" s="2">
        <v>1.5865682698886299E-3</v>
      </c>
      <c r="G49" s="2">
        <v>21.2997003010532</v>
      </c>
      <c r="H49" s="2">
        <v>7.6316259835377098E-2</v>
      </c>
      <c r="I49" s="2">
        <v>1.4575206487017101E-3</v>
      </c>
      <c r="J49" s="2">
        <v>68.111174659884099</v>
      </c>
      <c r="K49" s="2">
        <v>0.62575106579136197</v>
      </c>
      <c r="L49" s="2">
        <v>2.0261397758883299E-3</v>
      </c>
      <c r="M49" s="2">
        <v>772.37430566066098</v>
      </c>
      <c r="N49" s="2">
        <v>9.2709476377636393E-2</v>
      </c>
      <c r="O49" s="2">
        <v>3.09057449751609E-3</v>
      </c>
      <c r="P49" s="2">
        <v>59.690809003243103</v>
      </c>
      <c r="Q49" s="2">
        <v>2.81750361524973E-2</v>
      </c>
      <c r="R49" s="2">
        <v>5.7296301063484798E-3</v>
      </c>
      <c r="S49" s="2">
        <v>28.448168026890599</v>
      </c>
      <c r="T49" s="2">
        <v>0.38958234223588101</v>
      </c>
      <c r="U49" s="2">
        <v>3.54495340210974E-3</v>
      </c>
      <c r="V49" s="2">
        <v>1088.0554675316</v>
      </c>
      <c r="W49" s="2">
        <v>0.49586665231509902</v>
      </c>
      <c r="X49" s="2">
        <v>4.5750807831978499E-3</v>
      </c>
      <c r="Y49" s="2">
        <v>574.44164194458801</v>
      </c>
      <c r="Z49" s="2">
        <v>5.7415333666911497E-2</v>
      </c>
      <c r="AA49" s="2">
        <v>3.4065681631855801E-3</v>
      </c>
      <c r="AB49" s="2">
        <v>32.216053065292201</v>
      </c>
      <c r="AI49" s="3">
        <v>1.7385410613857501E-5</v>
      </c>
      <c r="AJ49" s="3">
        <v>3.16017574377238E-5</v>
      </c>
      <c r="AK49" s="3">
        <v>1.7829728757510601E-5</v>
      </c>
      <c r="AL49" s="3">
        <v>3.1412645293770902E-5</v>
      </c>
      <c r="AM49" s="3">
        <v>2.0196983960052699E-5</v>
      </c>
      <c r="AN49" s="3">
        <v>3.4008202116664399E-5</v>
      </c>
      <c r="AQ49" s="2">
        <v>9.6341028278737806</v>
      </c>
      <c r="AR49" s="2">
        <v>12.1048243625817</v>
      </c>
      <c r="AS49" s="2">
        <v>0.13167099120748599</v>
      </c>
    </row>
    <row r="50" spans="1:45" s="2" customFormat="1" x14ac:dyDescent="0.3">
      <c r="A50" s="2" t="s">
        <v>87</v>
      </c>
      <c r="B50" s="2">
        <v>0.45177246022643502</v>
      </c>
      <c r="C50" s="2">
        <v>2.6852561651695001E-3</v>
      </c>
      <c r="D50" s="2">
        <v>381.26850323473298</v>
      </c>
      <c r="E50" s="2">
        <v>6.3580156867614604E-2</v>
      </c>
      <c r="F50" s="2">
        <v>6.7751873575190597E-3</v>
      </c>
      <c r="G50" s="2">
        <v>55.471279119747898</v>
      </c>
      <c r="H50" s="2">
        <v>4.8598623270018897E-2</v>
      </c>
      <c r="I50" s="2">
        <v>2.2085132617688801E-3</v>
      </c>
      <c r="J50" s="2">
        <v>37.570072273616198</v>
      </c>
      <c r="K50" s="2">
        <v>0.45183468228108598</v>
      </c>
      <c r="L50" s="2">
        <v>4.3944818789272196E-3</v>
      </c>
      <c r="M50" s="2">
        <v>347.53748702705298</v>
      </c>
      <c r="N50" s="2">
        <v>0.37038546758328</v>
      </c>
      <c r="O50" s="2">
        <v>1.0032247979791201E-2</v>
      </c>
      <c r="P50" s="2">
        <v>249.21487063169101</v>
      </c>
      <c r="Q50" s="2">
        <v>4.9758553148927097E-2</v>
      </c>
      <c r="R50" s="2">
        <v>2.0567847337758099E-2</v>
      </c>
      <c r="S50" s="2">
        <v>70.943290598983296</v>
      </c>
      <c r="T50" s="2">
        <v>0.481701636444544</v>
      </c>
      <c r="U50" s="2">
        <v>4.8553965368148596E-3</v>
      </c>
      <c r="V50" s="2">
        <v>2531.5237117967599</v>
      </c>
      <c r="W50" s="2">
        <v>0.27940866696752098</v>
      </c>
      <c r="X50" s="2">
        <v>8.3677215979048192E-3</v>
      </c>
      <c r="Y50" s="2">
        <v>203.971285380079</v>
      </c>
      <c r="Z50" s="2">
        <v>0.183600948620285</v>
      </c>
      <c r="AA50" s="2">
        <v>2.1220519092934799E-2</v>
      </c>
      <c r="AB50" s="2">
        <v>116.625628740978</v>
      </c>
      <c r="AI50" s="3">
        <v>2.21425264584458E-5</v>
      </c>
      <c r="AJ50" s="3">
        <v>3.8189926769981101E-5</v>
      </c>
      <c r="AK50" s="3">
        <v>2.2549067916750901E-5</v>
      </c>
      <c r="AL50" s="3">
        <v>4.0210481113913997E-5</v>
      </c>
      <c r="AM50" s="3">
        <v>2.32898328025163E-5</v>
      </c>
      <c r="AN50" s="3">
        <v>3.8351599127636797E-5</v>
      </c>
      <c r="AQ50" s="2">
        <v>10.831039954758699</v>
      </c>
      <c r="AR50" s="2">
        <v>13.564307867096399</v>
      </c>
      <c r="AS50" s="2">
        <v>0.14696082717379</v>
      </c>
    </row>
    <row r="51" spans="1:45" s="2" customFormat="1" x14ac:dyDescent="0.3">
      <c r="A51" s="2" t="s">
        <v>88</v>
      </c>
      <c r="B51" s="2">
        <v>0.24097415001875</v>
      </c>
      <c r="C51" s="2">
        <v>9.1315645762136001E-4</v>
      </c>
      <c r="D51" s="2">
        <v>178.33112475278199</v>
      </c>
      <c r="E51" s="2">
        <v>2.9136112812803601E-2</v>
      </c>
      <c r="F51" s="2">
        <v>1.5934028823018601E-3</v>
      </c>
      <c r="G51" s="2">
        <v>17.185666018684401</v>
      </c>
      <c r="H51" s="2">
        <v>2.9509560473281599E-2</v>
      </c>
      <c r="I51" s="2">
        <v>1.8610628364940599E-3</v>
      </c>
      <c r="J51" s="2">
        <v>11.1692370753016</v>
      </c>
      <c r="K51" s="2">
        <v>4.2547677334984497E-2</v>
      </c>
      <c r="L51" s="2">
        <v>3.2009669052878499E-3</v>
      </c>
      <c r="M51" s="2">
        <v>19.3028593897109</v>
      </c>
      <c r="N51" s="2">
        <v>1.0544320079391E-2</v>
      </c>
      <c r="O51" s="2">
        <v>2.7374825603168999E-3</v>
      </c>
      <c r="P51" s="2">
        <v>10.0350979154651</v>
      </c>
      <c r="Q51" s="2">
        <v>2.9493294881982501E-2</v>
      </c>
      <c r="R51" s="2">
        <v>3.3662439961256001E-3</v>
      </c>
      <c r="S51" s="2">
        <v>12.3339576740188</v>
      </c>
      <c r="T51" s="2">
        <v>1.6633850421956E-3</v>
      </c>
      <c r="U51" s="2">
        <v>1.9949855024120498E-3</v>
      </c>
      <c r="V51" s="2">
        <v>0.57322057063588105</v>
      </c>
      <c r="W51" s="2">
        <v>5.1296214877087E-2</v>
      </c>
      <c r="X51" s="2">
        <v>4.6413158372203504E-3</v>
      </c>
      <c r="Y51" s="2">
        <v>80.337906981225103</v>
      </c>
      <c r="Z51" s="2">
        <v>1.26497415369899E-2</v>
      </c>
      <c r="AA51" s="2">
        <v>1.87097956594323E-3</v>
      </c>
      <c r="AB51" s="2">
        <v>7.4900248842224899</v>
      </c>
      <c r="AI51" s="3">
        <v>2.0310821801592299E-5</v>
      </c>
      <c r="AJ51" s="3">
        <v>3.23106890242362E-5</v>
      </c>
      <c r="AK51" s="3">
        <v>2.0923332190536502E-5</v>
      </c>
      <c r="AL51" s="3">
        <v>3.2013993373785797E-5</v>
      </c>
      <c r="AM51" s="3">
        <v>2.1458864855153402E-5</v>
      </c>
      <c r="AN51" s="3">
        <v>3.2183112328155397E-5</v>
      </c>
      <c r="AQ51" s="2">
        <v>8.7238440405270996</v>
      </c>
      <c r="AR51" s="2">
        <v>10.9581934304135</v>
      </c>
      <c r="AS51" s="2">
        <v>0.114241073536864</v>
      </c>
    </row>
    <row r="52" spans="1:45" s="2" customFormat="1" x14ac:dyDescent="0.3">
      <c r="A52" s="2" t="s">
        <v>89</v>
      </c>
      <c r="B52" s="2">
        <v>3.4383014939396203E-2</v>
      </c>
      <c r="C52" s="2">
        <v>7.0969067404804999E-3</v>
      </c>
      <c r="D52" s="2">
        <v>29.683068531159702</v>
      </c>
      <c r="E52" s="2">
        <v>0.178172329807568</v>
      </c>
      <c r="F52" s="2">
        <v>6.3758602833378902E-3</v>
      </c>
      <c r="G52" s="2">
        <v>77.738959736457801</v>
      </c>
      <c r="H52" s="2">
        <v>0.15700060327311499</v>
      </c>
      <c r="I52" s="2">
        <v>4.0373979481415799E-3</v>
      </c>
      <c r="J52" s="2">
        <v>71.852514681473593</v>
      </c>
      <c r="K52" s="2">
        <v>0.26972468962648899</v>
      </c>
      <c r="L52" s="2">
        <v>5.8071933584122101E-3</v>
      </c>
      <c r="M52" s="2">
        <v>103.93209175491501</v>
      </c>
      <c r="N52" s="2">
        <v>0.104891341340505</v>
      </c>
      <c r="O52" s="2">
        <v>5.0134181704099201E-3</v>
      </c>
      <c r="P52" s="2">
        <v>49.4164406363778</v>
      </c>
      <c r="Q52" s="2">
        <v>9.5807181564810204E-2</v>
      </c>
      <c r="R52" s="2">
        <v>5.5663948461405696E-3</v>
      </c>
      <c r="S52" s="2">
        <v>267.17201719565298</v>
      </c>
      <c r="T52" s="2">
        <v>0.286626355530407</v>
      </c>
      <c r="U52" s="2">
        <v>6.4072771742488101E-3</v>
      </c>
      <c r="V52" s="2">
        <v>119.25117691257699</v>
      </c>
      <c r="W52" s="2">
        <v>5.1050310790488898E-2</v>
      </c>
      <c r="X52" s="2">
        <v>6.0487868020991696E-3</v>
      </c>
      <c r="Y52" s="2">
        <v>23.787655044105801</v>
      </c>
      <c r="Z52" s="2">
        <v>9.0401585054461803E-2</v>
      </c>
      <c r="AA52" s="2">
        <v>3.4015893892074401E-3</v>
      </c>
      <c r="AB52" s="2">
        <v>91.027955014940702</v>
      </c>
      <c r="AI52" s="3">
        <v>2.9398877343190599E-5</v>
      </c>
      <c r="AJ52" s="3">
        <v>4.30484579308564E-5</v>
      </c>
      <c r="AK52" s="3">
        <v>3.0193771928583398E-5</v>
      </c>
      <c r="AL52" s="3">
        <v>4.2400848843930598E-5</v>
      </c>
      <c r="AM52" s="3">
        <v>2.7755793251707299E-5</v>
      </c>
      <c r="AN52" s="3">
        <v>3.9975758836540699E-5</v>
      </c>
      <c r="AQ52" s="2">
        <v>10.713876865320501</v>
      </c>
      <c r="AR52" s="2">
        <v>13.4399060131187</v>
      </c>
      <c r="AS52" s="2">
        <v>5.3374374690589602E-2</v>
      </c>
    </row>
    <row r="53" spans="1:45" s="2" customFormat="1" x14ac:dyDescent="0.3">
      <c r="A53" s="2" t="s">
        <v>90</v>
      </c>
      <c r="B53" s="2">
        <v>0.14494201045525701</v>
      </c>
      <c r="C53" s="2">
        <v>8.2900918689274503E-3</v>
      </c>
      <c r="D53" s="2">
        <v>87.434582225896506</v>
      </c>
      <c r="E53" s="2">
        <v>0.165416780578372</v>
      </c>
      <c r="F53" s="2">
        <v>8.5147148098215896E-3</v>
      </c>
      <c r="G53" s="2">
        <v>91.268346786629294</v>
      </c>
      <c r="H53" s="2">
        <v>0.18181148382232301</v>
      </c>
      <c r="I53" s="2">
        <v>1.6113957773176899E-2</v>
      </c>
      <c r="J53" s="2">
        <v>97.174227767307798</v>
      </c>
      <c r="K53" s="2">
        <v>0.240879938049503</v>
      </c>
      <c r="L53" s="2">
        <v>1.1661903945262101E-2</v>
      </c>
      <c r="M53" s="2">
        <v>90.234735241110698</v>
      </c>
      <c r="N53" s="2">
        <v>0.122119973952523</v>
      </c>
      <c r="O53" s="2">
        <v>4.4001339994640103E-3</v>
      </c>
      <c r="P53" s="2">
        <v>102.466312752704</v>
      </c>
      <c r="Q53" s="2">
        <v>0.10195594658934</v>
      </c>
      <c r="R53" s="2">
        <v>1.62118078595321E-2</v>
      </c>
      <c r="S53" s="2">
        <v>102.627298640075</v>
      </c>
      <c r="T53" s="2">
        <v>0.25891751912959898</v>
      </c>
      <c r="U53" s="2">
        <v>8.8682829282280308E-3</v>
      </c>
      <c r="V53" s="2">
        <v>91.4176193182264</v>
      </c>
      <c r="W53" s="2">
        <v>9.9643241186876702E-2</v>
      </c>
      <c r="X53" s="2">
        <v>1.5024847377380701E-2</v>
      </c>
      <c r="Y53" s="2">
        <v>110.467954490455</v>
      </c>
      <c r="Z53" s="2">
        <v>7.9598449626707798E-2</v>
      </c>
      <c r="AA53" s="2">
        <v>1.1927642034579701E-2</v>
      </c>
      <c r="AB53" s="2">
        <v>95.275735579527606</v>
      </c>
      <c r="AI53" s="3">
        <v>4.52202916437875E-5</v>
      </c>
      <c r="AJ53" s="3">
        <v>8.3706443750601194E-5</v>
      </c>
      <c r="AK53" s="3">
        <v>4.49019029341225E-5</v>
      </c>
      <c r="AL53" s="3">
        <v>8.3865930011203205E-5</v>
      </c>
      <c r="AM53" s="3">
        <v>4.1348850805341203E-5</v>
      </c>
      <c r="AN53" s="3">
        <v>8.5831550268083498E-5</v>
      </c>
      <c r="AQ53" s="2">
        <v>13.4742745685052</v>
      </c>
      <c r="AR53" s="2">
        <v>17.050496614960501</v>
      </c>
      <c r="AS53" s="2">
        <v>6.5148281714575998E-2</v>
      </c>
    </row>
    <row r="54" spans="1:45" s="2" customFormat="1" x14ac:dyDescent="0.3">
      <c r="A54" s="2" t="s">
        <v>91</v>
      </c>
      <c r="B54" s="2">
        <v>0.18553509876320101</v>
      </c>
      <c r="C54" s="2">
        <v>1.1513954846032799E-2</v>
      </c>
      <c r="D54" s="2">
        <v>114.48235829078899</v>
      </c>
      <c r="E54" s="2">
        <v>0.12770051143924999</v>
      </c>
      <c r="F54" s="2">
        <v>2.225879570369E-2</v>
      </c>
      <c r="G54" s="2">
        <v>86.186847251782893</v>
      </c>
      <c r="H54" s="2">
        <v>0.13784816519797299</v>
      </c>
      <c r="I54" s="2">
        <v>8.5348248787342294E-3</v>
      </c>
      <c r="J54" s="2">
        <v>87.991976902488403</v>
      </c>
      <c r="K54" s="2">
        <v>2.0307941364642201E-2</v>
      </c>
      <c r="L54" s="2">
        <v>2.3819662251132599E-2</v>
      </c>
      <c r="M54" s="2">
        <v>13.8216781354548</v>
      </c>
      <c r="N54" s="2">
        <v>0.42520673406939902</v>
      </c>
      <c r="O54" s="2">
        <v>1.8222651711895799E-2</v>
      </c>
      <c r="P54" s="2">
        <v>214.32701474048599</v>
      </c>
      <c r="Q54" s="2">
        <v>0.19258587203019201</v>
      </c>
      <c r="R54" s="2">
        <v>1.9246844222944301E-2</v>
      </c>
      <c r="S54" s="2">
        <v>177.187923150562</v>
      </c>
      <c r="T54" s="2">
        <v>5.4607706250085097E-2</v>
      </c>
      <c r="U54" s="2">
        <v>1.9760035415364401E-2</v>
      </c>
      <c r="V54" s="2">
        <v>32.091319667203699</v>
      </c>
      <c r="W54" s="2">
        <v>0.11535186903986799</v>
      </c>
      <c r="X54" s="2">
        <v>2.0568826218631799E-2</v>
      </c>
      <c r="Y54" s="2">
        <v>66.948180638981896</v>
      </c>
      <c r="Z54" s="2">
        <v>0.44903698090358402</v>
      </c>
      <c r="AA54" s="2">
        <v>2.0870058152875699E-2</v>
      </c>
      <c r="AB54" s="2">
        <v>377.96200944035297</v>
      </c>
      <c r="AI54" s="3">
        <v>4.5671452750278E-5</v>
      </c>
      <c r="AJ54" s="3">
        <v>7.1480119159706096E-5</v>
      </c>
      <c r="AK54" s="3">
        <v>4.9460873206663E-5</v>
      </c>
      <c r="AL54" s="3">
        <v>7.9809918598952202E-5</v>
      </c>
      <c r="AM54" s="3">
        <v>3.1372799208655599E-5</v>
      </c>
      <c r="AN54" s="3">
        <v>4.9416038191215797E-5</v>
      </c>
      <c r="AQ54" s="2">
        <v>17.2543507476625</v>
      </c>
      <c r="AR54" s="2">
        <v>21.898085158323202</v>
      </c>
      <c r="AS54" s="2">
        <v>8.5045426178470995E-2</v>
      </c>
    </row>
    <row r="55" spans="1:45" x14ac:dyDescent="0.3">
      <c r="A55" t="s">
        <v>92</v>
      </c>
      <c r="B55">
        <v>0.28361699607846302</v>
      </c>
      <c r="C55">
        <v>0.21937487138311301</v>
      </c>
      <c r="D55">
        <v>227.371397482389</v>
      </c>
      <c r="E55">
        <v>0.11816528153023501</v>
      </c>
      <c r="F55">
        <v>6.9704815645083903E-3</v>
      </c>
      <c r="G55">
        <v>98.101990218066504</v>
      </c>
      <c r="H55">
        <v>0.17354699495919401</v>
      </c>
      <c r="I55">
        <v>0.20512312543217001</v>
      </c>
      <c r="J55">
        <v>132.54019566723801</v>
      </c>
      <c r="K55">
        <v>0.28017913857702698</v>
      </c>
      <c r="L55">
        <v>3.7295071663366501E-3</v>
      </c>
      <c r="M55">
        <v>681.19505126528202</v>
      </c>
      <c r="N55">
        <v>0.20531133301722301</v>
      </c>
      <c r="O55">
        <v>5.784300736679E-3</v>
      </c>
      <c r="P55">
        <v>129.47820659404999</v>
      </c>
      <c r="Q55">
        <v>0.12728806630509401</v>
      </c>
      <c r="R55">
        <v>7.9982513137177007E-3</v>
      </c>
      <c r="S55">
        <v>89.168875182559901</v>
      </c>
      <c r="T55">
        <v>0.35907028717723999</v>
      </c>
      <c r="U55">
        <v>4.77317437445766E-3</v>
      </c>
      <c r="V55">
        <v>478.18294537585803</v>
      </c>
      <c r="W55">
        <v>7.28283629137641E-2</v>
      </c>
      <c r="X55">
        <v>7.2529677395898199E-3</v>
      </c>
      <c r="Y55">
        <v>36.585558917415099</v>
      </c>
      <c r="Z55">
        <v>5.11662740415035E-2</v>
      </c>
      <c r="AA55">
        <v>6.1535724081576097E-3</v>
      </c>
      <c r="AB55">
        <v>115.921205211366</v>
      </c>
      <c r="AI55">
        <v>2.1174639853932E-4</v>
      </c>
      <c r="AJ55">
        <v>9.4469010668924002E-3</v>
      </c>
      <c r="AK55" s="1">
        <v>3.4512616784309503E-5</v>
      </c>
      <c r="AL55">
        <v>3.95696739753337E-4</v>
      </c>
      <c r="AM55">
        <v>2.0269694573072199E-4</v>
      </c>
      <c r="AN55">
        <v>8.8410278548698706E-3</v>
      </c>
      <c r="AQ55">
        <v>12.3886340289191</v>
      </c>
      <c r="AR55">
        <v>15.6974750238673</v>
      </c>
      <c r="AS55">
        <v>0.23189057119360801</v>
      </c>
    </row>
    <row r="56" spans="1:45" s="2" customFormat="1" x14ac:dyDescent="0.3">
      <c r="A56" s="2" t="s">
        <v>93</v>
      </c>
      <c r="B56" s="2">
        <v>3.3745745666394898E-2</v>
      </c>
      <c r="C56" s="2">
        <v>7.0583885677821803E-3</v>
      </c>
      <c r="D56" s="2">
        <v>25.8386526232342</v>
      </c>
      <c r="E56" s="2">
        <v>0.123190933563406</v>
      </c>
      <c r="F56" s="2">
        <v>1.63177879397709E-2</v>
      </c>
      <c r="G56" s="2">
        <v>107.922319688912</v>
      </c>
      <c r="H56" s="2">
        <v>0.11790498912916</v>
      </c>
      <c r="I56" s="2">
        <v>5.8922165440391501E-3</v>
      </c>
      <c r="J56" s="2">
        <v>87.898583686311198</v>
      </c>
      <c r="K56" s="2">
        <v>7.8281803635091296E-2</v>
      </c>
      <c r="L56" s="2">
        <v>1.19668928969215E-2</v>
      </c>
      <c r="M56" s="2">
        <v>213.28853596488199</v>
      </c>
      <c r="N56" s="2">
        <v>0.119378025681647</v>
      </c>
      <c r="O56" s="2">
        <v>6.8080073422978902E-3</v>
      </c>
      <c r="P56" s="2">
        <v>87.643483078271402</v>
      </c>
      <c r="Q56" s="2">
        <v>4.9614448632682003E-2</v>
      </c>
      <c r="R56" s="2">
        <v>5.3103946643914199E-3</v>
      </c>
      <c r="S56" s="2">
        <v>29.5556866043169</v>
      </c>
      <c r="T56" s="2">
        <v>0.12688644105789301</v>
      </c>
      <c r="U56" s="2">
        <v>9.7921632790924293E-3</v>
      </c>
      <c r="V56" s="2">
        <v>156.18402836416499</v>
      </c>
      <c r="W56" s="2">
        <v>7.4355424240409806E-2</v>
      </c>
      <c r="X56" s="2">
        <v>9.4095529719949306E-3</v>
      </c>
      <c r="Y56" s="2">
        <v>39.345827227541697</v>
      </c>
      <c r="Z56" s="2">
        <v>3.4821301650214499E-2</v>
      </c>
      <c r="AA56" s="2">
        <v>5.7145301175907399E-3</v>
      </c>
      <c r="AB56" s="2">
        <v>45.857055236874402</v>
      </c>
      <c r="AI56" s="3">
        <v>2.8288038738667301E-5</v>
      </c>
      <c r="AJ56" s="3">
        <v>4.0689502576221501E-5</v>
      </c>
      <c r="AK56" s="3">
        <v>2.8193400723385599E-5</v>
      </c>
      <c r="AL56" s="3">
        <v>4.0734133739957199E-5</v>
      </c>
      <c r="AM56" s="3">
        <v>2.4726245875279301E-5</v>
      </c>
      <c r="AN56" s="3">
        <v>3.9817857261963302E-5</v>
      </c>
      <c r="AQ56" s="2">
        <v>11.099098690058501</v>
      </c>
      <c r="AR56" s="2">
        <v>14.1292373400602</v>
      </c>
      <c r="AS56" s="2">
        <v>0.220535049328517</v>
      </c>
    </row>
    <row r="57" spans="1:45" s="2" customFormat="1" x14ac:dyDescent="0.3">
      <c r="A57" s="2" t="s">
        <v>94</v>
      </c>
      <c r="B57" s="2">
        <v>0.280311238143792</v>
      </c>
      <c r="C57" s="2">
        <v>1.0619687224892999E-2</v>
      </c>
      <c r="D57" s="2">
        <v>175.70025874308999</v>
      </c>
      <c r="E57" s="2">
        <v>0.14440093940815901</v>
      </c>
      <c r="F57" s="2">
        <v>5.1334736147859899E-3</v>
      </c>
      <c r="G57" s="2">
        <v>123.281513640604</v>
      </c>
      <c r="H57" s="2">
        <v>0.20204311060920199</v>
      </c>
      <c r="I57" s="2">
        <v>5.2015294987074997E-3</v>
      </c>
      <c r="J57" s="2">
        <v>165.008467319841</v>
      </c>
      <c r="K57" s="2">
        <v>0.19546247747099399</v>
      </c>
      <c r="L57" s="2">
        <v>9.3822277082532303E-3</v>
      </c>
      <c r="M57" s="2">
        <v>239.09356731266701</v>
      </c>
      <c r="N57" s="2">
        <v>3.9343246365877001E-2</v>
      </c>
      <c r="O57" s="2">
        <v>1.80009849256615E-2</v>
      </c>
      <c r="P57" s="2">
        <v>22.4571171905739</v>
      </c>
      <c r="Q57" s="2">
        <v>2.7912252395089199E-2</v>
      </c>
      <c r="R57" s="2">
        <v>1.6466283947599799E-2</v>
      </c>
      <c r="S57" s="2">
        <v>21.541651646381698</v>
      </c>
      <c r="T57" s="2">
        <v>0.164591817271451</v>
      </c>
      <c r="U57" s="2">
        <v>2.2239573723356501E-3</v>
      </c>
      <c r="V57" s="2">
        <v>91.238358184868304</v>
      </c>
      <c r="W57" s="2">
        <v>0.115656237739447</v>
      </c>
      <c r="X57" s="2">
        <v>1.9248529420252E-2</v>
      </c>
      <c r="Y57" s="2">
        <v>78.664191748711005</v>
      </c>
      <c r="Z57" s="2">
        <v>1.32728239118439E-2</v>
      </c>
      <c r="AA57" s="2">
        <v>1.73936116386148E-2</v>
      </c>
      <c r="AB57" s="2">
        <v>582.91797044949703</v>
      </c>
      <c r="AI57" s="3">
        <v>2.8601073554746599E-5</v>
      </c>
      <c r="AJ57" s="3">
        <v>4.5738713036870597E-5</v>
      </c>
      <c r="AK57" s="3">
        <v>2.8224101531881199E-5</v>
      </c>
      <c r="AL57" s="3">
        <v>3.9727431083025499E-5</v>
      </c>
      <c r="AM57" s="3">
        <v>2.7138543134617901E-5</v>
      </c>
      <c r="AN57" s="3">
        <v>4.2035132456516797E-5</v>
      </c>
      <c r="AQ57" s="2">
        <v>10.8427594706731</v>
      </c>
      <c r="AR57" s="2">
        <v>13.5638219885189</v>
      </c>
      <c r="AS57" s="2">
        <v>0.243770465065209</v>
      </c>
    </row>
    <row r="58" spans="1:45" x14ac:dyDescent="0.3">
      <c r="A58" t="s">
        <v>95</v>
      </c>
      <c r="B58">
        <v>0.12385614373020599</v>
      </c>
      <c r="C58">
        <v>0.104305539050177</v>
      </c>
      <c r="D58">
        <v>122.931003780547</v>
      </c>
      <c r="E58">
        <v>8.6294570225145195E-2</v>
      </c>
      <c r="F58">
        <v>0.104824828118544</v>
      </c>
      <c r="G58">
        <v>67.677195132077003</v>
      </c>
      <c r="H58">
        <v>0.153692027333628</v>
      </c>
      <c r="I58">
        <v>7.6829791469559594E-2</v>
      </c>
      <c r="J58">
        <v>81.586287459130006</v>
      </c>
      <c r="K58">
        <v>0.128088708624127</v>
      </c>
      <c r="L58">
        <v>9.5087670924052306E-2</v>
      </c>
      <c r="M58">
        <v>57.720451734523898</v>
      </c>
      <c r="N58">
        <v>9.1550825600253002E-2</v>
      </c>
      <c r="O58">
        <v>0.10084924065343499</v>
      </c>
      <c r="P58">
        <v>190.580138842894</v>
      </c>
      <c r="Q58">
        <v>0.12182725339579301</v>
      </c>
      <c r="R58">
        <v>0.11136617614700101</v>
      </c>
      <c r="S58">
        <v>119.7849056734</v>
      </c>
      <c r="T58">
        <v>0.125090140427045</v>
      </c>
      <c r="U58">
        <v>0.10605031587241801</v>
      </c>
      <c r="V58">
        <v>61.180897039126201</v>
      </c>
      <c r="W58">
        <v>8.1703460523510296E-2</v>
      </c>
      <c r="X58">
        <v>9.4996518019632298E-2</v>
      </c>
      <c r="Y58">
        <v>248.22636740396001</v>
      </c>
      <c r="Z58">
        <v>0.13408314268197299</v>
      </c>
      <c r="AA58">
        <v>0.10658029509893099</v>
      </c>
      <c r="AB58">
        <v>97.321236158070604</v>
      </c>
      <c r="AI58">
        <v>5.11874431764579E-4</v>
      </c>
      <c r="AJ58">
        <v>9.1906379975423107E-3</v>
      </c>
      <c r="AK58">
        <v>6.3133158518752805E-4</v>
      </c>
      <c r="AL58">
        <v>6.3624482527298498E-3</v>
      </c>
      <c r="AM58">
        <v>5.46963629560603E-4</v>
      </c>
      <c r="AN58">
        <v>8.0980511485842198E-3</v>
      </c>
      <c r="AQ58">
        <v>91.197725218175407</v>
      </c>
      <c r="AR58">
        <v>128.722588126868</v>
      </c>
      <c r="AS58">
        <v>9.4891536230805595E-2</v>
      </c>
    </row>
    <row r="59" spans="1:45" x14ac:dyDescent="0.3">
      <c r="A59" t="s">
        <v>96</v>
      </c>
      <c r="B59">
        <v>0.15863028284333999</v>
      </c>
      <c r="C59">
        <v>0.11958053886728599</v>
      </c>
      <c r="D59">
        <v>91.819962685789406</v>
      </c>
      <c r="E59">
        <v>0.14270522720453099</v>
      </c>
      <c r="F59">
        <v>0.101096848365335</v>
      </c>
      <c r="G59">
        <v>81.146451148010499</v>
      </c>
      <c r="H59">
        <v>0.155800093717264</v>
      </c>
      <c r="I59">
        <v>5.6432178984119799E-2</v>
      </c>
      <c r="J59">
        <v>107.389240167643</v>
      </c>
      <c r="K59">
        <v>0.18936697844757699</v>
      </c>
      <c r="L59">
        <v>3.0336673202743601E-2</v>
      </c>
      <c r="M59">
        <v>85.840756682229795</v>
      </c>
      <c r="N59">
        <v>0.15964724292774701</v>
      </c>
      <c r="O59">
        <v>4.5726361943298398E-2</v>
      </c>
      <c r="P59">
        <v>99.250233579123204</v>
      </c>
      <c r="Q59">
        <v>0.15370318688635101</v>
      </c>
      <c r="R59">
        <v>6.8085811463078599E-2</v>
      </c>
      <c r="S59">
        <v>180.107429142001</v>
      </c>
      <c r="T59">
        <v>0.229318747974639</v>
      </c>
      <c r="U59">
        <v>2.64468328370621E-2</v>
      </c>
      <c r="V59">
        <v>107.15882799257901</v>
      </c>
      <c r="W59">
        <v>0.173105806923572</v>
      </c>
      <c r="X59">
        <v>2.973387230999E-2</v>
      </c>
      <c r="Y59">
        <v>116.023705136836</v>
      </c>
      <c r="Z59">
        <v>6.3625191671978998E-2</v>
      </c>
      <c r="AA59">
        <v>7.6541536054421197E-2</v>
      </c>
      <c r="AB59">
        <v>54.323664749375403</v>
      </c>
      <c r="AI59">
        <v>2.5403336228122002E-4</v>
      </c>
      <c r="AJ59">
        <v>2.0597970501189302E-3</v>
      </c>
      <c r="AK59">
        <v>2.9178117548840101E-4</v>
      </c>
      <c r="AL59">
        <v>5.4139183223672399E-3</v>
      </c>
      <c r="AM59">
        <v>3.3162271119708701E-4</v>
      </c>
      <c r="AN59">
        <v>8.7838255467657094E-3</v>
      </c>
      <c r="AQ59">
        <v>94.944886432369003</v>
      </c>
      <c r="AR59">
        <v>126.170286481405</v>
      </c>
      <c r="AS59">
        <v>0.13957599341666899</v>
      </c>
    </row>
    <row r="60" spans="1:45" x14ac:dyDescent="0.3">
      <c r="A60" t="s">
        <v>97</v>
      </c>
      <c r="B60">
        <v>0.128765120972481</v>
      </c>
      <c r="C60">
        <v>0.15137799586759401</v>
      </c>
      <c r="D60">
        <v>68.597671938563195</v>
      </c>
      <c r="E60">
        <v>0.153570408800589</v>
      </c>
      <c r="F60">
        <v>8.9682884319209205E-2</v>
      </c>
      <c r="G60">
        <v>108.46939174029001</v>
      </c>
      <c r="H60">
        <v>0.108088420889264</v>
      </c>
      <c r="I60">
        <v>7.4880384884640397E-2</v>
      </c>
      <c r="J60">
        <v>95.372349885928202</v>
      </c>
      <c r="K60">
        <v>5.1507700215609298E-2</v>
      </c>
      <c r="L60">
        <v>5.8951088068918502E-2</v>
      </c>
      <c r="M60">
        <v>24.8470729755016</v>
      </c>
      <c r="N60">
        <v>0.145483164035387</v>
      </c>
      <c r="O60">
        <v>4.6487255861447301E-2</v>
      </c>
      <c r="P60">
        <v>96.972524571137697</v>
      </c>
      <c r="Q60">
        <v>4.5237570849705797E-2</v>
      </c>
      <c r="R60">
        <v>4.0565725736226799E-2</v>
      </c>
      <c r="S60">
        <v>87.9759370137578</v>
      </c>
      <c r="T60">
        <v>5.0608142488971303E-2</v>
      </c>
      <c r="U60">
        <v>6.2234305752763397E-2</v>
      </c>
      <c r="V60">
        <v>28.395589440061102</v>
      </c>
      <c r="W60">
        <v>0.14742611315203799</v>
      </c>
      <c r="X60">
        <v>4.7297576546360201E-2</v>
      </c>
      <c r="Y60">
        <v>77.443091722837593</v>
      </c>
      <c r="Z60">
        <v>3.4623287788556202E-2</v>
      </c>
      <c r="AA60">
        <v>2.9592313992401999E-2</v>
      </c>
      <c r="AB60">
        <v>366.33831249528799</v>
      </c>
      <c r="AI60">
        <v>1.9788627979277899E-4</v>
      </c>
      <c r="AJ60">
        <v>3.1143132429417501E-3</v>
      </c>
      <c r="AK60">
        <v>1.96580061580623E-4</v>
      </c>
      <c r="AL60">
        <v>2.3908979378250098E-3</v>
      </c>
      <c r="AM60">
        <v>1.8336938499337701E-4</v>
      </c>
      <c r="AN60">
        <v>2.20597709379706E-3</v>
      </c>
      <c r="AQ60">
        <v>71.475300346386703</v>
      </c>
      <c r="AR60">
        <v>94.549313853506803</v>
      </c>
      <c r="AS60">
        <v>0.104987479990768</v>
      </c>
    </row>
    <row r="61" spans="1:45" x14ac:dyDescent="0.3">
      <c r="A61" t="s">
        <v>98</v>
      </c>
      <c r="B61">
        <v>0.114002753352459</v>
      </c>
      <c r="C61">
        <v>0.12744855935027</v>
      </c>
      <c r="D61">
        <v>59.059863081681101</v>
      </c>
      <c r="E61">
        <v>0.12079750330337501</v>
      </c>
      <c r="F61">
        <v>0.15204754684852601</v>
      </c>
      <c r="G61">
        <v>80.281179359866499</v>
      </c>
      <c r="H61">
        <v>0.13119285392604799</v>
      </c>
      <c r="I61">
        <v>0.16215728469700399</v>
      </c>
      <c r="J61">
        <v>106.117013596511</v>
      </c>
      <c r="K61">
        <v>0.16084468151074499</v>
      </c>
      <c r="L61">
        <v>0.18127367974803299</v>
      </c>
      <c r="M61">
        <v>148112.51971434799</v>
      </c>
      <c r="N61">
        <v>0.123451231696407</v>
      </c>
      <c r="O61">
        <v>0.13529176587561301</v>
      </c>
      <c r="P61">
        <v>81.962773198712298</v>
      </c>
      <c r="Q61">
        <v>0.13765280482606501</v>
      </c>
      <c r="R61">
        <v>0.12512030458501999</v>
      </c>
      <c r="S61">
        <v>60.076978580521697</v>
      </c>
      <c r="T61">
        <v>0.13815276609896801</v>
      </c>
      <c r="U61">
        <v>0.15993249776510801</v>
      </c>
      <c r="V61">
        <v>442.91223192571402</v>
      </c>
      <c r="W61">
        <v>0.118881480595353</v>
      </c>
      <c r="X61">
        <v>0.13565032163190699</v>
      </c>
      <c r="Y61">
        <v>55.300199361393197</v>
      </c>
      <c r="Z61">
        <v>0.13620115318548801</v>
      </c>
      <c r="AA61">
        <v>0.150531811792945</v>
      </c>
      <c r="AB61">
        <v>81.545924370555795</v>
      </c>
      <c r="AI61">
        <v>9.3913992250433602E-4</v>
      </c>
      <c r="AJ61">
        <v>1.41409541601005E-2</v>
      </c>
      <c r="AK61">
        <v>8.2522677506012196E-4</v>
      </c>
      <c r="AL61">
        <v>1.2656181985889E-2</v>
      </c>
      <c r="AM61">
        <v>8.6962317075985399E-4</v>
      </c>
      <c r="AN61">
        <v>1.3665414994498901E-2</v>
      </c>
      <c r="AQ61">
        <v>484.22983768492799</v>
      </c>
      <c r="AR61">
        <v>972.13251745073296</v>
      </c>
      <c r="AS61">
        <v>2.80665079276366E-2</v>
      </c>
    </row>
    <row r="62" spans="1:45" x14ac:dyDescent="0.3">
      <c r="A62" t="s">
        <v>99</v>
      </c>
      <c r="B62">
        <v>0.13673592114432701</v>
      </c>
      <c r="C62">
        <v>0.13280635615296199</v>
      </c>
      <c r="D62">
        <v>121.417997748354</v>
      </c>
      <c r="E62">
        <v>0.18907850108361199</v>
      </c>
      <c r="F62">
        <v>0.20945711821813101</v>
      </c>
      <c r="G62">
        <v>188.18786839044401</v>
      </c>
      <c r="H62">
        <v>0.105448542395866</v>
      </c>
      <c r="I62">
        <v>0.10714433594113799</v>
      </c>
      <c r="J62">
        <v>86.644705305013801</v>
      </c>
      <c r="K62">
        <v>0.11334761070373001</v>
      </c>
      <c r="L62">
        <v>0.13608378653709799</v>
      </c>
      <c r="M62">
        <v>212.053439641176</v>
      </c>
      <c r="N62">
        <v>0.109269961386322</v>
      </c>
      <c r="O62">
        <v>0.12902227844042899</v>
      </c>
      <c r="P62">
        <v>70.669278750423999</v>
      </c>
      <c r="Q62">
        <v>0.14590817629084099</v>
      </c>
      <c r="R62">
        <v>0.13202881176349299</v>
      </c>
      <c r="S62">
        <v>140.24673132834101</v>
      </c>
      <c r="T62">
        <v>0.103099674459266</v>
      </c>
      <c r="U62">
        <v>0.113196634895706</v>
      </c>
      <c r="V62">
        <v>91.301995287036704</v>
      </c>
      <c r="W62">
        <v>0.154622925931238</v>
      </c>
      <c r="X62">
        <v>0.172022136445627</v>
      </c>
      <c r="Y62">
        <v>184.69127461133499</v>
      </c>
      <c r="Z62">
        <v>0.109906716850677</v>
      </c>
      <c r="AA62">
        <v>0.10270070327183201</v>
      </c>
      <c r="AB62">
        <v>82.728447609612999</v>
      </c>
      <c r="AI62">
        <v>8.0808590568996698E-4</v>
      </c>
      <c r="AJ62">
        <v>1.3015745462286E-2</v>
      </c>
      <c r="AK62">
        <v>1.24423760186539E-3</v>
      </c>
      <c r="AL62">
        <v>1.7788627256028401E-2</v>
      </c>
      <c r="AM62">
        <v>8.9738504811202901E-4</v>
      </c>
      <c r="AN62">
        <v>1.23942340053781E-2</v>
      </c>
      <c r="AQ62">
        <v>222.87642953473301</v>
      </c>
      <c r="AR62">
        <v>350.40195062430598</v>
      </c>
      <c r="AS62">
        <v>1.70029912463571E-2</v>
      </c>
    </row>
    <row r="63" spans="1:45" x14ac:dyDescent="0.3">
      <c r="A63" t="s">
        <v>100</v>
      </c>
      <c r="B63">
        <v>0.106585905833088</v>
      </c>
      <c r="C63">
        <v>0.117845135734214</v>
      </c>
      <c r="D63">
        <v>64.830754687100594</v>
      </c>
      <c r="E63">
        <v>9.2697291167661997E-2</v>
      </c>
      <c r="F63">
        <v>6.5323138548596699E-2</v>
      </c>
      <c r="G63">
        <v>89.922918927038396</v>
      </c>
      <c r="H63">
        <v>0.125824101739305</v>
      </c>
      <c r="I63">
        <v>0.131596665542489</v>
      </c>
      <c r="J63">
        <v>92.035408889192297</v>
      </c>
      <c r="K63">
        <v>7.3493300891547195E-2</v>
      </c>
      <c r="L63">
        <v>6.4040723304341005E-2</v>
      </c>
      <c r="M63">
        <v>53.194924708319597</v>
      </c>
      <c r="N63">
        <v>8.8701168774046504E-2</v>
      </c>
      <c r="O63">
        <v>0.104662812835061</v>
      </c>
      <c r="P63">
        <v>51.5617683281423</v>
      </c>
      <c r="Q63">
        <v>7.25248932836738E-2</v>
      </c>
      <c r="R63">
        <v>8.4758708522157902E-2</v>
      </c>
      <c r="S63">
        <v>82.840020962903395</v>
      </c>
      <c r="T63">
        <v>7.2862242044206105E-2</v>
      </c>
      <c r="U63">
        <v>7.6664224838114206E-2</v>
      </c>
      <c r="V63">
        <v>94.690847944840598</v>
      </c>
      <c r="W63">
        <v>7.7610795920907194E-2</v>
      </c>
      <c r="X63">
        <v>8.7658438470462605E-2</v>
      </c>
      <c r="Y63">
        <v>34.657653604592497</v>
      </c>
      <c r="Z63">
        <v>8.0778878153244305E-2</v>
      </c>
      <c r="AA63">
        <v>9.5466721112309999E-2</v>
      </c>
      <c r="AB63">
        <v>5311.9598187862803</v>
      </c>
      <c r="AI63">
        <v>5.1034132580734398E-4</v>
      </c>
      <c r="AJ63">
        <v>4.9863978956440702E-3</v>
      </c>
      <c r="AK63">
        <v>4.3797891295205201E-4</v>
      </c>
      <c r="AL63">
        <v>4.2203789886048797E-3</v>
      </c>
      <c r="AM63">
        <v>5.1215731898425704E-4</v>
      </c>
      <c r="AN63">
        <v>7.0058430687342599E-3</v>
      </c>
      <c r="AQ63">
        <v>156.187066835406</v>
      </c>
      <c r="AR63">
        <v>229.98124031354101</v>
      </c>
      <c r="AS63">
        <v>1.10430220496443E-2</v>
      </c>
    </row>
    <row r="64" spans="1:45" x14ac:dyDescent="0.3">
      <c r="A64" t="s">
        <v>129</v>
      </c>
      <c r="B64">
        <f>COUNT(B56:B57,B49:B54,B47,B45,B40:B43,B36:B38,B34)/COUNT(B28:B63)</f>
        <v>0.5</v>
      </c>
    </row>
    <row r="68" spans="1:45" x14ac:dyDescent="0.3">
      <c r="A68" t="s">
        <v>126</v>
      </c>
      <c r="B68" t="s">
        <v>0</v>
      </c>
      <c r="C68" t="s">
        <v>1</v>
      </c>
      <c r="D68" t="s">
        <v>2</v>
      </c>
      <c r="E68" t="s">
        <v>3</v>
      </c>
      <c r="F68" t="s">
        <v>4</v>
      </c>
      <c r="G68" t="s">
        <v>5</v>
      </c>
      <c r="H68" t="s">
        <v>6</v>
      </c>
      <c r="I68" t="s">
        <v>7</v>
      </c>
      <c r="J68" t="s">
        <v>8</v>
      </c>
      <c r="K68" t="s">
        <v>9</v>
      </c>
      <c r="L68" t="s">
        <v>10</v>
      </c>
      <c r="M68" t="s">
        <v>11</v>
      </c>
      <c r="N68" t="s">
        <v>12</v>
      </c>
      <c r="O68" t="s">
        <v>13</v>
      </c>
      <c r="P68" t="s">
        <v>14</v>
      </c>
      <c r="Q68" t="s">
        <v>15</v>
      </c>
      <c r="R68" t="s">
        <v>16</v>
      </c>
      <c r="S68" t="s">
        <v>17</v>
      </c>
      <c r="T68" t="s">
        <v>18</v>
      </c>
      <c r="U68" t="s">
        <v>19</v>
      </c>
      <c r="V68" t="s">
        <v>20</v>
      </c>
      <c r="W68" t="s">
        <v>21</v>
      </c>
      <c r="X68" t="s">
        <v>22</v>
      </c>
      <c r="Y68" t="s">
        <v>23</v>
      </c>
      <c r="Z68" t="s">
        <v>24</v>
      </c>
      <c r="AA68" t="s">
        <v>25</v>
      </c>
      <c r="AB68" t="s">
        <v>26</v>
      </c>
      <c r="AC68" t="s">
        <v>27</v>
      </c>
      <c r="AD68" t="s">
        <v>28</v>
      </c>
      <c r="AE68" t="s">
        <v>29</v>
      </c>
      <c r="AF68" t="s">
        <v>30</v>
      </c>
      <c r="AG68" t="s">
        <v>31</v>
      </c>
      <c r="AH68" t="s">
        <v>32</v>
      </c>
      <c r="AI68" t="s">
        <v>33</v>
      </c>
      <c r="AJ68" t="s">
        <v>34</v>
      </c>
      <c r="AK68" t="s">
        <v>35</v>
      </c>
      <c r="AL68" t="s">
        <v>36</v>
      </c>
      <c r="AM68" t="s">
        <v>37</v>
      </c>
      <c r="AN68" t="s">
        <v>38</v>
      </c>
      <c r="AO68" t="s">
        <v>39</v>
      </c>
      <c r="AP68" t="s">
        <v>40</v>
      </c>
      <c r="AQ68" t="s">
        <v>41</v>
      </c>
      <c r="AR68" t="s">
        <v>42</v>
      </c>
      <c r="AS68" t="s">
        <v>43</v>
      </c>
    </row>
    <row r="69" spans="1:45" s="2" customFormat="1" x14ac:dyDescent="0.3">
      <c r="A69" s="2" t="s">
        <v>103</v>
      </c>
      <c r="B69" s="2">
        <v>9.6350557230290595E-2</v>
      </c>
      <c r="C69" s="2">
        <v>1.88633819946853E-3</v>
      </c>
      <c r="D69" s="2">
        <v>42.0529044638279</v>
      </c>
      <c r="E69" s="2">
        <v>1.50161193414902E-3</v>
      </c>
      <c r="F69" s="2">
        <v>1.5449712798042399E-3</v>
      </c>
      <c r="G69" s="2">
        <v>0.77343665802541395</v>
      </c>
      <c r="H69" s="2">
        <v>0.37504404123783602</v>
      </c>
      <c r="I69" s="2">
        <v>1.4911095085486401E-3</v>
      </c>
      <c r="J69" s="2">
        <v>268.62657108556101</v>
      </c>
      <c r="K69" s="2">
        <v>4.2021174018360401E-3</v>
      </c>
      <c r="L69" s="2">
        <v>4.3539858941353E-3</v>
      </c>
      <c r="M69" s="2">
        <v>7.5177017790935103</v>
      </c>
      <c r="N69" s="2">
        <v>3.11501783701306E-2</v>
      </c>
      <c r="O69" s="2">
        <v>3.99567348158164E-3</v>
      </c>
      <c r="P69" s="2">
        <v>15.176422330961399</v>
      </c>
      <c r="Q69" s="2">
        <v>2.55366397643952E-2</v>
      </c>
      <c r="R69" s="2">
        <v>3.6412631366485801E-3</v>
      </c>
      <c r="S69" s="2">
        <v>10.0607192451973</v>
      </c>
      <c r="T69" s="2">
        <v>2.7944486502533599E-2</v>
      </c>
      <c r="U69" s="2">
        <v>3.2619018864675402E-3</v>
      </c>
      <c r="V69" s="2">
        <v>11.8113580317664</v>
      </c>
      <c r="W69" s="2">
        <v>3.90687147941262E-3</v>
      </c>
      <c r="X69" s="2">
        <v>4.6679404178654599E-3</v>
      </c>
      <c r="Y69" s="2">
        <v>10.7316643492794</v>
      </c>
      <c r="Z69" s="2">
        <v>2.9034831079914201E-2</v>
      </c>
      <c r="AA69" s="2">
        <v>3.9620138885292401E-3</v>
      </c>
      <c r="AB69" s="2">
        <v>12.686281045473899</v>
      </c>
      <c r="AI69" s="3">
        <v>1.9350243186139601E-5</v>
      </c>
      <c r="AJ69" s="3">
        <v>3.0275729273785499E-5</v>
      </c>
      <c r="AK69" s="3">
        <v>2.2108748051970901E-5</v>
      </c>
      <c r="AL69" s="3">
        <v>3.2706587969652697E-5</v>
      </c>
      <c r="AM69" s="3">
        <v>2.2346159902419501E-5</v>
      </c>
      <c r="AN69" s="3">
        <v>3.2802223977926397E-5</v>
      </c>
      <c r="AQ69" s="2">
        <v>4.3831420384887396</v>
      </c>
      <c r="AR69" s="2">
        <v>5.49868098427328</v>
      </c>
      <c r="AS69" s="2">
        <v>0.27259623218016099</v>
      </c>
    </row>
    <row r="70" spans="1:45" s="2" customFormat="1" x14ac:dyDescent="0.3">
      <c r="A70" s="2" t="s">
        <v>104</v>
      </c>
      <c r="B70" s="2">
        <v>0.13312039323731101</v>
      </c>
      <c r="C70" s="2">
        <v>5.6739356498904598E-3</v>
      </c>
      <c r="D70" s="2">
        <v>71.598266593119305</v>
      </c>
      <c r="E70" s="2">
        <v>7.1268875706129997E-2</v>
      </c>
      <c r="F70" s="2">
        <v>4.8077319226794302E-3</v>
      </c>
      <c r="G70" s="2">
        <v>58.920261310302998</v>
      </c>
      <c r="H70" s="2">
        <v>2.87278037166298E-2</v>
      </c>
      <c r="I70" s="2">
        <v>8.1766525758595696E-3</v>
      </c>
      <c r="J70" s="2">
        <v>21.2294623062208</v>
      </c>
      <c r="K70" s="2">
        <v>0.19094998056926199</v>
      </c>
      <c r="L70" s="2">
        <v>1.04115518252605E-2</v>
      </c>
      <c r="M70" s="2">
        <v>123.617684850302</v>
      </c>
      <c r="N70" s="2">
        <v>9.1067874498936399E-2</v>
      </c>
      <c r="O70" s="2">
        <v>9.6400092777731202E-3</v>
      </c>
      <c r="P70" s="2">
        <v>113.957113798592</v>
      </c>
      <c r="Q70" s="2">
        <v>0.227545971605047</v>
      </c>
      <c r="R70" s="2">
        <v>1.6911874222740202E-2</v>
      </c>
      <c r="S70" s="2">
        <v>117.87478023237099</v>
      </c>
      <c r="T70" s="2">
        <v>0.115347663902009</v>
      </c>
      <c r="U70" s="2">
        <v>7.48633562985209E-3</v>
      </c>
      <c r="V70" s="2">
        <v>84.641082833415595</v>
      </c>
      <c r="W70" s="2">
        <v>0.195441808553901</v>
      </c>
      <c r="X70" s="2">
        <v>1.0051547015280099E-2</v>
      </c>
      <c r="Y70" s="2">
        <v>199.01231065342799</v>
      </c>
      <c r="Z70" s="2">
        <v>0.21220354864970301</v>
      </c>
      <c r="AA70" s="2">
        <v>1.8159150373599199E-2</v>
      </c>
      <c r="AB70" s="2">
        <v>107.049327135022</v>
      </c>
      <c r="AI70" s="3">
        <v>3.1342391801144302E-5</v>
      </c>
      <c r="AJ70" s="3">
        <v>4.3186139294040498E-5</v>
      </c>
      <c r="AK70" s="3">
        <v>3.1151404185931002E-5</v>
      </c>
      <c r="AL70" s="3">
        <v>4.1998450597597497E-5</v>
      </c>
      <c r="AM70" s="3">
        <v>2.82612182720531E-5</v>
      </c>
      <c r="AN70" s="3">
        <v>4.2618415345308999E-5</v>
      </c>
      <c r="AQ70" s="2">
        <v>5.4826368147757103</v>
      </c>
      <c r="AR70" s="2">
        <v>6.7644440491894802</v>
      </c>
      <c r="AS70" s="2">
        <v>0.39539384924708199</v>
      </c>
    </row>
    <row r="71" spans="1:45" s="2" customFormat="1" x14ac:dyDescent="0.3">
      <c r="A71" s="2" t="s">
        <v>105</v>
      </c>
      <c r="B71" s="2">
        <v>0.33170995893331201</v>
      </c>
      <c r="C71" s="2">
        <v>1.0363917864997E-3</v>
      </c>
      <c r="D71" s="2">
        <v>197.19020028149899</v>
      </c>
      <c r="E71" s="2">
        <v>8.5741947581538094E-2</v>
      </c>
      <c r="F71" s="2">
        <v>1.16871779046619E-3</v>
      </c>
      <c r="G71" s="2">
        <v>37.484545355553699</v>
      </c>
      <c r="H71" s="2">
        <v>8.9890326409254803E-2</v>
      </c>
      <c r="I71" s="2">
        <v>1.3773460171298401E-3</v>
      </c>
      <c r="J71" s="2">
        <v>64.460879128276702</v>
      </c>
      <c r="K71" s="2">
        <v>1.7057193869396501E-2</v>
      </c>
      <c r="L71" s="2">
        <v>2.9125409845549102E-3</v>
      </c>
      <c r="M71" s="2">
        <v>65.167545859371799</v>
      </c>
      <c r="N71" s="2">
        <v>1.1603636700298301E-2</v>
      </c>
      <c r="O71" s="2">
        <v>1.34389056643155E-3</v>
      </c>
      <c r="P71" s="2">
        <v>3.87104279349647</v>
      </c>
      <c r="Q71" s="2">
        <v>0.12832347780009501</v>
      </c>
      <c r="R71" s="2">
        <v>3.4757765357219801E-3</v>
      </c>
      <c r="S71" s="2">
        <v>131.46880323726</v>
      </c>
      <c r="T71" s="2">
        <v>5.9325310721090501E-3</v>
      </c>
      <c r="U71" s="2">
        <v>2.0885089592813798E-3</v>
      </c>
      <c r="V71" s="2">
        <v>2.0430890647320701</v>
      </c>
      <c r="W71" s="2">
        <v>1.8918671541707701E-3</v>
      </c>
      <c r="X71" s="2">
        <v>2.3291996328652898E-3</v>
      </c>
      <c r="Y71" s="2">
        <v>1.6588448925311301</v>
      </c>
      <c r="Z71" s="2">
        <v>0.12983413081970699</v>
      </c>
      <c r="AA71" s="2">
        <v>3.5407128344179602E-3</v>
      </c>
      <c r="AB71" s="2">
        <v>247.887224897001</v>
      </c>
      <c r="AI71" s="3">
        <v>2.1295321377889899E-5</v>
      </c>
      <c r="AJ71" s="3">
        <v>3.1397456526499903E-5</v>
      </c>
      <c r="AK71" s="3">
        <v>1.9162604355330399E-5</v>
      </c>
      <c r="AL71" s="3">
        <v>3.1497153318480402E-5</v>
      </c>
      <c r="AM71" s="3">
        <v>2.25721225229434E-5</v>
      </c>
      <c r="AN71" s="3">
        <v>3.3554508050966197E-5</v>
      </c>
      <c r="AQ71" s="2">
        <v>4.37951387247589</v>
      </c>
      <c r="AR71" s="2">
        <v>5.4950149919018498</v>
      </c>
      <c r="AS71" s="2">
        <v>0.29700241981109698</v>
      </c>
    </row>
    <row r="72" spans="1:45" x14ac:dyDescent="0.3">
      <c r="A72" t="s">
        <v>106</v>
      </c>
      <c r="B72">
        <v>0.18053242114558901</v>
      </c>
      <c r="C72">
        <v>3.2023319509304697E-2</v>
      </c>
      <c r="D72">
        <v>101.91037783015599</v>
      </c>
      <c r="E72">
        <v>0.58945885839266099</v>
      </c>
      <c r="F72">
        <v>0.47595413240735102</v>
      </c>
      <c r="G72">
        <v>432.01058550550101</v>
      </c>
      <c r="H72">
        <v>0.46393485271326601</v>
      </c>
      <c r="I72">
        <v>0.46652059982802702</v>
      </c>
      <c r="J72">
        <v>293.58783491265302</v>
      </c>
      <c r="K72">
        <v>0.44060533988272899</v>
      </c>
      <c r="L72">
        <v>1.29199043482357E-2</v>
      </c>
      <c r="M72">
        <v>225.24307058942799</v>
      </c>
      <c r="N72">
        <v>0.15907258662549201</v>
      </c>
      <c r="O72">
        <v>2.5143926004982699E-2</v>
      </c>
      <c r="P72">
        <v>85.471278739070399</v>
      </c>
      <c r="Q72">
        <v>0.24967664114798899</v>
      </c>
      <c r="R72">
        <v>3.1671191566450298E-2</v>
      </c>
      <c r="S72">
        <v>549.08889366849303</v>
      </c>
      <c r="T72">
        <v>0.23412452795511099</v>
      </c>
      <c r="U72">
        <v>2.5807748826384199E-2</v>
      </c>
      <c r="V72">
        <v>459.05378263811002</v>
      </c>
      <c r="W72">
        <v>0.45741624762688199</v>
      </c>
      <c r="X72">
        <v>1.52194546089655E-2</v>
      </c>
      <c r="Y72">
        <v>191.8203040537</v>
      </c>
      <c r="Z72">
        <v>0.13313310200523301</v>
      </c>
      <c r="AA72">
        <v>3.01955472133838E-2</v>
      </c>
      <c r="AB72">
        <v>106.917236155005</v>
      </c>
      <c r="AI72" s="1">
        <v>6.1355225664611005E-5</v>
      </c>
      <c r="AJ72">
        <v>1.4428198153314999E-3</v>
      </c>
      <c r="AK72">
        <v>2.5285160161347899E-4</v>
      </c>
      <c r="AL72">
        <v>1.5358926482767399E-2</v>
      </c>
      <c r="AM72">
        <v>2.5342830757958299E-4</v>
      </c>
      <c r="AN72">
        <v>1.4879615767206899E-2</v>
      </c>
      <c r="AQ72">
        <v>6.9928399030510597</v>
      </c>
      <c r="AR72">
        <v>7.9500217513074896</v>
      </c>
      <c r="AS72">
        <v>0.40392751980693598</v>
      </c>
    </row>
    <row r="73" spans="1:45" s="2" customFormat="1" x14ac:dyDescent="0.3">
      <c r="A73" s="2" t="s">
        <v>107</v>
      </c>
      <c r="B73" s="2">
        <v>0.23949457317720599</v>
      </c>
      <c r="C73" s="2">
        <v>1.0249717273185899E-2</v>
      </c>
      <c r="D73" s="2">
        <v>218.69837273226801</v>
      </c>
      <c r="E73" s="2">
        <v>1.01269614426595E-2</v>
      </c>
      <c r="F73" s="2">
        <v>9.7144955382979601E-3</v>
      </c>
      <c r="G73" s="2">
        <v>7.5582204977825302</v>
      </c>
      <c r="H73" s="2">
        <v>1.63550375738333E-2</v>
      </c>
      <c r="I73" s="2">
        <v>9.28326698972891E-3</v>
      </c>
      <c r="J73" s="2">
        <v>15.9881274682597</v>
      </c>
      <c r="K73" s="2">
        <v>0.17806336581993301</v>
      </c>
      <c r="L73" s="2">
        <v>2.5586027276174698E-2</v>
      </c>
      <c r="M73" s="2">
        <v>97.544191668054395</v>
      </c>
      <c r="N73" s="2">
        <v>0.18016749430992199</v>
      </c>
      <c r="O73" s="2">
        <v>0.120062354658901</v>
      </c>
      <c r="P73" s="2">
        <v>11493.9646802923</v>
      </c>
      <c r="Q73" s="2">
        <v>3.11875598732658E-2</v>
      </c>
      <c r="R73" s="2">
        <v>6.3235872012767202E-2</v>
      </c>
      <c r="S73" s="2">
        <v>37.056907948035899</v>
      </c>
      <c r="T73" s="2">
        <v>0.22400005431769399</v>
      </c>
      <c r="U73" s="2">
        <v>9.6429172072268102E-2</v>
      </c>
      <c r="V73" s="2">
        <v>163.57936924347501</v>
      </c>
      <c r="W73" s="2">
        <v>5.7189801515645199E-2</v>
      </c>
      <c r="X73" s="2">
        <v>9.5624029467124602E-2</v>
      </c>
      <c r="Y73" s="2">
        <v>42.190401754298001</v>
      </c>
      <c r="Z73" s="2">
        <v>4.76575052824929E-2</v>
      </c>
      <c r="AA73" s="2">
        <v>2.5429347244779299E-2</v>
      </c>
      <c r="AB73" s="2">
        <v>83.177928694826704</v>
      </c>
      <c r="AI73" s="3">
        <v>2.8378192083802299E-5</v>
      </c>
      <c r="AJ73" s="3">
        <v>4.4988192792039898E-5</v>
      </c>
      <c r="AK73" s="3">
        <v>2.5740100444871398E-5</v>
      </c>
      <c r="AL73" s="3">
        <v>3.6493601397095397E-5</v>
      </c>
      <c r="AM73" s="3">
        <v>2.3214895041948599E-5</v>
      </c>
      <c r="AN73" s="3">
        <v>3.3494703025782102E-5</v>
      </c>
      <c r="AQ73" s="2">
        <v>4.4828648379156499</v>
      </c>
      <c r="AR73" s="2">
        <v>5.4634964431548596</v>
      </c>
      <c r="AS73" s="2">
        <v>0.84329814727401098</v>
      </c>
    </row>
    <row r="74" spans="1:45" x14ac:dyDescent="0.3">
      <c r="A74" t="s">
        <v>108</v>
      </c>
      <c r="B74">
        <v>0.136096151783026</v>
      </c>
      <c r="C74">
        <v>0.15423319286654999</v>
      </c>
      <c r="D74">
        <v>108.92400006228399</v>
      </c>
      <c r="E74">
        <v>9.0908077884781793E-2</v>
      </c>
      <c r="F74">
        <v>2.17253053400558E-2</v>
      </c>
      <c r="G74">
        <v>81.577758699584095</v>
      </c>
      <c r="H74">
        <v>0.30422384154640197</v>
      </c>
      <c r="I74">
        <v>0.16579479098337099</v>
      </c>
      <c r="J74">
        <v>245.55966646748399</v>
      </c>
      <c r="K74">
        <v>0.12620362711854699</v>
      </c>
      <c r="L74">
        <v>2.7143130582099901E-2</v>
      </c>
      <c r="M74">
        <v>92.282442027146899</v>
      </c>
      <c r="N74">
        <v>3.3397137065932198E-2</v>
      </c>
      <c r="O74">
        <v>3.4993581591384201E-2</v>
      </c>
      <c r="P74">
        <v>22.688154367264602</v>
      </c>
      <c r="Q74">
        <v>2.1055949509987699E-2</v>
      </c>
      <c r="R74">
        <v>2.1099293659978299E-2</v>
      </c>
      <c r="S74">
        <v>38.3935732768539</v>
      </c>
      <c r="T74">
        <v>9.3557424221934804E-2</v>
      </c>
      <c r="U74">
        <v>2.1420143340099802E-2</v>
      </c>
      <c r="V74">
        <v>548.66146320201904</v>
      </c>
      <c r="W74">
        <v>8.0947491211207798E-2</v>
      </c>
      <c r="X74">
        <v>3.5751255288660903E-2</v>
      </c>
      <c r="Y74">
        <v>39.050163702384701</v>
      </c>
      <c r="Z74">
        <v>3.7078849173964597E-2</v>
      </c>
      <c r="AA74">
        <v>2.6000952302102101E-2</v>
      </c>
      <c r="AB74">
        <v>341.171767643875</v>
      </c>
      <c r="AI74">
        <v>4.2484123964117102E-4</v>
      </c>
      <c r="AJ74">
        <v>1.21409439161454E-2</v>
      </c>
      <c r="AK74" s="1">
        <v>9.4888553049591695E-5</v>
      </c>
      <c r="AL74">
        <v>1.83553883630017E-3</v>
      </c>
      <c r="AM74">
        <v>4.7736280247291098E-4</v>
      </c>
      <c r="AN74">
        <v>1.3807313545378E-2</v>
      </c>
      <c r="AQ74">
        <v>7.4977387824001198</v>
      </c>
      <c r="AR74">
        <v>6.1284044769244099</v>
      </c>
      <c r="AS74">
        <v>0.33170585118736801</v>
      </c>
    </row>
    <row r="75" spans="1:45" s="2" customFormat="1" x14ac:dyDescent="0.3">
      <c r="A75" s="2" t="s">
        <v>109</v>
      </c>
      <c r="B75" s="2">
        <v>7.88315456846337E-2</v>
      </c>
      <c r="C75" s="2">
        <v>5.2319852341836497E-3</v>
      </c>
      <c r="D75" s="2">
        <v>70.711590906824995</v>
      </c>
      <c r="E75" s="2">
        <v>0.13457791564518501</v>
      </c>
      <c r="F75" s="2">
        <v>5.87505797399212E-3</v>
      </c>
      <c r="G75" s="2">
        <v>83.749879250498694</v>
      </c>
      <c r="H75" s="2">
        <v>0.164776271169424</v>
      </c>
      <c r="I75" s="2">
        <v>6.2831202472542801E-3</v>
      </c>
      <c r="J75" s="2">
        <v>98.168943379458995</v>
      </c>
      <c r="K75" s="2">
        <v>0.21878460566066499</v>
      </c>
      <c r="L75" s="2">
        <v>1.9585067094181698E-2</v>
      </c>
      <c r="M75" s="2">
        <v>93.345096175125406</v>
      </c>
      <c r="N75" s="2">
        <v>8.1745515872075999E-2</v>
      </c>
      <c r="O75" s="2">
        <v>4.8814196356262596E-3</v>
      </c>
      <c r="P75" s="2">
        <v>80.141648659738905</v>
      </c>
      <c r="Q75" s="2">
        <v>8.35921865398387E-2</v>
      </c>
      <c r="R75" s="2">
        <v>5.6080728524467299E-3</v>
      </c>
      <c r="S75" s="2">
        <v>253.89871064879799</v>
      </c>
      <c r="T75" s="2">
        <v>0.21631365778487899</v>
      </c>
      <c r="U75" s="2">
        <v>1.9547824871583901E-2</v>
      </c>
      <c r="V75" s="2">
        <v>98.694736171329694</v>
      </c>
      <c r="W75" s="2">
        <v>1.3627015026182699E-2</v>
      </c>
      <c r="X75" s="2">
        <v>4.6377264774763501E-3</v>
      </c>
      <c r="Y75" s="2">
        <v>10.050159917890401</v>
      </c>
      <c r="Z75" s="2">
        <v>0.120654577303101</v>
      </c>
      <c r="AA75" s="2">
        <v>6.09041957332621E-3</v>
      </c>
      <c r="AB75" s="2">
        <v>10929.8696934691</v>
      </c>
      <c r="AI75" s="3">
        <v>2.5027871348443702E-5</v>
      </c>
      <c r="AJ75" s="3">
        <v>3.5568884209188197E-5</v>
      </c>
      <c r="AK75" s="3">
        <v>2.21073632233182E-5</v>
      </c>
      <c r="AL75" s="3">
        <v>3.5627033199860697E-5</v>
      </c>
      <c r="AM75" s="3">
        <v>2.4771863372954402E-5</v>
      </c>
      <c r="AN75" s="3">
        <v>3.5524017869698499E-5</v>
      </c>
      <c r="AQ75" s="2">
        <v>4.9534191422802403</v>
      </c>
      <c r="AR75" s="2">
        <v>6.2037118290844102</v>
      </c>
      <c r="AS75" s="2">
        <v>0.509155723004314</v>
      </c>
    </row>
    <row r="76" spans="1:45" s="2" customFormat="1" x14ac:dyDescent="0.3">
      <c r="A76" s="2" t="s">
        <v>110</v>
      </c>
      <c r="B76" s="2">
        <v>0.11459594999528699</v>
      </c>
      <c r="C76" s="2">
        <v>3.0333961200904201E-3</v>
      </c>
      <c r="D76" s="2">
        <v>99.4751590471284</v>
      </c>
      <c r="E76" s="2">
        <v>9.9926548569712503E-2</v>
      </c>
      <c r="F76" s="2">
        <v>2.8560251995726699E-3</v>
      </c>
      <c r="G76" s="2">
        <v>93.637321045311097</v>
      </c>
      <c r="H76" s="2">
        <v>2.0863014813326301E-2</v>
      </c>
      <c r="I76" s="2">
        <v>4.4411894892808501E-3</v>
      </c>
      <c r="J76" s="2">
        <v>15.331812212855899</v>
      </c>
      <c r="K76" s="2">
        <v>9.6972139125145504E-2</v>
      </c>
      <c r="L76" s="2">
        <v>5.3532444451058203E-3</v>
      </c>
      <c r="M76" s="2">
        <v>56.624136932779102</v>
      </c>
      <c r="N76" s="2">
        <v>8.8731695588287599E-2</v>
      </c>
      <c r="O76" s="2">
        <v>3.30801244401912E-3</v>
      </c>
      <c r="P76" s="2">
        <v>97.020251392676698</v>
      </c>
      <c r="Q76" s="2">
        <v>6.4271461779791705E-2</v>
      </c>
      <c r="R76" s="2">
        <v>3.9303916997358197E-3</v>
      </c>
      <c r="S76" s="2">
        <v>86.7936763774658</v>
      </c>
      <c r="T76" s="2">
        <v>8.1248644394098499E-2</v>
      </c>
      <c r="U76" s="2">
        <v>5.6028524754196197E-3</v>
      </c>
      <c r="V76" s="2">
        <v>48.3123692989939</v>
      </c>
      <c r="W76" s="2">
        <v>0.118417071260423</v>
      </c>
      <c r="X76" s="2">
        <v>4.1976935913558599E-3</v>
      </c>
      <c r="Y76" s="2">
        <v>156.2451260533</v>
      </c>
      <c r="Z76" s="2">
        <v>2.79792752600109E-2</v>
      </c>
      <c r="AA76" s="2">
        <v>2.6421782536306098E-3</v>
      </c>
      <c r="AB76" s="2">
        <v>29.249944235277901</v>
      </c>
      <c r="AI76" s="3">
        <v>2.1079982154099199E-5</v>
      </c>
      <c r="AJ76" s="3">
        <v>3.2256154588104901E-5</v>
      </c>
      <c r="AK76" s="3">
        <v>2.3193218474313899E-5</v>
      </c>
      <c r="AL76" s="3">
        <v>3.6418998460139501E-5</v>
      </c>
      <c r="AM76" s="3">
        <v>2.4734923374604101E-5</v>
      </c>
      <c r="AN76" s="3">
        <v>3.5442817193411698E-5</v>
      </c>
      <c r="AQ76" s="2">
        <v>4.5584966612764797</v>
      </c>
      <c r="AR76" s="2">
        <v>5.7446678159536999</v>
      </c>
      <c r="AS76" s="2">
        <v>0.39728489417330698</v>
      </c>
    </row>
    <row r="77" spans="1:45" s="2" customFormat="1" x14ac:dyDescent="0.3">
      <c r="A77" s="2" t="s">
        <v>111</v>
      </c>
      <c r="B77" s="2">
        <v>4.3081665523296203E-2</v>
      </c>
      <c r="C77" s="2">
        <v>4.2175561929222397E-3</v>
      </c>
      <c r="D77" s="2">
        <v>37.587366611377099</v>
      </c>
      <c r="E77" s="2">
        <v>0.66158242274729495</v>
      </c>
      <c r="F77" s="2">
        <v>4.3854187175724696E-3</v>
      </c>
      <c r="G77" s="2">
        <v>579.606156263613</v>
      </c>
      <c r="H77" s="2">
        <v>0.314307722048284</v>
      </c>
      <c r="I77" s="2">
        <v>2.6376474356544599E-3</v>
      </c>
      <c r="J77" s="2">
        <v>296.98569985570703</v>
      </c>
      <c r="K77" s="2">
        <v>0.524306941960474</v>
      </c>
      <c r="L77" s="2">
        <v>2.73939396443014E-2</v>
      </c>
      <c r="M77" s="2">
        <v>1838.5810632073899</v>
      </c>
      <c r="N77" s="2">
        <v>0.39854779987922601</v>
      </c>
      <c r="O77" s="2">
        <v>8.0579366888782894E-3</v>
      </c>
      <c r="P77" s="2">
        <v>213.25718235991499</v>
      </c>
      <c r="Q77" s="2">
        <v>0.242697069188301</v>
      </c>
      <c r="R77" s="2">
        <v>2.5750635701996E-2</v>
      </c>
      <c r="S77" s="2">
        <v>601.71894194645699</v>
      </c>
      <c r="T77" s="2">
        <v>0.58133261539741898</v>
      </c>
      <c r="U77" s="2">
        <v>2.4382630860925798E-2</v>
      </c>
      <c r="V77" s="2">
        <v>9070.8338436839695</v>
      </c>
      <c r="W77" s="2">
        <v>0.39184023528443002</v>
      </c>
      <c r="X77" s="2">
        <v>1.7696227524766999E-2</v>
      </c>
      <c r="Y77" s="2">
        <v>206.644900050665</v>
      </c>
      <c r="Z77" s="2">
        <v>3.4097806746772097E-2</v>
      </c>
      <c r="AA77" s="2">
        <v>2.39400752639987E-2</v>
      </c>
      <c r="AB77" s="2">
        <v>92.138436788796099</v>
      </c>
      <c r="AI77" s="3">
        <v>2.35335278731916E-5</v>
      </c>
      <c r="AJ77" s="3">
        <v>3.8043592357615502E-5</v>
      </c>
      <c r="AK77" s="3">
        <v>2.4600482320503301E-5</v>
      </c>
      <c r="AL77" s="3">
        <v>3.80266482346786E-5</v>
      </c>
      <c r="AM77" s="3">
        <v>2.25480466814104E-5</v>
      </c>
      <c r="AN77" s="3">
        <v>3.4812664143759802E-5</v>
      </c>
      <c r="AQ77" s="2">
        <v>4.6936753301844103</v>
      </c>
      <c r="AR77" s="2">
        <v>5.86411268306483</v>
      </c>
      <c r="AS77" s="2">
        <v>0.20678831243363699</v>
      </c>
    </row>
    <row r="78" spans="1:45" s="2" customFormat="1" x14ac:dyDescent="0.3">
      <c r="A78" s="2" t="s">
        <v>112</v>
      </c>
      <c r="B78" s="2">
        <v>0.25151851796289998</v>
      </c>
      <c r="C78" s="2">
        <v>6.3126559368560202E-3</v>
      </c>
      <c r="D78" s="2">
        <v>215.57538104378801</v>
      </c>
      <c r="E78" s="2">
        <v>0.244048411536988</v>
      </c>
      <c r="F78" s="2">
        <v>7.7094372886027896E-3</v>
      </c>
      <c r="G78" s="2">
        <v>103.94700261941099</v>
      </c>
      <c r="H78" s="2">
        <v>0.13721214687171299</v>
      </c>
      <c r="I78" s="2">
        <v>8.9876544349156099E-3</v>
      </c>
      <c r="J78" s="2">
        <v>61.955951191137501</v>
      </c>
      <c r="K78" s="2">
        <v>0.294396579050479</v>
      </c>
      <c r="L78" s="2">
        <v>4.9981030313345998E-2</v>
      </c>
      <c r="M78" s="2">
        <v>128.90005830404701</v>
      </c>
      <c r="N78" s="2">
        <v>0.36934640156084803</v>
      </c>
      <c r="O78" s="2">
        <v>0.22878851487483101</v>
      </c>
      <c r="P78" s="2">
        <v>275.93755744663201</v>
      </c>
      <c r="Q78" s="2">
        <v>0.337622220945758</v>
      </c>
      <c r="R78" s="2">
        <v>7.8919287900190496E-2</v>
      </c>
      <c r="S78" s="2">
        <v>154.58021818652</v>
      </c>
      <c r="T78" s="2">
        <v>0.177698180965145</v>
      </c>
      <c r="U78" s="2">
        <v>4.6559740043120697E-2</v>
      </c>
      <c r="V78" s="2">
        <v>62.655424380550997</v>
      </c>
      <c r="W78" s="2">
        <v>0.53964468650340403</v>
      </c>
      <c r="X78" s="2">
        <v>0.241943194203872</v>
      </c>
      <c r="Y78" s="2">
        <v>1181.1573022898899</v>
      </c>
      <c r="Z78" s="2">
        <v>0.15383139694845599</v>
      </c>
      <c r="AA78" s="2">
        <v>1.96047504176068E-2</v>
      </c>
      <c r="AB78" s="2">
        <v>81.923046300744303</v>
      </c>
      <c r="AI78" s="3">
        <v>2.8743425242839601E-5</v>
      </c>
      <c r="AJ78" s="3">
        <v>4.4594839206056603E-5</v>
      </c>
      <c r="AK78" s="3">
        <v>2.8631031174036901E-5</v>
      </c>
      <c r="AL78" s="3">
        <v>4.4208944874088199E-5</v>
      </c>
      <c r="AM78" s="3">
        <v>2.9676634561275699E-5</v>
      </c>
      <c r="AN78" s="3">
        <v>4.4446806157928201E-5</v>
      </c>
      <c r="AQ78" s="2">
        <v>6.2124687594661001</v>
      </c>
      <c r="AR78" s="2">
        <v>7.4704795719613797</v>
      </c>
      <c r="AS78" s="2">
        <v>0.45236427342850799</v>
      </c>
    </row>
    <row r="79" spans="1:45" s="2" customFormat="1" x14ac:dyDescent="0.3">
      <c r="A79" s="2" t="s">
        <v>113</v>
      </c>
      <c r="B79" s="2">
        <v>0.219240450886869</v>
      </c>
      <c r="C79" s="2">
        <v>2.9688992871674202E-3</v>
      </c>
      <c r="D79" s="2">
        <v>150.37194222668401</v>
      </c>
      <c r="E79" s="2">
        <v>0.39876605639507201</v>
      </c>
      <c r="F79" s="2">
        <v>3.0926894433844099E-3</v>
      </c>
      <c r="G79" s="2">
        <v>358.43394820572303</v>
      </c>
      <c r="H79" s="2">
        <v>8.0092291718307201E-2</v>
      </c>
      <c r="I79" s="2">
        <v>3.9922459958368099E-3</v>
      </c>
      <c r="J79" s="2">
        <v>79.757274442561396</v>
      </c>
      <c r="K79" s="2">
        <v>0.31179557635786098</v>
      </c>
      <c r="L79" s="2">
        <v>8.6771732747847503E-3</v>
      </c>
      <c r="M79" s="2">
        <v>263.74078393644402</v>
      </c>
      <c r="N79" s="2">
        <v>0.54260291340463496</v>
      </c>
      <c r="O79" s="2">
        <v>7.6094351176669199E-3</v>
      </c>
      <c r="P79" s="2">
        <v>348.52733391110002</v>
      </c>
      <c r="Q79" s="2">
        <v>0.16842164959150299</v>
      </c>
      <c r="R79" s="2">
        <v>1.4299040954275701E-2</v>
      </c>
      <c r="S79" s="2">
        <v>227.00035686673999</v>
      </c>
      <c r="T79" s="2">
        <v>7.5042533493334701E-2</v>
      </c>
      <c r="U79" s="2">
        <v>7.1257043974134703E-3</v>
      </c>
      <c r="V79" s="2">
        <v>42.011852480167903</v>
      </c>
      <c r="W79" s="2">
        <v>0.63867703243004503</v>
      </c>
      <c r="X79" s="2">
        <v>3.3462845260852801E-3</v>
      </c>
      <c r="Y79" s="2">
        <v>982.40550154710195</v>
      </c>
      <c r="Z79" s="2">
        <v>8.0385364898426195E-2</v>
      </c>
      <c r="AA79" s="2">
        <v>1.6565046749897099E-2</v>
      </c>
      <c r="AB79" s="2">
        <v>92.292914680753995</v>
      </c>
      <c r="AI79" s="3">
        <v>2.5491524336064801E-5</v>
      </c>
      <c r="AJ79" s="3">
        <v>3.7535267126784402E-5</v>
      </c>
      <c r="AK79" s="3">
        <v>2.5190525871730799E-5</v>
      </c>
      <c r="AL79" s="3">
        <v>4.0218453828047503E-5</v>
      </c>
      <c r="AM79" s="3">
        <v>2.0811625000632399E-5</v>
      </c>
      <c r="AN79" s="3">
        <v>3.4534437666526601E-5</v>
      </c>
      <c r="AQ79" s="2">
        <v>5.2959684246857801</v>
      </c>
      <c r="AR79" s="2">
        <v>6.5830356009766504</v>
      </c>
      <c r="AS79" s="2">
        <v>0.379556217177627</v>
      </c>
    </row>
    <row r="80" spans="1:45" s="2" customFormat="1" x14ac:dyDescent="0.3">
      <c r="A80" s="2" t="s">
        <v>114</v>
      </c>
      <c r="B80" s="2">
        <v>4.9920570913755603E-2</v>
      </c>
      <c r="C80" s="2">
        <v>2.1749978517683201E-3</v>
      </c>
      <c r="D80" s="2">
        <v>23.212791064792398</v>
      </c>
      <c r="E80" s="2">
        <v>6.3194527530602104E-2</v>
      </c>
      <c r="F80" s="2">
        <v>2.2757456569505998E-3</v>
      </c>
      <c r="G80" s="2">
        <v>33.278647687426997</v>
      </c>
      <c r="H80" s="2">
        <v>0.32375315336434501</v>
      </c>
      <c r="I80" s="2">
        <v>1.57938821333823E-3</v>
      </c>
      <c r="J80" s="2">
        <v>183.652379557486</v>
      </c>
      <c r="K80" s="2">
        <v>4.7984261972251301E-3</v>
      </c>
      <c r="L80" s="2">
        <v>1.81985043226829E-3</v>
      </c>
      <c r="M80" s="2">
        <v>1.56526832606105</v>
      </c>
      <c r="N80" s="2">
        <v>4.27416651152163E-2</v>
      </c>
      <c r="O80" s="2">
        <v>4.4067075643785102E-3</v>
      </c>
      <c r="P80" s="2">
        <v>43.190581847386497</v>
      </c>
      <c r="Q80" s="2">
        <v>0.141506687564042</v>
      </c>
      <c r="R80" s="2">
        <v>5.9817823809230298E-3</v>
      </c>
      <c r="S80" s="2">
        <v>144.30296059135799</v>
      </c>
      <c r="T80" s="2">
        <v>1.5871507025649299E-3</v>
      </c>
      <c r="U80" s="2">
        <v>2.0147886996807101E-3</v>
      </c>
      <c r="V80" s="2">
        <v>0.48372486601124298</v>
      </c>
      <c r="W80" s="2">
        <v>9.0605022312323799E-2</v>
      </c>
      <c r="X80" s="2">
        <v>5.5377361798209304E-3</v>
      </c>
      <c r="Y80" s="2">
        <v>153.88667742907299</v>
      </c>
      <c r="Z80" s="2">
        <v>0.116894811593834</v>
      </c>
      <c r="AA80" s="2">
        <v>4.8659533550464802E-3</v>
      </c>
      <c r="AB80" s="2">
        <v>245.72447740879099</v>
      </c>
      <c r="AI80" s="3">
        <v>2.2527538871897801E-5</v>
      </c>
      <c r="AJ80" s="3">
        <v>3.1575342158066503E-5</v>
      </c>
      <c r="AK80" s="3">
        <v>2.2844228079749301E-5</v>
      </c>
      <c r="AL80" s="3">
        <v>3.4698252029151101E-5</v>
      </c>
      <c r="AM80" s="3">
        <v>2.2145728963523098E-5</v>
      </c>
      <c r="AN80" s="3">
        <v>3.4947888239298197E-5</v>
      </c>
      <c r="AQ80" s="2">
        <v>4.5757604460703698</v>
      </c>
      <c r="AR80" s="2">
        <v>5.7504206471768597</v>
      </c>
      <c r="AS80" s="2">
        <v>0.21807051047664699</v>
      </c>
    </row>
    <row r="81" spans="1:45" s="2" customFormat="1" x14ac:dyDescent="0.3">
      <c r="A81" s="2" t="s">
        <v>115</v>
      </c>
      <c r="B81" s="2">
        <v>9.15657016444716E-2</v>
      </c>
      <c r="C81" s="2">
        <v>4.7336427272623898E-3</v>
      </c>
      <c r="D81" s="2">
        <v>75.065560804762697</v>
      </c>
      <c r="E81" s="2">
        <v>0.58448923645101103</v>
      </c>
      <c r="F81" s="2">
        <v>3.1993661225059901E-3</v>
      </c>
      <c r="G81" s="2">
        <v>496.99279979646798</v>
      </c>
      <c r="H81" s="2">
        <v>7.2923536628323099E-2</v>
      </c>
      <c r="I81" s="2">
        <v>3.7564277955794401E-3</v>
      </c>
      <c r="J81" s="2">
        <v>44.516338561870697</v>
      </c>
      <c r="K81" s="2">
        <v>0.36419563621196399</v>
      </c>
      <c r="L81" s="2">
        <v>1.6494303215096401E-2</v>
      </c>
      <c r="M81" s="2">
        <v>726.09093410402295</v>
      </c>
      <c r="N81" s="2">
        <v>0.31816441202000301</v>
      </c>
      <c r="O81" s="2">
        <v>5.4668458665456101E-3</v>
      </c>
      <c r="P81" s="2">
        <v>143.63781820157601</v>
      </c>
      <c r="Q81" s="2">
        <v>0.25916746913615701</v>
      </c>
      <c r="R81" s="2">
        <v>2.0995882870078399E-2</v>
      </c>
      <c r="S81" s="2">
        <v>411.59172393926002</v>
      </c>
      <c r="T81" s="2">
        <v>1.7445195208658001E-2</v>
      </c>
      <c r="U81" s="2">
        <v>1.05991330662476E-2</v>
      </c>
      <c r="V81" s="2">
        <v>11.243430991411</v>
      </c>
      <c r="W81" s="2">
        <v>0.53267468267651996</v>
      </c>
      <c r="X81" s="2">
        <v>6.9930935422053003E-3</v>
      </c>
      <c r="Y81" s="2">
        <v>348.38732603975399</v>
      </c>
      <c r="Z81" s="2">
        <v>0.130353306673889</v>
      </c>
      <c r="AA81" s="2">
        <v>2.4035914166620299E-2</v>
      </c>
      <c r="AB81" s="2">
        <v>144.89894331535601</v>
      </c>
      <c r="AI81" s="3">
        <v>2.5927260115410901E-5</v>
      </c>
      <c r="AJ81" s="3">
        <v>3.8048623797542801E-5</v>
      </c>
      <c r="AK81" s="3">
        <v>2.3206039188469501E-5</v>
      </c>
      <c r="AL81" s="3">
        <v>3.9813701062326199E-5</v>
      </c>
      <c r="AM81" s="3">
        <v>2.2757252592543401E-5</v>
      </c>
      <c r="AN81" s="3">
        <v>3.4207016721433503E-5</v>
      </c>
      <c r="AQ81" s="2">
        <v>5.2965511706048103</v>
      </c>
      <c r="AR81" s="2">
        <v>6.5776791722468602</v>
      </c>
      <c r="AS81" s="2">
        <v>0.82155062646124999</v>
      </c>
    </row>
    <row r="82" spans="1:45" s="2" customFormat="1" x14ac:dyDescent="0.3">
      <c r="A82" s="2" t="s">
        <v>116</v>
      </c>
      <c r="B82" s="2">
        <v>9.2783013173731096E-2</v>
      </c>
      <c r="C82" s="2">
        <v>5.4399010976076299E-3</v>
      </c>
      <c r="D82" s="2">
        <v>53.874054838012398</v>
      </c>
      <c r="E82" s="2">
        <v>0.160672268081543</v>
      </c>
      <c r="F82" s="2">
        <v>5.0858452733898501E-3</v>
      </c>
      <c r="G82" s="2">
        <v>121.088671009447</v>
      </c>
      <c r="H82" s="2">
        <v>9.0112982490775095E-2</v>
      </c>
      <c r="I82" s="2">
        <v>4.6825379521902603E-3</v>
      </c>
      <c r="J82" s="2">
        <v>86.734405590948498</v>
      </c>
      <c r="K82" s="2">
        <v>1.6375374559511501E-2</v>
      </c>
      <c r="L82" s="2">
        <v>1.8259499473778099E-2</v>
      </c>
      <c r="M82" s="2">
        <v>7.7784580988206304</v>
      </c>
      <c r="N82" s="2">
        <v>0.39452216233444798</v>
      </c>
      <c r="O82" s="2">
        <v>1.02938099663578E-2</v>
      </c>
      <c r="P82" s="2">
        <v>393.11851229507698</v>
      </c>
      <c r="Q82" s="2">
        <v>0.103812246348179</v>
      </c>
      <c r="R82" s="2">
        <v>9.9207895636947898E-3</v>
      </c>
      <c r="S82" s="2">
        <v>171.35888443242499</v>
      </c>
      <c r="T82" s="2">
        <v>0.32330985456014699</v>
      </c>
      <c r="U82" s="2">
        <v>6.6193374858672096E-3</v>
      </c>
      <c r="V82" s="2">
        <v>887.67121962230999</v>
      </c>
      <c r="W82" s="2">
        <v>0.21179472198571</v>
      </c>
      <c r="X82" s="2">
        <v>1.7469461138922299E-2</v>
      </c>
      <c r="Y82" s="2">
        <v>103.215669655715</v>
      </c>
      <c r="Z82" s="2">
        <v>0.13074626456792399</v>
      </c>
      <c r="AA82" s="2">
        <v>1.38384979404663E-2</v>
      </c>
      <c r="AB82" s="2">
        <v>108.09872324716601</v>
      </c>
      <c r="AI82" s="3">
        <v>2.37312129089993E-5</v>
      </c>
      <c r="AJ82" s="3">
        <v>3.95063583648348E-5</v>
      </c>
      <c r="AK82" s="3">
        <v>2.63021490989292E-5</v>
      </c>
      <c r="AL82" s="3">
        <v>4.05939134005E-5</v>
      </c>
      <c r="AM82" s="3">
        <v>2.42082602016582E-5</v>
      </c>
      <c r="AN82" s="3">
        <v>3.7791020761440003E-5</v>
      </c>
      <c r="AQ82" s="2">
        <v>4.8660066225398202</v>
      </c>
      <c r="AR82" s="2">
        <v>6.0815582151400598</v>
      </c>
      <c r="AS82" s="2">
        <v>0.31737820028296998</v>
      </c>
    </row>
    <row r="83" spans="1:45" s="2" customFormat="1" x14ac:dyDescent="0.3">
      <c r="A83" s="2" t="s">
        <v>117</v>
      </c>
      <c r="B83" s="2">
        <v>0.45537317293636098</v>
      </c>
      <c r="C83" s="2">
        <v>4.8281528894767497E-3</v>
      </c>
      <c r="D83" s="2">
        <v>307.51166753591298</v>
      </c>
      <c r="E83" s="2">
        <v>0.15337129752758599</v>
      </c>
      <c r="F83" s="2">
        <v>4.8105644394826202E-3</v>
      </c>
      <c r="G83" s="2">
        <v>96.189852721734397</v>
      </c>
      <c r="H83" s="2">
        <v>0.11842971744158801</v>
      </c>
      <c r="I83" s="2">
        <v>3.8267920587297301E-3</v>
      </c>
      <c r="J83" s="2">
        <v>61.177682776604698</v>
      </c>
      <c r="K83" s="2">
        <v>0.24487836057095599</v>
      </c>
      <c r="L83" s="2">
        <v>7.8171048564721398E-3</v>
      </c>
      <c r="M83" s="2">
        <v>91.501525951296799</v>
      </c>
      <c r="N83" s="2">
        <v>0.45168568062778802</v>
      </c>
      <c r="O83" s="2">
        <v>5.22950250878392E-3</v>
      </c>
      <c r="P83" s="2">
        <v>1226.4184977867999</v>
      </c>
      <c r="Q83" s="2">
        <v>2.9493351719214599E-2</v>
      </c>
      <c r="R83" s="2">
        <v>5.2129369207402397E-3</v>
      </c>
      <c r="S83" s="2">
        <v>27.095526030355</v>
      </c>
      <c r="T83" s="2">
        <v>0.50976711377341899</v>
      </c>
      <c r="U83" s="2">
        <v>7.8759766968045306E-3</v>
      </c>
      <c r="V83" s="2">
        <v>290.47083015549998</v>
      </c>
      <c r="W83" s="2">
        <v>7.0604095470051906E-2</v>
      </c>
      <c r="X83" s="2">
        <v>5.3218386253353197E-3</v>
      </c>
      <c r="Y83" s="2">
        <v>45.274931441164703</v>
      </c>
      <c r="Z83" s="2">
        <v>4.9332311532406699E-3</v>
      </c>
      <c r="AA83" s="2">
        <v>4.9375367953519997E-3</v>
      </c>
      <c r="AB83" s="2">
        <v>2.8621591371522501</v>
      </c>
      <c r="AI83" s="3">
        <v>2.7887288813492899E-5</v>
      </c>
      <c r="AJ83" s="3">
        <v>3.9684300971458999E-5</v>
      </c>
      <c r="AK83" s="3">
        <v>2.7779301117673401E-5</v>
      </c>
      <c r="AL83" s="3">
        <v>3.9114033771313103E-5</v>
      </c>
      <c r="AM83" s="3">
        <v>2.4726750255172899E-5</v>
      </c>
      <c r="AN83" s="3">
        <v>3.6505817348152502E-5</v>
      </c>
      <c r="AQ83" s="2">
        <v>6.0630978913103997</v>
      </c>
      <c r="AR83" s="2">
        <v>7.7070621000652499</v>
      </c>
      <c r="AS83" s="2">
        <v>1.02047867833999</v>
      </c>
    </row>
    <row r="84" spans="1:45" s="2" customFormat="1" x14ac:dyDescent="0.3">
      <c r="A84" s="2" t="s">
        <v>118</v>
      </c>
      <c r="B84" s="2">
        <v>5.5249832889320102E-2</v>
      </c>
      <c r="C84" s="2">
        <v>8.4528507294276394E-3</v>
      </c>
      <c r="D84" s="2">
        <v>47.852514145551503</v>
      </c>
      <c r="E84" s="2">
        <v>0.172051206584137</v>
      </c>
      <c r="F84" s="2">
        <v>8.9987477307721195E-3</v>
      </c>
      <c r="G84" s="2">
        <v>98.613214426189202</v>
      </c>
      <c r="H84" s="2">
        <v>0.166937505017594</v>
      </c>
      <c r="I84" s="2">
        <v>5.9407910750758604E-3</v>
      </c>
      <c r="J84" s="2">
        <v>100.26599308559</v>
      </c>
      <c r="K84" s="2">
        <v>2.6883232858997401E-2</v>
      </c>
      <c r="L84" s="2">
        <v>4.1825999020021704E-3</v>
      </c>
      <c r="M84" s="2">
        <v>106.08442145214499</v>
      </c>
      <c r="N84" s="2">
        <v>0.244092018368985</v>
      </c>
      <c r="O84" s="2">
        <v>3.9871860818964404E-3</v>
      </c>
      <c r="P84" s="2">
        <v>91.731314884366597</v>
      </c>
      <c r="Q84" s="2">
        <v>1.2876911269525599E-2</v>
      </c>
      <c r="R84" s="2">
        <v>1.49789225760703E-2</v>
      </c>
      <c r="S84" s="2">
        <v>197.05709223730901</v>
      </c>
      <c r="T84" s="2">
        <v>0.23621778050348899</v>
      </c>
      <c r="U84" s="2">
        <v>3.2014912227685001E-3</v>
      </c>
      <c r="V84" s="2">
        <v>89.259447467963696</v>
      </c>
      <c r="W84" s="2">
        <v>6.7927216138162494E-2</v>
      </c>
      <c r="X84" s="2">
        <v>3.7796091459752598E-3</v>
      </c>
      <c r="Y84" s="2">
        <v>310.68349009615002</v>
      </c>
      <c r="Z84" s="2">
        <v>1.4653208771977301E-2</v>
      </c>
      <c r="AA84" s="2">
        <v>1.52988665009385E-2</v>
      </c>
      <c r="AB84" s="2">
        <v>46.860110166945297</v>
      </c>
      <c r="AI84" s="3">
        <v>2.2599546380961801E-5</v>
      </c>
      <c r="AJ84" s="3">
        <v>3.2584406108380497E-5</v>
      </c>
      <c r="AK84" s="3">
        <v>2.5323018966004299E-5</v>
      </c>
      <c r="AL84" s="3">
        <v>3.5852407087871898E-5</v>
      </c>
      <c r="AM84" s="3">
        <v>2.85115519410977E-5</v>
      </c>
      <c r="AN84" s="3">
        <v>4.1931383163956403E-5</v>
      </c>
      <c r="AQ84" s="2">
        <v>5.9527302186458799</v>
      </c>
      <c r="AR84" s="2">
        <v>7.09628170950901</v>
      </c>
      <c r="AS84" s="2">
        <v>0.26198238544322</v>
      </c>
    </row>
    <row r="85" spans="1:45" s="2" customFormat="1" x14ac:dyDescent="0.3">
      <c r="A85" s="2" t="s">
        <v>119</v>
      </c>
      <c r="B85" s="2">
        <v>0.39812080718839798</v>
      </c>
      <c r="C85" s="2">
        <v>1.33208831160353E-2</v>
      </c>
      <c r="D85" s="2">
        <v>295.779050659956</v>
      </c>
      <c r="E85" s="2">
        <v>0.45768313296317198</v>
      </c>
      <c r="F85" s="2">
        <v>1.2077380250587501E-2</v>
      </c>
      <c r="G85" s="2">
        <v>445.16612664819002</v>
      </c>
      <c r="H85" s="2">
        <v>0.12454360047082801</v>
      </c>
      <c r="I85" s="2">
        <v>2.1656767992786301E-2</v>
      </c>
      <c r="J85" s="2">
        <v>84.894111269080497</v>
      </c>
      <c r="K85" s="2">
        <v>2.2884446510915101E-2</v>
      </c>
      <c r="L85" s="2">
        <v>2.1452823101364801E-2</v>
      </c>
      <c r="M85" s="2">
        <v>12.878221649534799</v>
      </c>
      <c r="N85" s="2">
        <v>0.65444790479358395</v>
      </c>
      <c r="O85" s="2">
        <v>6.3232559276673898E-3</v>
      </c>
      <c r="P85" s="2">
        <v>658.76906295396702</v>
      </c>
      <c r="Q85" s="2">
        <v>3.6810701272762897E-2</v>
      </c>
      <c r="R85" s="2">
        <v>3.4399861017969303E-2</v>
      </c>
      <c r="S85" s="2">
        <v>39.321384527987298</v>
      </c>
      <c r="T85" s="2">
        <v>0.64196845698378302</v>
      </c>
      <c r="U85" s="2">
        <v>6.6967212450274897E-3</v>
      </c>
      <c r="V85" s="2">
        <v>831.860088437625</v>
      </c>
      <c r="W85" s="2">
        <v>9.8514887363228304E-2</v>
      </c>
      <c r="X85" s="2">
        <v>2.2433522199136802E-2</v>
      </c>
      <c r="Y85" s="2">
        <v>53.310443484671197</v>
      </c>
      <c r="Z85" s="2">
        <v>8.8650748567730003E-2</v>
      </c>
      <c r="AA85" s="2">
        <v>3.3362814915534E-2</v>
      </c>
      <c r="AB85" s="2">
        <v>88.188461165902098</v>
      </c>
      <c r="AI85" s="3">
        <v>3.04637609440847E-5</v>
      </c>
      <c r="AJ85" s="3">
        <v>4.7433448625163899E-5</v>
      </c>
      <c r="AK85" s="3">
        <v>3.7774520510704201E-5</v>
      </c>
      <c r="AL85" s="3">
        <v>5.1407003206945801E-5</v>
      </c>
      <c r="AM85" s="3">
        <v>3.3100898681371397E-5</v>
      </c>
      <c r="AN85" s="3">
        <v>5.6285207611116701E-5</v>
      </c>
      <c r="AQ85" s="2">
        <v>6.9422623834158799</v>
      </c>
      <c r="AR85" s="2">
        <v>8.4968673343338796</v>
      </c>
      <c r="AS85" s="2">
        <v>0.63669751534278696</v>
      </c>
    </row>
    <row r="86" spans="1:45" s="2" customFormat="1" x14ac:dyDescent="0.3">
      <c r="A86" s="2" t="s">
        <v>120</v>
      </c>
      <c r="B86" s="2">
        <v>0.44658884743646499</v>
      </c>
      <c r="C86" s="2">
        <v>4.4211676346202202E-3</v>
      </c>
      <c r="D86" s="2">
        <v>293.70715109561502</v>
      </c>
      <c r="E86" s="2">
        <v>0.128644289771422</v>
      </c>
      <c r="F86" s="2">
        <v>7.2716970709178199E-3</v>
      </c>
      <c r="G86" s="2">
        <v>102.988844185695</v>
      </c>
      <c r="H86" s="2">
        <v>9.8492268098978694E-2</v>
      </c>
      <c r="I86" s="2">
        <v>4.1702636736056196E-3</v>
      </c>
      <c r="J86" s="2">
        <v>50.803836112474102</v>
      </c>
      <c r="K86" s="2">
        <v>0.412978282444039</v>
      </c>
      <c r="L86" s="2">
        <v>8.2314814631120701E-3</v>
      </c>
      <c r="M86" s="2">
        <v>746.38450512899306</v>
      </c>
      <c r="N86" s="2">
        <v>0.18950392711160299</v>
      </c>
      <c r="O86" s="2">
        <v>9.4250872120634592E-3</v>
      </c>
      <c r="P86" s="2">
        <v>163.282961412795</v>
      </c>
      <c r="Q86" s="2">
        <v>4.7489203433208102E-2</v>
      </c>
      <c r="R86" s="2">
        <v>7.5514996197491397E-3</v>
      </c>
      <c r="S86" s="2">
        <v>19.4236249630837</v>
      </c>
      <c r="T86" s="2">
        <v>0.24988572097731299</v>
      </c>
      <c r="U86" s="2">
        <v>8.4841196830048506E-3</v>
      </c>
      <c r="V86" s="2">
        <v>252.582504265328</v>
      </c>
      <c r="W86" s="2">
        <v>0.36904785371410398</v>
      </c>
      <c r="X86" s="2">
        <v>8.38400852069816E-3</v>
      </c>
      <c r="Y86" s="2">
        <v>2313.02311824042</v>
      </c>
      <c r="Z86" s="2">
        <v>0.100397574817126</v>
      </c>
      <c r="AA86" s="2">
        <v>8.3965774122342005E-3</v>
      </c>
      <c r="AB86" s="2">
        <v>39.001423050979298</v>
      </c>
      <c r="AI86" s="3">
        <v>2.4652465560456001E-5</v>
      </c>
      <c r="AJ86" s="3">
        <v>3.6475534384880001E-5</v>
      </c>
      <c r="AK86" s="3">
        <v>2.4360810329482799E-5</v>
      </c>
      <c r="AL86" s="3">
        <v>3.6881016967105301E-5</v>
      </c>
      <c r="AM86" s="3">
        <v>2.56430475507619E-5</v>
      </c>
      <c r="AN86" s="3">
        <v>3.7848157914534003E-5</v>
      </c>
      <c r="AQ86" s="2">
        <v>5.3346163720742101</v>
      </c>
      <c r="AR86" s="2">
        <v>6.6775021554350902</v>
      </c>
      <c r="AS86" s="2">
        <v>0.430216825791083</v>
      </c>
    </row>
    <row r="87" spans="1:45" s="2" customFormat="1" x14ac:dyDescent="0.3">
      <c r="A87" s="2" t="s">
        <v>121</v>
      </c>
      <c r="B87" s="2">
        <v>0.68453090131439198</v>
      </c>
      <c r="C87" s="2">
        <v>1.0892636541281E-3</v>
      </c>
      <c r="D87" s="2">
        <v>408.02841698397202</v>
      </c>
      <c r="E87" s="2">
        <v>0.30740973826444701</v>
      </c>
      <c r="F87" s="2">
        <v>1.1954000155718E-3</v>
      </c>
      <c r="G87" s="2">
        <v>176.52431193011</v>
      </c>
      <c r="H87" s="2">
        <v>0.239808762387723</v>
      </c>
      <c r="I87" s="2">
        <v>4.49274164902045E-3</v>
      </c>
      <c r="J87" s="2">
        <v>150.15809669950801</v>
      </c>
      <c r="K87" s="2">
        <v>0.51599830985293305</v>
      </c>
      <c r="L87" s="2">
        <v>2.45690583819127E-3</v>
      </c>
      <c r="M87" s="2">
        <v>267.90721136586501</v>
      </c>
      <c r="N87" s="2">
        <v>0.61694381565988499</v>
      </c>
      <c r="O87" s="2">
        <v>3.3292647703022302E-3</v>
      </c>
      <c r="P87" s="2">
        <v>420.67771131003002</v>
      </c>
      <c r="Q87" s="2">
        <v>8.8139634898999498E-3</v>
      </c>
      <c r="R87" s="2">
        <v>9.6474016945205607E-3</v>
      </c>
      <c r="S87" s="2">
        <v>5.5332281705043096</v>
      </c>
      <c r="T87" s="2">
        <v>0.44407879273273598</v>
      </c>
      <c r="U87" s="2">
        <v>4.1988383710554597E-3</v>
      </c>
      <c r="V87" s="2">
        <v>211.711132913097</v>
      </c>
      <c r="W87" s="2">
        <v>0.66963557240442195</v>
      </c>
      <c r="X87" s="2">
        <v>1.9449728949747301E-3</v>
      </c>
      <c r="Y87" s="2">
        <v>418.090558121632</v>
      </c>
      <c r="Z87" s="2">
        <v>3.5890833415402501E-2</v>
      </c>
      <c r="AA87" s="2">
        <v>9.4253949978009809E-3</v>
      </c>
      <c r="AB87" s="2">
        <v>29.985625455091</v>
      </c>
      <c r="AI87" s="3">
        <v>2.4485468087237899E-5</v>
      </c>
      <c r="AJ87" s="3">
        <v>3.2957497533398598E-5</v>
      </c>
      <c r="AK87" s="3">
        <v>2.1293621288932001E-5</v>
      </c>
      <c r="AL87" s="3">
        <v>3.0803599086007097E-5</v>
      </c>
      <c r="AM87" s="3">
        <v>2.2987017343542901E-5</v>
      </c>
      <c r="AN87" s="3">
        <v>3.2696634245172E-5</v>
      </c>
      <c r="AQ87" s="2">
        <v>4.4515435723490002</v>
      </c>
      <c r="AR87" s="2">
        <v>5.5593378296873199</v>
      </c>
      <c r="AS87" s="2">
        <v>0.84983799461627096</v>
      </c>
    </row>
    <row r="88" spans="1:45" s="2" customFormat="1" x14ac:dyDescent="0.3">
      <c r="A88" s="2" t="s">
        <v>122</v>
      </c>
      <c r="B88" s="2">
        <v>5.4912371186298499E-2</v>
      </c>
      <c r="C88" s="2">
        <v>2.4544552377024501E-3</v>
      </c>
      <c r="D88" s="2">
        <v>31.895660498253701</v>
      </c>
      <c r="E88" s="2">
        <v>0.28658148683917301</v>
      </c>
      <c r="F88" s="2">
        <v>1.16805904459162E-3</v>
      </c>
      <c r="G88" s="2">
        <v>242.759284070375</v>
      </c>
      <c r="H88" s="2">
        <v>6.6283430076311198E-3</v>
      </c>
      <c r="I88" s="2">
        <v>1.86430567871592E-3</v>
      </c>
      <c r="J88" s="2">
        <v>5.8360758504481796</v>
      </c>
      <c r="K88" s="2">
        <v>0.20912419522692399</v>
      </c>
      <c r="L88" s="2">
        <v>2.4261229729794199E-3</v>
      </c>
      <c r="M88" s="2">
        <v>453.77686822717402</v>
      </c>
      <c r="N88" s="2">
        <v>6.3881906734702204E-2</v>
      </c>
      <c r="O88" s="2">
        <v>1.3890621842942499E-3</v>
      </c>
      <c r="P88" s="2">
        <v>27.897396057300998</v>
      </c>
      <c r="Q88" s="2">
        <v>8.7126633489614403E-3</v>
      </c>
      <c r="R88" s="2">
        <v>2.3415840621771899E-3</v>
      </c>
      <c r="S88" s="2">
        <v>19.905706993161299</v>
      </c>
      <c r="T88" s="2">
        <v>1.7537621932980901E-3</v>
      </c>
      <c r="U88" s="2">
        <v>1.72074077746315E-3</v>
      </c>
      <c r="V88" s="2">
        <v>0.83475102793770095</v>
      </c>
      <c r="W88" s="2">
        <v>0.217996795311488</v>
      </c>
      <c r="X88" s="2">
        <v>2.15729336438204E-3</v>
      </c>
      <c r="Y88" s="2">
        <v>207.98186947086899</v>
      </c>
      <c r="Z88" s="2">
        <v>1.9092164618553301E-2</v>
      </c>
      <c r="AA88" s="2">
        <v>2.40612852509535E-3</v>
      </c>
      <c r="AB88" s="2">
        <v>51.968403442799598</v>
      </c>
      <c r="AI88" s="3">
        <v>2.2987734927875899E-5</v>
      </c>
      <c r="AJ88" s="3">
        <v>3.3112620319375298E-5</v>
      </c>
      <c r="AK88" s="3">
        <v>2.213231460154E-5</v>
      </c>
      <c r="AL88" s="3">
        <v>3.2878554365913302E-5</v>
      </c>
      <c r="AM88" s="3">
        <v>2.35248917037904E-5</v>
      </c>
      <c r="AN88" s="3">
        <v>3.304616600751E-5</v>
      </c>
      <c r="AQ88" s="2">
        <v>5.3387200475166203</v>
      </c>
      <c r="AR88" s="2">
        <v>6.6560036128565701</v>
      </c>
      <c r="AS88" s="2">
        <v>0.60959768288056104</v>
      </c>
    </row>
    <row r="89" spans="1:45" s="2" customFormat="1" x14ac:dyDescent="0.3">
      <c r="A89" s="2" t="s">
        <v>123</v>
      </c>
      <c r="B89" s="2">
        <v>0.13313568843464699</v>
      </c>
      <c r="C89" s="2">
        <v>6.0760133390076604E-3</v>
      </c>
      <c r="D89" s="2">
        <v>71.556113942071406</v>
      </c>
      <c r="E89" s="2">
        <v>7.4155022870746906E-2</v>
      </c>
      <c r="F89" s="2">
        <v>9.8304681206365391E-3</v>
      </c>
      <c r="G89" s="2">
        <v>46.653059632985503</v>
      </c>
      <c r="H89" s="2">
        <v>0.29513252819089097</v>
      </c>
      <c r="I89" s="2">
        <v>4.7074364379767197E-3</v>
      </c>
      <c r="J89" s="2">
        <v>137.50475993013401</v>
      </c>
      <c r="K89" s="2">
        <v>3.37285192252927E-2</v>
      </c>
      <c r="L89" s="2">
        <v>7.7606385619445198E-3</v>
      </c>
      <c r="M89" s="2">
        <v>19.0707875361039</v>
      </c>
      <c r="N89" s="2">
        <v>0.155682976577288</v>
      </c>
      <c r="O89" s="2">
        <v>6.6772251551946897E-3</v>
      </c>
      <c r="P89" s="2">
        <v>57.502851210931297</v>
      </c>
      <c r="Q89" s="2">
        <v>0.11079474900702201</v>
      </c>
      <c r="R89" s="2">
        <v>2.5357649612376701E-2</v>
      </c>
      <c r="S89" s="2">
        <v>299.19779337964599</v>
      </c>
      <c r="T89" s="2">
        <v>0.12823297900257899</v>
      </c>
      <c r="U89" s="2">
        <v>6.4977962050854999E-3</v>
      </c>
      <c r="V89" s="2">
        <v>42.131506031827897</v>
      </c>
      <c r="W89" s="2">
        <v>9.1401092828142405E-2</v>
      </c>
      <c r="X89" s="2">
        <v>9.2680368829718505E-3</v>
      </c>
      <c r="Y89" s="2">
        <v>108.621815397836</v>
      </c>
      <c r="Z89" s="2">
        <v>0.11337623492865</v>
      </c>
      <c r="AA89" s="2">
        <v>2.4858734266103501E-2</v>
      </c>
      <c r="AB89" s="2">
        <v>143.610906968194</v>
      </c>
      <c r="AI89" s="3">
        <v>2.9956570418519601E-5</v>
      </c>
      <c r="AJ89" s="3">
        <v>4.3446523402977301E-5</v>
      </c>
      <c r="AK89" s="3">
        <v>2.9395286308633901E-5</v>
      </c>
      <c r="AL89" s="3">
        <v>4.2481175526464798E-5</v>
      </c>
      <c r="AM89" s="3">
        <v>3.18514409733861E-5</v>
      </c>
      <c r="AN89" s="3">
        <v>4.45748114757346E-5</v>
      </c>
      <c r="AQ89" s="2">
        <v>5.7142276207754801</v>
      </c>
      <c r="AR89" s="2">
        <v>7.1499868333865004</v>
      </c>
      <c r="AS89" s="2">
        <v>0.32377175673088698</v>
      </c>
    </row>
    <row r="90" spans="1:45" x14ac:dyDescent="0.3">
      <c r="A90" t="s">
        <v>124</v>
      </c>
      <c r="B90">
        <v>0.334796070311839</v>
      </c>
      <c r="C90">
        <v>0.30953246765651998</v>
      </c>
      <c r="D90">
        <v>224.67075574918101</v>
      </c>
      <c r="E90">
        <v>0.31159470076401802</v>
      </c>
      <c r="F90">
        <v>5.6114453122381398E-2</v>
      </c>
      <c r="G90">
        <v>118.95407545107901</v>
      </c>
      <c r="H90">
        <v>0.37850597843488498</v>
      </c>
      <c r="I90">
        <v>0.18363543979820299</v>
      </c>
      <c r="J90">
        <v>226.49121495236901</v>
      </c>
      <c r="K90">
        <v>0.20129088667946801</v>
      </c>
      <c r="L90">
        <v>1.9819261195169802E-2</v>
      </c>
      <c r="M90">
        <v>103.688636106153</v>
      </c>
      <c r="N90">
        <v>0.441219852502379</v>
      </c>
      <c r="O90">
        <v>2.9334136234381298E-3</v>
      </c>
      <c r="P90">
        <v>628.56260335799902</v>
      </c>
      <c r="Q90">
        <v>0.20425321122246801</v>
      </c>
      <c r="R90">
        <v>1.3591143080208401E-2</v>
      </c>
      <c r="S90">
        <v>74.024430666004804</v>
      </c>
      <c r="T90">
        <v>0.476564444859299</v>
      </c>
      <c r="U90">
        <v>1.2769600077513999E-2</v>
      </c>
      <c r="V90">
        <v>432.747545226829</v>
      </c>
      <c r="W90">
        <v>0.103572200908019</v>
      </c>
      <c r="X90">
        <v>1.5720443140717098E-2</v>
      </c>
      <c r="Y90">
        <v>39.778105253625299</v>
      </c>
      <c r="Z90">
        <v>0.19766947209042501</v>
      </c>
      <c r="AA90">
        <v>1.31982831073996E-2</v>
      </c>
      <c r="AB90">
        <v>100.31694438627299</v>
      </c>
      <c r="AI90">
        <v>3.8009160476493999E-4</v>
      </c>
      <c r="AJ90">
        <v>1.7604095044554499E-2</v>
      </c>
      <c r="AK90" s="1">
        <v>9.4118549907012296E-5</v>
      </c>
      <c r="AL90">
        <v>3.40971169206129E-3</v>
      </c>
      <c r="AM90">
        <v>2.30854933125229E-4</v>
      </c>
      <c r="AN90">
        <v>1.03530902359811E-2</v>
      </c>
      <c r="AQ90">
        <v>5.59491482961554</v>
      </c>
      <c r="AR90">
        <v>6.9666839333867703</v>
      </c>
      <c r="AS90">
        <v>0.58787124156430204</v>
      </c>
    </row>
    <row r="91" spans="1:45" s="2" customFormat="1" x14ac:dyDescent="0.3">
      <c r="A91" s="2" t="s">
        <v>125</v>
      </c>
      <c r="B91" s="2">
        <v>0.111792900198585</v>
      </c>
      <c r="C91" s="2">
        <v>3.6036972587144799E-3</v>
      </c>
      <c r="D91" s="2">
        <v>100.984014146532</v>
      </c>
      <c r="E91" s="2">
        <v>8.5759946785026103E-2</v>
      </c>
      <c r="F91" s="2">
        <v>2.5731288245250802E-3</v>
      </c>
      <c r="G91" s="2">
        <v>74.417515202732204</v>
      </c>
      <c r="H91" s="2">
        <v>0.30216276726825803</v>
      </c>
      <c r="I91" s="2">
        <v>2.9162927309716101E-3</v>
      </c>
      <c r="J91" s="2">
        <v>298.247928009068</v>
      </c>
      <c r="K91" s="2">
        <v>6.6345694834372498E-2</v>
      </c>
      <c r="L91" s="2">
        <v>1.9176987385954301E-3</v>
      </c>
      <c r="M91" s="2">
        <v>47.899764628138399</v>
      </c>
      <c r="N91" s="2">
        <v>5.1278637240931402E-2</v>
      </c>
      <c r="O91" s="2">
        <v>2.6652378257506601E-3</v>
      </c>
      <c r="P91" s="2">
        <v>48.262770240187301</v>
      </c>
      <c r="Q91" s="2">
        <v>0.19117000236010701</v>
      </c>
      <c r="R91" s="2">
        <v>3.48628132936278E-3</v>
      </c>
      <c r="S91" s="2">
        <v>261.93885685169101</v>
      </c>
      <c r="T91" s="2">
        <v>2.76575037914196E-2</v>
      </c>
      <c r="U91" s="2">
        <v>2.65704791732511E-3</v>
      </c>
      <c r="V91" s="2">
        <v>249.63482975103301</v>
      </c>
      <c r="W91" s="2">
        <v>0.13651134906050399</v>
      </c>
      <c r="X91" s="2">
        <v>1.54850757545186E-3</v>
      </c>
      <c r="Y91" s="2">
        <v>95.365140351146195</v>
      </c>
      <c r="Z91" s="2">
        <v>0.15549001424202599</v>
      </c>
      <c r="AA91" s="2">
        <v>3.6423391811252598E-3</v>
      </c>
      <c r="AB91" s="2">
        <v>126.17466091908599</v>
      </c>
      <c r="AI91" s="3">
        <v>2.0374597382241302E-5</v>
      </c>
      <c r="AJ91" s="3">
        <v>3.1400933062322898E-5</v>
      </c>
      <c r="AK91" s="3">
        <v>2.1935892399785202E-5</v>
      </c>
      <c r="AL91" s="3">
        <v>3.1853259407958203E-5</v>
      </c>
      <c r="AM91" s="3">
        <v>2.364703757973E-5</v>
      </c>
      <c r="AN91" s="3">
        <v>3.3188919841833102E-5</v>
      </c>
      <c r="AQ91" s="2">
        <v>4.2857132832966398</v>
      </c>
      <c r="AR91" s="2">
        <v>5.3804786473148596</v>
      </c>
      <c r="AS91" s="2">
        <v>0.28565822618210301</v>
      </c>
    </row>
    <row r="92" spans="1:45" x14ac:dyDescent="0.3">
      <c r="A92" s="2" t="s">
        <v>129</v>
      </c>
      <c r="B92">
        <f>COUNT(B91,B75:B89,B73,B69:B71)/COUNT(B69:B91)</f>
        <v>0.86956521739130432</v>
      </c>
    </row>
    <row r="93" spans="1:45" x14ac:dyDescent="0.3">
      <c r="B93" t="s">
        <v>0</v>
      </c>
      <c r="C93" t="s">
        <v>1</v>
      </c>
      <c r="D93" t="s">
        <v>2</v>
      </c>
      <c r="E93" t="s">
        <v>3</v>
      </c>
      <c r="F93" t="s">
        <v>4</v>
      </c>
      <c r="G93" t="s">
        <v>5</v>
      </c>
      <c r="H93" t="s">
        <v>6</v>
      </c>
      <c r="I93" t="s">
        <v>7</v>
      </c>
      <c r="J93" t="s">
        <v>8</v>
      </c>
      <c r="K93" t="s">
        <v>9</v>
      </c>
      <c r="L93" t="s">
        <v>10</v>
      </c>
      <c r="M93" t="s">
        <v>11</v>
      </c>
      <c r="N93" t="s">
        <v>12</v>
      </c>
      <c r="O93" t="s">
        <v>13</v>
      </c>
      <c r="P93" t="s">
        <v>14</v>
      </c>
      <c r="Q93" t="s">
        <v>15</v>
      </c>
      <c r="R93" t="s">
        <v>16</v>
      </c>
      <c r="S93" t="s">
        <v>17</v>
      </c>
      <c r="T93" t="s">
        <v>18</v>
      </c>
      <c r="U93" t="s">
        <v>19</v>
      </c>
      <c r="V93" t="s">
        <v>20</v>
      </c>
      <c r="W93" t="s">
        <v>21</v>
      </c>
      <c r="X93" t="s">
        <v>22</v>
      </c>
      <c r="Y93" t="s">
        <v>23</v>
      </c>
      <c r="Z93" t="s">
        <v>24</v>
      </c>
      <c r="AA93" t="s">
        <v>25</v>
      </c>
      <c r="AB93" t="s">
        <v>26</v>
      </c>
      <c r="AC93" t="s">
        <v>27</v>
      </c>
      <c r="AD93" t="s">
        <v>28</v>
      </c>
      <c r="AE93" t="s">
        <v>29</v>
      </c>
      <c r="AF93" t="s">
        <v>30</v>
      </c>
      <c r="AG93" t="s">
        <v>31</v>
      </c>
      <c r="AH93" t="s">
        <v>32</v>
      </c>
      <c r="AI93" t="s">
        <v>33</v>
      </c>
      <c r="AJ93" t="s">
        <v>34</v>
      </c>
      <c r="AK93" t="s">
        <v>35</v>
      </c>
      <c r="AL93" t="s">
        <v>36</v>
      </c>
      <c r="AM93" t="s">
        <v>37</v>
      </c>
      <c r="AN93" t="s">
        <v>38</v>
      </c>
      <c r="AO93" t="s">
        <v>39</v>
      </c>
      <c r="AP93" t="s">
        <v>40</v>
      </c>
      <c r="AQ93" t="s">
        <v>41</v>
      </c>
      <c r="AR93" t="s">
        <v>42</v>
      </c>
      <c r="AS93" t="s">
        <v>43</v>
      </c>
    </row>
    <row r="94" spans="1:45" x14ac:dyDescent="0.3">
      <c r="A94" s="2" t="s">
        <v>127</v>
      </c>
      <c r="B94">
        <f>AVERAGE(B45,B36)</f>
        <v>1.5217360003529551E-2</v>
      </c>
      <c r="D94">
        <f>AVERAGE(D45,D36)</f>
        <v>8.6483022535618836</v>
      </c>
      <c r="E94">
        <f>AVERAGE(E73,E69,E38)</f>
        <v>5.253740414945497E-3</v>
      </c>
      <c r="G94">
        <f>AVERAGE(G73,G69,G38)</f>
        <v>4.0422719030758048</v>
      </c>
      <c r="H94">
        <f>AVERAGE(H88,H45,H38)</f>
        <v>5.7033543577284631E-3</v>
      </c>
      <c r="J94">
        <f>AVERAGE(J88,J45,J38)</f>
        <v>5.1645578463558897</v>
      </c>
      <c r="T94">
        <f>AVERAGE(T88,T80,T71,T51,T45)</f>
        <v>2.5058670272982858E-3</v>
      </c>
      <c r="V94">
        <f>AVERAGE(V88,V80,V71,V51,V45)</f>
        <v>0.96852611883735817</v>
      </c>
      <c r="W94">
        <f>AVERAGE(W71,W45)</f>
        <v>2.1112956351806798E-3</v>
      </c>
      <c r="Y94">
        <f>AVERAGE(Y71,Y45)</f>
        <v>1.3996119964658149</v>
      </c>
      <c r="Z94">
        <f>AVERAGE(Z83,Z51,Z45,Z38)</f>
        <v>5.7117368022802399E-3</v>
      </c>
      <c r="AB94">
        <f>AVERAGE(AB83,AB51,AB45,AB38)</f>
        <v>3.8850642909659423</v>
      </c>
    </row>
    <row r="95" spans="1:45" x14ac:dyDescent="0.3">
      <c r="A95" t="s">
        <v>128</v>
      </c>
      <c r="B95">
        <f>STDEV(B45,B36)/SQRT(COUNT(B45,B36))</f>
        <v>3.3981007172415442E-3</v>
      </c>
      <c r="D95">
        <f>STDEV(D45,D36)/SQRT(COUNT(D45,D36))</f>
        <v>0.55454562420272513</v>
      </c>
      <c r="E95">
        <f>STDEV(E73,E69,E38)/SQRT(COUNT(E73,E69,E38))</f>
        <v>2.5522408396058552E-3</v>
      </c>
      <c r="G95">
        <f>STDEV(G73,G69,G38)/SQRT(COUNT(G73,G69,G38))</f>
        <v>1.9624917574129332</v>
      </c>
      <c r="H95">
        <f>STDEV(H88,H45,H38)/SQRT(COUNT(H88,H45,H38))</f>
        <v>2.1450917509481028E-3</v>
      </c>
      <c r="J95">
        <f>STDEV(J88,J45,J38)/SQRT(COUNT(J88,J45,J38))</f>
        <v>1.8946298698477348</v>
      </c>
      <c r="T95">
        <f>STDEV(T88,T80,T71,T51,T45)/SQRT(COUNT(T88,T80,T71,T51,T45))</f>
        <v>8.5719693983671178E-4</v>
      </c>
      <c r="V95">
        <f>STDEV(V88,V80,V71,V51,V45)/SQRT(COUNT(V88,V80,V71,V51,V45))</f>
        <v>0.27996090987192984</v>
      </c>
      <c r="W95">
        <f>STDEV(W71,W45)/SQRT(COUNT(W71,W45))</f>
        <v>2.1942848100990988E-4</v>
      </c>
      <c r="Y95">
        <f>STDEV(Y71,Y45)/SQRT(COUNT(Y71,Y45))</f>
        <v>0.25923289606531563</v>
      </c>
      <c r="Z95">
        <f>STDEV(Z83,Z51,Z45,Z38)/SQRT(COUNT(Z83,Z51,Z45,Z38))</f>
        <v>2.3755175189520343E-3</v>
      </c>
      <c r="AB95">
        <f>STDEV(AB83,AB51,AB45,AB38)/SQRT(COUNT(AB83,AB51,AB45,AB38))</f>
        <v>1.2736146643857253</v>
      </c>
    </row>
    <row r="96" spans="1:45" x14ac:dyDescent="0.3">
      <c r="D96" t="s">
        <v>131</v>
      </c>
    </row>
    <row r="97" spans="1:28" x14ac:dyDescent="0.3">
      <c r="A97">
        <f>COUNT(B91,B75:B89,B73,B69:B71,B56:B57,B49:B54,B47,B45,B40:B43,B36:B38,B34)</f>
        <v>38</v>
      </c>
      <c r="D97">
        <f>COUNTIF(D1:D91, "&lt;10")/38</f>
        <v>7.8947368421052627E-2</v>
      </c>
      <c r="G97">
        <f>COUNTIF(G1:G91, "&lt;10")/38</f>
        <v>7.8947368421052627E-2</v>
      </c>
      <c r="J97">
        <f>COUNTIF(J1:J91, "&lt;10")/38</f>
        <v>0.13157894736842105</v>
      </c>
      <c r="M97">
        <f>COUNTIF(M1:M91, "&lt;10")/38</f>
        <v>0.13157894736842105</v>
      </c>
      <c r="P97">
        <f>COUNTIF(P1:P91, "&lt;10")/38</f>
        <v>0.10526315789473684</v>
      </c>
      <c r="S97">
        <f>COUNTIF(S1:S91, "&lt;10")/38</f>
        <v>0.13157894736842105</v>
      </c>
      <c r="V97">
        <f>COUNTIF(V1:V91, "&lt;10")/38</f>
        <v>0.21052631578947367</v>
      </c>
      <c r="Y97">
        <f>COUNTIF(Y1:Y91, "&lt;10")/38</f>
        <v>7.8947368421052627E-2</v>
      </c>
      <c r="AB97">
        <f>COUNTIF(AB1:AB91, "&lt;10")/38</f>
        <v>0.13157894736842105</v>
      </c>
    </row>
    <row r="98" spans="1:28" x14ac:dyDescent="0.3">
      <c r="A98">
        <f>COUNT(B69:B91,B28:B63,B2:B22)</f>
        <v>80</v>
      </c>
    </row>
  </sheetData>
  <conditionalFormatting sqref="AK1:AK92 AI1:AI92 AM1:AM92 AM96:AM1048576 AI96:AI1048576 AK96:AK1048576">
    <cfRule type="cellIs" dxfId="7" priority="9" operator="lessThan">
      <formula>0.0001</formula>
    </cfRule>
  </conditionalFormatting>
  <conditionalFormatting sqref="AK93 AI93 AM93">
    <cfRule type="cellIs" dxfId="6" priority="8" operator="lessThan">
      <formula>0.0001</formula>
    </cfRule>
  </conditionalFormatting>
  <conditionalFormatting sqref="D1:D93 D96:D1048576">
    <cfRule type="cellIs" dxfId="5" priority="7" operator="lessThan">
      <formula>10</formula>
    </cfRule>
  </conditionalFormatting>
  <conditionalFormatting sqref="G1:G93 G96:G1048576">
    <cfRule type="cellIs" dxfId="4" priority="6" operator="lessThan">
      <formula>10</formula>
    </cfRule>
  </conditionalFormatting>
  <conditionalFormatting sqref="J1:J93 J96:J1048576">
    <cfRule type="cellIs" dxfId="3" priority="5" operator="lessThan">
      <formula>10</formula>
    </cfRule>
  </conditionalFormatting>
  <conditionalFormatting sqref="V1:V93 V96:V1048576">
    <cfRule type="cellIs" dxfId="2" priority="4" operator="lessThan">
      <formula>10</formula>
    </cfRule>
  </conditionalFormatting>
  <conditionalFormatting sqref="Y1:Y93 Y96:Y1048576">
    <cfRule type="cellIs" dxfId="1" priority="2" operator="lessThan">
      <formula>10</formula>
    </cfRule>
  </conditionalFormatting>
  <conditionalFormatting sqref="AB1:AB93 AB96:AB1048576">
    <cfRule type="cellIs" dxfId="0" priority="1" operator="lessThan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 Rush</dc:creator>
  <cp:lastModifiedBy>Kent the Dankster</cp:lastModifiedBy>
  <dcterms:created xsi:type="dcterms:W3CDTF">2020-04-22T03:59:25Z</dcterms:created>
  <dcterms:modified xsi:type="dcterms:W3CDTF">2020-04-22T21:51:55Z</dcterms:modified>
</cp:coreProperties>
</file>