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39B82F92-691B-46AF-9BE0-8BD0CA2917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4" i="1" l="1"/>
  <c r="AB133" i="1"/>
  <c r="Y134" i="1"/>
  <c r="Y133" i="1"/>
  <c r="V134" i="1"/>
  <c r="V133" i="1"/>
  <c r="J134" i="1"/>
  <c r="J133" i="1"/>
  <c r="G134" i="1"/>
  <c r="G133" i="1"/>
  <c r="D134" i="1"/>
  <c r="D133" i="1"/>
  <c r="E133" i="1" l="1"/>
  <c r="A137" i="1" l="1"/>
  <c r="Z133" i="1" l="1"/>
  <c r="Z134" i="1"/>
  <c r="W133" i="1"/>
  <c r="W134" i="1"/>
  <c r="T133" i="1"/>
  <c r="T134" i="1"/>
  <c r="B133" i="1"/>
  <c r="B134" i="1"/>
  <c r="E134" i="1"/>
  <c r="H133" i="1"/>
  <c r="H134" i="1"/>
  <c r="J136" i="1" l="1"/>
  <c r="G136" i="1"/>
  <c r="D136" i="1"/>
  <c r="AB136" i="1"/>
  <c r="Y136" i="1"/>
  <c r="V136" i="1"/>
  <c r="S136" i="1"/>
  <c r="P136" i="1"/>
  <c r="M136" i="1"/>
  <c r="B38" i="1" l="1"/>
  <c r="B89" i="1"/>
  <c r="B131" i="1"/>
</calcChain>
</file>

<file path=xl/sharedStrings.xml><?xml version="1.0" encoding="utf-8"?>
<sst xmlns="http://schemas.openxmlformats.org/spreadsheetml/2006/main" count="303" uniqueCount="169">
  <si>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</si>
  <si>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</si>
  <si>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</si>
  <si>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</si>
  <si>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</si>
  <si>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</si>
  <si>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</si>
  <si>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</si>
  <si>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</si>
  <si>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</si>
  <si>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</si>
  <si>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</si>
  <si>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</si>
  <si>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</si>
  <si>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</si>
  <si>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</si>
  <si>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</si>
  <si>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</si>
  <si>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</si>
  <si>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</si>
  <si>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</si>
  <si>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</si>
  <si>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</si>
  <si>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</si>
  <si>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</si>
  <si>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</si>
  <si>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</si>
  <si>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</si>
  <si>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</si>
  <si>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</si>
  <si>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</si>
  <si>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</si>
  <si>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</si>
  <si>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</si>
  <si>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</si>
  <si>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</si>
  <si>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</si>
  <si>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</si>
  <si>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</si>
  <si>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YY KF Update</t>
  </si>
  <si>
    <t>ZZ KF Update</t>
  </si>
  <si>
    <t>Mean Residual</t>
  </si>
  <si>
    <t>Residual STD</t>
  </si>
  <si>
    <t>Residual % Error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</si>
  <si>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</si>
  <si>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</si>
  <si>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</si>
  <si>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</si>
  <si>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</si>
  <si>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</si>
  <si>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</si>
  <si>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</si>
  <si>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</si>
  <si>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</si>
  <si>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</si>
  <si>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</si>
  <si>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</si>
  <si>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</si>
  <si>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</si>
  <si>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</si>
  <si>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</si>
  <si>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</si>
  <si>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</si>
  <si>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</si>
  <si>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</si>
  <si>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</si>
  <si>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</si>
  <si>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</si>
  <si>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</si>
  <si>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</si>
  <si>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</si>
  <si>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</si>
  <si>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</si>
  <si>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</si>
  <si>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</si>
  <si>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</si>
  <si>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</si>
  <si>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</si>
  <si>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</si>
  <si>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</si>
  <si>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</si>
  <si>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16-41-15.719359_0</t>
  </si>
  <si>
    <t>2020-02-13 16-41-15.719359_1</t>
  </si>
  <si>
    <t>2020-02-13 16-41-15.719359_2</t>
  </si>
  <si>
    <t>2020-03-18 04-13-30.719359_0</t>
  </si>
  <si>
    <t>2020-03-18 04-13-30.719359_1</t>
  </si>
  <si>
    <t>2020-03-18 04-13-30.719359_2</t>
  </si>
  <si>
    <t>2020-04-17 07-26-02.719359_0</t>
  </si>
  <si>
    <t>2020-04-17 07-26-02.719359_1</t>
  </si>
  <si>
    <t>2020-04-17 07-26-02.719359_2</t>
  </si>
  <si>
    <t>2020-05-17 08-43-47.719359_0</t>
  </si>
  <si>
    <t>2020-05-17 08-43-47.719359_1</t>
  </si>
  <si>
    <t>2020-05-17 08-43-47.719359_2</t>
  </si>
  <si>
    <t>2020-06-16 09-27-15.719359_0</t>
  </si>
  <si>
    <t>2020-06-16 09-27-15.719359_1</t>
  </si>
  <si>
    <t>2020-06-16 09-27-15.719359_2</t>
  </si>
  <si>
    <t>2020-07-16 17-30-15.719359_0</t>
  </si>
  <si>
    <t>2020-07-16 17-30-15.719359_1</t>
  </si>
  <si>
    <t>2020-07-16 17-30-15.719359_2</t>
  </si>
  <si>
    <t>2020-08-15 22-30-46.719359_0</t>
  </si>
  <si>
    <t>2020-08-15 22-30-46.719359_1</t>
  </si>
  <si>
    <t>2020-08-15 22-30-46.719359_2</t>
  </si>
  <si>
    <t>2020-09-15 13-48-07.719359_0</t>
  </si>
  <si>
    <t>2020-09-15 13-48-07.719359_1</t>
  </si>
  <si>
    <t>2020-09-15 13-48-07.719359_2</t>
  </si>
  <si>
    <t>2020-10-15 21-39-01.719359_0</t>
  </si>
  <si>
    <t>2020-10-15 21-39-01.719359_1</t>
  </si>
  <si>
    <t>2020-10-15 21-39-01.719359_2</t>
  </si>
  <si>
    <t>2020-11-15 17-42-05.719359_0</t>
  </si>
  <si>
    <t>2020-11-15 17-42-05.719359_1</t>
  </si>
  <si>
    <t>2020-11-15 17-42-05.719359_2</t>
  </si>
  <si>
    <t>2020-12-16 09-36-21.719359_0</t>
  </si>
  <si>
    <t>2020-12-16 09-36-21.719359_1</t>
  </si>
  <si>
    <t>2020-12-16 09-36-21.719359_2</t>
  </si>
  <si>
    <t>2021-01-15 09-56-20.719359_0</t>
  </si>
  <si>
    <t>2021-01-15 09-56-20.719359_1</t>
  </si>
  <si>
    <t>2021-01-15 09-56-20.719359_2</t>
  </si>
  <si>
    <t>2021-02-15 04-56-22.719359_0</t>
  </si>
  <si>
    <t>2021-02-15 04-56-22.719359_1</t>
  </si>
  <si>
    <t>2021-02-15 04-56-22.719359_2</t>
  </si>
  <si>
    <t>2021-03-17 16-59-47.719359_0</t>
  </si>
  <si>
    <t>2021-03-17 16-59-47.719359_1</t>
  </si>
  <si>
    <t>2021-03-17 16-59-47.719359_2</t>
  </si>
  <si>
    <t>2021-04-16 17-24-05.719359_0</t>
  </si>
  <si>
    <t>2021-04-16 17-24-05.719359_1</t>
  </si>
  <si>
    <t>2021-04-16 17-24-05.719359_2</t>
  </si>
  <si>
    <t>MEO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</si>
  <si>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</si>
  <si>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</si>
  <si>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</si>
  <si>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</si>
  <si>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</si>
  <si>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</si>
  <si>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</si>
  <si>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</si>
  <si>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</si>
  <si>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</si>
  <si>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</si>
  <si>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</si>
  <si>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</si>
  <si>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</si>
  <si>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</si>
  <si>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</si>
  <si>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</si>
  <si>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</si>
  <si>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</si>
  <si>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</si>
  <si>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</si>
  <si>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</si>
  <si>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</si>
  <si>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</si>
  <si>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</si>
  <si>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</si>
  <si>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</si>
  <si>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</si>
  <si>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</si>
  <si>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</si>
  <si>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</si>
  <si>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</si>
  <si>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</si>
  <si>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</si>
  <si>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</si>
  <si>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</si>
  <si>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Mean</t>
  </si>
  <si>
    <t>Std Err</t>
  </si>
  <si>
    <t>% Success</t>
  </si>
  <si>
    <t>#Converged</t>
  </si>
  <si>
    <t>% within 10%</t>
  </si>
  <si>
    <t>118.6987+M104:M13072777348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</si>
</sst>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37"/>
  <sheetViews>
    <sheetView tabSelected="1" topLeftCell="A121" workbookViewId="0">
      <pane xSplit="1" topLeftCell="K1" activePane="topRight" state="frozen"/>
      <selection pane="topRight" activeCell="AB133" sqref="AB133:AB134"/>
    </sheetView>
  </sheetViews>
  <sheetFormatPr defaultRowHeight="14.4" x14ac:dyDescent="0.3"/>
  <sheetData>
    <row r="1" spans="1:45" x14ac:dyDescent="0.3">
      <c r="A1" t="s">
        <v>80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0.171947567945609</v>
      </c>
      <c r="C2">
        <v>0.195284675825457</v>
      </c>
      <c r="D2">
        <v>102.448894313184</v>
      </c>
      <c r="E2">
        <v>0.20939975607953601</v>
      </c>
      <c r="F2">
        <v>0.187846062605351</v>
      </c>
      <c r="G2">
        <v>119.760027697013</v>
      </c>
      <c r="H2">
        <v>0.22041411164760299</v>
      </c>
      <c r="I2">
        <v>0.25490028451700197</v>
      </c>
      <c r="J2">
        <v>160.19636049737099</v>
      </c>
      <c r="K2">
        <v>0.151101154286262</v>
      </c>
      <c r="L2">
        <v>0.17509070019273701</v>
      </c>
      <c r="M2">
        <v>58.692724933080498</v>
      </c>
      <c r="N2">
        <v>0.19680591801769801</v>
      </c>
      <c r="O2">
        <v>0.25086520104802501</v>
      </c>
      <c r="P2">
        <v>268.623543996742</v>
      </c>
      <c r="Q2">
        <v>0.19222341177714899</v>
      </c>
      <c r="R2">
        <v>0.16193875698305699</v>
      </c>
      <c r="S2">
        <v>247.594894354769</v>
      </c>
      <c r="T2">
        <v>0.165153203394691</v>
      </c>
      <c r="U2">
        <v>0.13932425770333801</v>
      </c>
      <c r="V2">
        <v>118.28161894446799</v>
      </c>
      <c r="W2">
        <v>0.24060250941234901</v>
      </c>
      <c r="X2">
        <v>0.28330328037379499</v>
      </c>
      <c r="Y2">
        <v>143.60385063247901</v>
      </c>
      <c r="Z2">
        <v>0.15732408655605501</v>
      </c>
      <c r="AA2">
        <v>0.141272149654534</v>
      </c>
      <c r="AB2">
        <v>90.719945598673803</v>
      </c>
      <c r="AI2">
        <v>7.5960055939224003E-4</v>
      </c>
      <c r="AJ2">
        <v>6.8577448160259099E-3</v>
      </c>
      <c r="AK2">
        <v>1.1112888818695899E-3</v>
      </c>
      <c r="AL2">
        <v>1.7677495159830098E-2</v>
      </c>
      <c r="AM2">
        <v>9.3980199307304804E-4</v>
      </c>
      <c r="AN2">
        <v>1.4503972250319399E-2</v>
      </c>
      <c r="AQ2">
        <v>4269.9981620344897</v>
      </c>
      <c r="AR2">
        <v>16722.755270524602</v>
      </c>
      <c r="AS2">
        <v>3.1022891435606801E-2</v>
      </c>
    </row>
    <row r="3" spans="1:45" s="5" customFormat="1" x14ac:dyDescent="0.3">
      <c r="A3" s="5" t="s">
        <v>45</v>
      </c>
      <c r="B3" s="5">
        <v>0.198175521837161</v>
      </c>
      <c r="C3" s="5">
        <v>1.12748103225144E-2</v>
      </c>
      <c r="D3" s="5">
        <v>198.17151861813801</v>
      </c>
      <c r="E3" s="5">
        <v>6.3612930702220301E-3</v>
      </c>
      <c r="F3" s="5">
        <v>1.0563352759427E-2</v>
      </c>
      <c r="G3" s="5">
        <v>6.3546569627025997</v>
      </c>
      <c r="H3" s="5">
        <v>5.5182581766615203E-3</v>
      </c>
      <c r="I3" s="5">
        <v>1.17169066643921E-2</v>
      </c>
      <c r="J3" s="5">
        <v>5.5128646833203101</v>
      </c>
      <c r="K3" s="5">
        <v>1.2985859195676699E-2</v>
      </c>
      <c r="L3" s="5">
        <v>1.9313300523399201E-2</v>
      </c>
      <c r="M3" s="5">
        <v>17.791123036390001</v>
      </c>
      <c r="N3" s="5">
        <v>3.7471425097328301E-2</v>
      </c>
      <c r="O3" s="5">
        <v>1.3274458055078601E-2</v>
      </c>
      <c r="P3" s="5">
        <v>42.915305179331398</v>
      </c>
      <c r="Q3" s="5">
        <v>3.6720457724072501E-2</v>
      </c>
      <c r="R3" s="5">
        <v>1.30885956884042E-2</v>
      </c>
      <c r="S3" s="5">
        <v>28.0895756630253</v>
      </c>
      <c r="T3" s="5">
        <v>4.1584103823600199E-2</v>
      </c>
      <c r="U3" s="5">
        <v>1.8824142175346299E-2</v>
      </c>
      <c r="V3" s="5">
        <v>40.874807255881699</v>
      </c>
      <c r="W3" s="5">
        <v>3.3867856500083497E-2</v>
      </c>
      <c r="X3" s="5">
        <v>1.5240256748939701E-2</v>
      </c>
      <c r="Y3" s="5">
        <v>56.506226921140701</v>
      </c>
      <c r="Z3" s="5">
        <v>5.2498454847998499E-3</v>
      </c>
      <c r="AA3" s="5">
        <v>1.0599089786868E-2</v>
      </c>
      <c r="AB3" s="5">
        <v>4.1383838176018202</v>
      </c>
      <c r="AI3" s="6">
        <v>3.9681153578145903E-5</v>
      </c>
      <c r="AJ3" s="6">
        <v>8.3782971132706307E-5</v>
      </c>
      <c r="AK3" s="6">
        <v>3.8600309166770699E-5</v>
      </c>
      <c r="AL3" s="6">
        <v>9.1244708484945294E-5</v>
      </c>
      <c r="AM3" s="6">
        <v>4.564643524905E-5</v>
      </c>
      <c r="AN3" s="6">
        <v>7.9104532228863907E-5</v>
      </c>
      <c r="AQ3" s="5">
        <v>3581.20638896128</v>
      </c>
      <c r="AR3" s="5">
        <v>15693.758642476299</v>
      </c>
      <c r="AS3" s="5">
        <v>2.72558660797197E-2</v>
      </c>
    </row>
    <row r="4" spans="1:45" x14ac:dyDescent="0.3">
      <c r="A4" t="s">
        <v>46</v>
      </c>
      <c r="B4">
        <v>6.5340140648995099E-2</v>
      </c>
      <c r="C4">
        <v>7.0340626190735306E-2</v>
      </c>
      <c r="D4">
        <v>43.587283720197199</v>
      </c>
      <c r="E4">
        <v>7.8197815460115797E-2</v>
      </c>
      <c r="F4">
        <v>7.6798177688924496E-2</v>
      </c>
      <c r="G4">
        <v>72.087498868796203</v>
      </c>
      <c r="H4">
        <v>0.16226962225984301</v>
      </c>
      <c r="I4">
        <v>6.8571755975451801E-2</v>
      </c>
      <c r="J4">
        <v>108.85788854880199</v>
      </c>
      <c r="K4">
        <v>0.147165148218459</v>
      </c>
      <c r="L4">
        <v>6.4047376149358307E-2</v>
      </c>
      <c r="M4">
        <v>81.270984675005394</v>
      </c>
      <c r="N4">
        <v>0.137300439937006</v>
      </c>
      <c r="O4">
        <v>0.142767095897888</v>
      </c>
      <c r="P4">
        <v>516.94807631751905</v>
      </c>
      <c r="Q4">
        <v>0.11936803337985399</v>
      </c>
      <c r="R4">
        <v>6.1698108068568E-2</v>
      </c>
      <c r="S4">
        <v>78.770034315841798</v>
      </c>
      <c r="T4">
        <v>0.17918715340833899</v>
      </c>
      <c r="U4">
        <v>5.3888638893516499E-2</v>
      </c>
      <c r="V4">
        <v>78.8007274204613</v>
      </c>
      <c r="W4">
        <v>0.113268208183993</v>
      </c>
      <c r="X4">
        <v>0.12484215038018801</v>
      </c>
      <c r="Y4">
        <v>183.73953431489701</v>
      </c>
      <c r="Z4">
        <v>8.6103436507992695E-2</v>
      </c>
      <c r="AA4">
        <v>9.8932668179283895E-2</v>
      </c>
      <c r="AB4">
        <v>282.10800266917602</v>
      </c>
      <c r="AI4">
        <v>4.9338050282358797E-4</v>
      </c>
      <c r="AJ4">
        <v>7.5509814694344601E-3</v>
      </c>
      <c r="AK4">
        <v>4.9089642295638899E-4</v>
      </c>
      <c r="AL4">
        <v>4.4627020161214399E-3</v>
      </c>
      <c r="AM4">
        <v>4.12682077265564E-4</v>
      </c>
      <c r="AN4">
        <v>5.9221546148083403E-3</v>
      </c>
      <c r="AQ4">
        <v>4831.7455456732396</v>
      </c>
      <c r="AR4">
        <v>18718.4670432282</v>
      </c>
      <c r="AS4">
        <v>2.5340656242880601E-2</v>
      </c>
    </row>
    <row r="5" spans="1:45" x14ac:dyDescent="0.3">
      <c r="A5" t="s">
        <v>47</v>
      </c>
      <c r="B5">
        <v>7.8815445742747001E-2</v>
      </c>
      <c r="C5">
        <v>4.9291387094278501E-2</v>
      </c>
      <c r="D5">
        <v>66.386434648013804</v>
      </c>
      <c r="E5">
        <v>0.109007652753404</v>
      </c>
      <c r="F5">
        <v>0.10807389539514201</v>
      </c>
      <c r="G5">
        <v>100.256116256346</v>
      </c>
      <c r="H5">
        <v>4.5339600692983498E-2</v>
      </c>
      <c r="I5">
        <v>5.3700614733329398E-2</v>
      </c>
      <c r="J5">
        <v>42.464978358859597</v>
      </c>
      <c r="K5">
        <v>6.9124472310280502E-2</v>
      </c>
      <c r="L5">
        <v>6.3881075284328695E-2</v>
      </c>
      <c r="M5">
        <v>148.75956749103301</v>
      </c>
      <c r="N5">
        <v>4.4649489725531101E-2</v>
      </c>
      <c r="O5">
        <v>5.2949863696075898E-2</v>
      </c>
      <c r="P5">
        <v>50.965185808215899</v>
      </c>
      <c r="Q5">
        <v>7.2911304006996303E-2</v>
      </c>
      <c r="R5">
        <v>7.8545554151150804E-2</v>
      </c>
      <c r="S5">
        <v>43.981273098644898</v>
      </c>
      <c r="T5">
        <v>7.1255798968106299E-2</v>
      </c>
      <c r="U5">
        <v>8.1072495962250399E-2</v>
      </c>
      <c r="V5">
        <v>52.5162209648635</v>
      </c>
      <c r="W5">
        <v>6.5159707190027297E-2</v>
      </c>
      <c r="X5">
        <v>5.9724090763615498E-2</v>
      </c>
      <c r="Y5">
        <v>55.615067004898798</v>
      </c>
      <c r="Z5">
        <v>5.9073078616059101E-2</v>
      </c>
      <c r="AA5">
        <v>5.6162325016191901E-2</v>
      </c>
      <c r="AB5">
        <v>82.319197012959194</v>
      </c>
      <c r="AI5">
        <v>2.02127584578361E-4</v>
      </c>
      <c r="AJ5">
        <v>7.4002259851591902E-4</v>
      </c>
      <c r="AK5">
        <v>1.7880656497765301E-4</v>
      </c>
      <c r="AL5">
        <v>6.1721765178343504E-4</v>
      </c>
      <c r="AM5">
        <v>2.3325646520391301E-4</v>
      </c>
      <c r="AN5">
        <v>1.0646385860565901E-3</v>
      </c>
      <c r="AQ5">
        <v>2178.1132932506398</v>
      </c>
      <c r="AR5">
        <v>7702.0410179068904</v>
      </c>
      <c r="AS5">
        <v>1.8867076041482501E-2</v>
      </c>
    </row>
    <row r="6" spans="1:45" x14ac:dyDescent="0.3">
      <c r="A6" t="s">
        <v>48</v>
      </c>
      <c r="B6">
        <v>6.4247715047772005E-2</v>
      </c>
      <c r="C6">
        <v>9.0300467243373303E-2</v>
      </c>
      <c r="D6">
        <v>34.080804586640902</v>
      </c>
      <c r="E6">
        <v>0.19820298633748901</v>
      </c>
      <c r="F6">
        <v>0.12636289207045001</v>
      </c>
      <c r="G6">
        <v>139.49396444456099</v>
      </c>
      <c r="H6">
        <v>0.13871504856529801</v>
      </c>
      <c r="I6">
        <v>0.184428196239142</v>
      </c>
      <c r="J6">
        <v>108.22539909132701</v>
      </c>
      <c r="K6">
        <v>0.22759313038305901</v>
      </c>
      <c r="L6">
        <v>0.19923025484170401</v>
      </c>
      <c r="M6">
        <v>528.42567491989405</v>
      </c>
      <c r="N6">
        <v>0.113433788567267</v>
      </c>
      <c r="O6">
        <v>0.114271540431166</v>
      </c>
      <c r="P6">
        <v>49.936687201487402</v>
      </c>
      <c r="Q6">
        <v>0.118734247549693</v>
      </c>
      <c r="R6">
        <v>0.18495454284805901</v>
      </c>
      <c r="S6">
        <v>86.825659242698293</v>
      </c>
      <c r="T6">
        <v>0.11142504510285101</v>
      </c>
      <c r="U6">
        <v>0.15444906172030101</v>
      </c>
      <c r="V6">
        <v>51.783734528024397</v>
      </c>
      <c r="W6">
        <v>0.21469163755463799</v>
      </c>
      <c r="X6">
        <v>0.16619957358749801</v>
      </c>
      <c r="Y6">
        <v>138.03907092104899</v>
      </c>
      <c r="Z6">
        <v>0.14061704681999701</v>
      </c>
      <c r="AA6">
        <v>0.188333769102977</v>
      </c>
      <c r="AB6">
        <v>350.28217908002898</v>
      </c>
      <c r="AI6">
        <v>4.2966514508263002E-3</v>
      </c>
      <c r="AJ6">
        <v>1.7625928227390501E-2</v>
      </c>
      <c r="AK6">
        <v>3.4273897784510001E-3</v>
      </c>
      <c r="AL6">
        <v>1.4477491871183201E-2</v>
      </c>
      <c r="AM6">
        <v>3.3038218822499599E-3</v>
      </c>
      <c r="AN6">
        <v>2.22738955707232E-2</v>
      </c>
      <c r="AQ6">
        <v>4524.5089099176903</v>
      </c>
      <c r="AR6">
        <v>17549.626504188898</v>
      </c>
      <c r="AS6">
        <v>3.08540934942956E-2</v>
      </c>
    </row>
    <row r="7" spans="1:45" x14ac:dyDescent="0.3">
      <c r="A7" t="s">
        <v>49</v>
      </c>
      <c r="B7">
        <v>7.6977622134099893E-2</v>
      </c>
      <c r="C7">
        <v>7.9331138807759299E-2</v>
      </c>
      <c r="D7">
        <v>74.437260180720102</v>
      </c>
      <c r="E7">
        <v>9.5714803559240294E-2</v>
      </c>
      <c r="F7">
        <v>3.6193892995006499E-2</v>
      </c>
      <c r="G7">
        <v>88.881545025657502</v>
      </c>
      <c r="H7">
        <v>7.4700693007424601E-2</v>
      </c>
      <c r="I7">
        <v>7.2758229035985097E-2</v>
      </c>
      <c r="J7">
        <v>71.153070993596103</v>
      </c>
      <c r="K7">
        <v>6.88725754273527E-2</v>
      </c>
      <c r="L7">
        <v>5.9901619825208301E-2</v>
      </c>
      <c r="M7">
        <v>53.456426943512803</v>
      </c>
      <c r="N7">
        <v>0.125106088076961</v>
      </c>
      <c r="O7">
        <v>7.0557720073609401E-2</v>
      </c>
      <c r="P7">
        <v>769.89373142563397</v>
      </c>
      <c r="Q7">
        <v>8.8254905299044104E-2</v>
      </c>
      <c r="R7">
        <v>7.0375644096708406E-2</v>
      </c>
      <c r="S7">
        <v>68.811769718973594</v>
      </c>
      <c r="T7">
        <v>5.7985315915361303E-2</v>
      </c>
      <c r="U7">
        <v>6.1426934529171501E-2</v>
      </c>
      <c r="V7">
        <v>40.559156074965401</v>
      </c>
      <c r="W7">
        <v>9.6503928853913998E-2</v>
      </c>
      <c r="X7">
        <v>8.5211323919900397E-2</v>
      </c>
      <c r="Y7">
        <v>128.35030911185001</v>
      </c>
      <c r="Z7">
        <v>0.13312776287865699</v>
      </c>
      <c r="AA7">
        <v>4.4875487774881997E-2</v>
      </c>
      <c r="AB7">
        <v>156.766739226759</v>
      </c>
      <c r="AI7">
        <v>2.4153689458930499E-4</v>
      </c>
      <c r="AJ7">
        <v>3.0053642310989902E-3</v>
      </c>
      <c r="AK7">
        <v>1.5015581823924799E-4</v>
      </c>
      <c r="AL7">
        <v>6.1324135164277701E-4</v>
      </c>
      <c r="AM7">
        <v>1.68780688589679E-4</v>
      </c>
      <c r="AN7">
        <v>2.4319225578859501E-3</v>
      </c>
      <c r="AQ7">
        <v>5299.0598843758899</v>
      </c>
      <c r="AR7">
        <v>27825.885552923199</v>
      </c>
      <c r="AS7">
        <v>2.6952947344134E-2</v>
      </c>
    </row>
    <row r="8" spans="1:45" x14ac:dyDescent="0.3">
      <c r="A8" t="s">
        <v>50</v>
      </c>
      <c r="B8">
        <v>0.111087703334115</v>
      </c>
      <c r="C8">
        <v>7.3490489227349395E-2</v>
      </c>
      <c r="D8">
        <v>93.253226330058595</v>
      </c>
      <c r="E8">
        <v>0.103122770866808</v>
      </c>
      <c r="F8">
        <v>6.4113468931766199E-2</v>
      </c>
      <c r="G8">
        <v>89.620336692757306</v>
      </c>
      <c r="H8">
        <v>8.4168285100992099E-2</v>
      </c>
      <c r="I8">
        <v>9.8651238500997704E-2</v>
      </c>
      <c r="J8">
        <v>69.444609847825205</v>
      </c>
      <c r="K8">
        <v>9.0805091348811803E-2</v>
      </c>
      <c r="L8">
        <v>9.1758663114683697E-2</v>
      </c>
      <c r="M8">
        <v>69.973167656042406</v>
      </c>
      <c r="N8">
        <v>8.8126461315115506E-2</v>
      </c>
      <c r="O8">
        <v>5.9722624475097102E-2</v>
      </c>
      <c r="P8">
        <v>66.141595401072905</v>
      </c>
      <c r="Q8">
        <v>8.59813443026851E-2</v>
      </c>
      <c r="R8">
        <v>8.1144228965405296E-2</v>
      </c>
      <c r="S8">
        <v>99.100220434636398</v>
      </c>
      <c r="T8">
        <v>4.7717057170423703E-2</v>
      </c>
      <c r="U8">
        <v>5.3198626575205597E-2</v>
      </c>
      <c r="V8">
        <v>313.85190632196702</v>
      </c>
      <c r="W8">
        <v>9.9119099750156495E-2</v>
      </c>
      <c r="X8">
        <v>8.74511314406307E-2</v>
      </c>
      <c r="Y8">
        <v>53.431449997708498</v>
      </c>
      <c r="Z8">
        <v>9.8634380277022093E-2</v>
      </c>
      <c r="AA8">
        <v>9.0678384461722203E-2</v>
      </c>
      <c r="AB8">
        <v>114.528465350793</v>
      </c>
      <c r="AI8">
        <v>4.27185424668754E-4</v>
      </c>
      <c r="AJ8">
        <v>6.7562920797273997E-3</v>
      </c>
      <c r="AK8">
        <v>3.7341833736323097E-4</v>
      </c>
      <c r="AL8">
        <v>4.7201875994904996E-3</v>
      </c>
      <c r="AM8">
        <v>3.8769168748257002E-4</v>
      </c>
      <c r="AN8">
        <v>7.9756538134320796E-3</v>
      </c>
      <c r="AQ8">
        <v>2881.3278474666499</v>
      </c>
      <c r="AR8">
        <v>10084.2919477178</v>
      </c>
      <c r="AS8">
        <v>3.9561625196235302E-2</v>
      </c>
    </row>
    <row r="9" spans="1:45" x14ac:dyDescent="0.3">
      <c r="A9" t="s">
        <v>51</v>
      </c>
      <c r="B9">
        <v>0.17093004742891199</v>
      </c>
      <c r="C9">
        <v>0.22387919814257601</v>
      </c>
      <c r="D9">
        <v>114.734243389155</v>
      </c>
      <c r="E9">
        <v>0.221385344968764</v>
      </c>
      <c r="F9">
        <v>0.14767734389379999</v>
      </c>
      <c r="G9">
        <v>116.10213333707701</v>
      </c>
      <c r="H9">
        <v>0.18038234634888101</v>
      </c>
      <c r="I9">
        <v>0.20952604758766899</v>
      </c>
      <c r="J9">
        <v>99.254814103309698</v>
      </c>
      <c r="K9">
        <v>0.16783531187228601</v>
      </c>
      <c r="L9">
        <v>0.19452215950806601</v>
      </c>
      <c r="M9">
        <v>126.205014454512</v>
      </c>
      <c r="N9">
        <v>0.120206639171359</v>
      </c>
      <c r="O9">
        <v>0.14175761152098301</v>
      </c>
      <c r="P9">
        <v>46.324987971304402</v>
      </c>
      <c r="Q9">
        <v>0.24713151145790799</v>
      </c>
      <c r="R9">
        <v>0.21606139913094199</v>
      </c>
      <c r="S9">
        <v>305.02287962469899</v>
      </c>
      <c r="T9">
        <v>0.23750506469941901</v>
      </c>
      <c r="U9">
        <v>0.24725958303715601</v>
      </c>
      <c r="V9">
        <v>208.48704317895499</v>
      </c>
      <c r="W9">
        <v>0.125859087325214</v>
      </c>
      <c r="X9">
        <v>0.15230738427193999</v>
      </c>
      <c r="Y9">
        <v>52.006522632838802</v>
      </c>
      <c r="Z9">
        <v>0.180591865176607</v>
      </c>
      <c r="AA9">
        <v>0.14460054999914801</v>
      </c>
      <c r="AB9">
        <v>128.051631582852</v>
      </c>
      <c r="AI9">
        <v>1.88908838470176E-3</v>
      </c>
      <c r="AJ9">
        <v>2.69400792630166E-2</v>
      </c>
      <c r="AK9">
        <v>2.14755143601375E-3</v>
      </c>
      <c r="AL9">
        <v>2.0123641178964299E-2</v>
      </c>
      <c r="AM9">
        <v>1.8848689530233101E-3</v>
      </c>
      <c r="AN9">
        <v>1.8253374902411901E-2</v>
      </c>
      <c r="AQ9">
        <v>2121.0739023230299</v>
      </c>
      <c r="AR9">
        <v>8987.9030063819791</v>
      </c>
      <c r="AS9">
        <v>4.3967964025294799E-2</v>
      </c>
    </row>
    <row r="10" spans="1:45" x14ac:dyDescent="0.3">
      <c r="A10" t="s">
        <v>52</v>
      </c>
      <c r="B10">
        <v>0.24221802532699899</v>
      </c>
      <c r="C10">
        <v>0.16890125790893201</v>
      </c>
      <c r="D10">
        <v>225.49508668148701</v>
      </c>
      <c r="E10">
        <v>0.104765195461652</v>
      </c>
      <c r="F10">
        <v>0.101892147552438</v>
      </c>
      <c r="G10">
        <v>58.047436001137399</v>
      </c>
      <c r="H10">
        <v>6.2015225557161102E-2</v>
      </c>
      <c r="I10">
        <v>9.66528617718653E-2</v>
      </c>
      <c r="J10">
        <v>37.9481361792255</v>
      </c>
      <c r="K10">
        <v>5.9268860790752602E-2</v>
      </c>
      <c r="L10">
        <v>9.0851654235298701E-2</v>
      </c>
      <c r="M10">
        <v>23.4650620929091</v>
      </c>
      <c r="N10">
        <v>0.137503531926184</v>
      </c>
      <c r="O10">
        <v>0.14036055854174401</v>
      </c>
      <c r="P10">
        <v>522.28925593789199</v>
      </c>
      <c r="Q10">
        <v>0.11499610283386701</v>
      </c>
      <c r="R10">
        <v>8.8819322142646207E-2</v>
      </c>
      <c r="S10">
        <v>144.573145402975</v>
      </c>
      <c r="T10">
        <v>0.17486776751521499</v>
      </c>
      <c r="U10">
        <v>0.13442822723622599</v>
      </c>
      <c r="V10">
        <v>182.43909589203801</v>
      </c>
      <c r="W10">
        <v>7.0564467448250595E-2</v>
      </c>
      <c r="X10">
        <v>9.7490064185078995E-2</v>
      </c>
      <c r="Y10">
        <v>28.490917704152501</v>
      </c>
      <c r="Z10">
        <v>6.3448073922601295E-2</v>
      </c>
      <c r="AA10">
        <v>8.86622177619181E-2</v>
      </c>
      <c r="AB10">
        <v>407.43203739299202</v>
      </c>
      <c r="AI10">
        <v>3.8029277583751498E-3</v>
      </c>
      <c r="AJ10">
        <v>4.7653294751665097E-2</v>
      </c>
      <c r="AK10">
        <v>2.5739521541316198E-3</v>
      </c>
      <c r="AL10">
        <v>1.7067506045692901E-2</v>
      </c>
      <c r="AM10">
        <v>2.9724015336703999E-3</v>
      </c>
      <c r="AN10">
        <v>2.15023629706735E-2</v>
      </c>
      <c r="AQ10">
        <v>3908.5256730527999</v>
      </c>
      <c r="AR10">
        <v>8251.6681914002893</v>
      </c>
      <c r="AS10">
        <v>6.2094289283515097E-2</v>
      </c>
    </row>
    <row r="11" spans="1:45" x14ac:dyDescent="0.3">
      <c r="A11" t="s">
        <v>53</v>
      </c>
      <c r="B11">
        <v>0.176550602523837</v>
      </c>
      <c r="C11">
        <v>0.210212775450527</v>
      </c>
      <c r="D11">
        <v>117.980091722482</v>
      </c>
      <c r="E11">
        <v>0.122139840472006</v>
      </c>
      <c r="F11">
        <v>0.15777933651704801</v>
      </c>
      <c r="G11">
        <v>88.691085149258399</v>
      </c>
      <c r="H11">
        <v>0.20170645116077099</v>
      </c>
      <c r="I11">
        <v>0.25270645422125498</v>
      </c>
      <c r="J11">
        <v>159.371124098199</v>
      </c>
      <c r="K11">
        <v>0.19711602074798801</v>
      </c>
      <c r="L11">
        <v>0.21152870990831399</v>
      </c>
      <c r="M11">
        <v>350.23141764452203</v>
      </c>
      <c r="N11">
        <v>0.14215419423044601</v>
      </c>
      <c r="O11">
        <v>0.17453012592521699</v>
      </c>
      <c r="P11">
        <v>68.937266647239397</v>
      </c>
      <c r="Q11">
        <v>0.23754269777176201</v>
      </c>
      <c r="R11">
        <v>0.243284202558739</v>
      </c>
      <c r="S11">
        <v>219.72487030364599</v>
      </c>
      <c r="T11">
        <v>0.27801596058776101</v>
      </c>
      <c r="U11">
        <v>0.30365026325310501</v>
      </c>
      <c r="V11">
        <v>300.85164001486402</v>
      </c>
      <c r="W11">
        <v>0.148914244058759</v>
      </c>
      <c r="X11">
        <v>0.160501758385348</v>
      </c>
      <c r="Y11">
        <v>89.637508611222998</v>
      </c>
      <c r="Z11">
        <v>0.102621869777392</v>
      </c>
      <c r="AA11">
        <v>0.127238263684264</v>
      </c>
      <c r="AB11">
        <v>70.635478883440896</v>
      </c>
      <c r="AI11">
        <v>3.13795735203324E-3</v>
      </c>
      <c r="AJ11">
        <v>2.0249906457221099E-2</v>
      </c>
      <c r="AK11">
        <v>3.3108492288407201E-3</v>
      </c>
      <c r="AL11">
        <v>2.0165088571254999E-2</v>
      </c>
      <c r="AM11">
        <v>1.7391141690051E-3</v>
      </c>
      <c r="AN11">
        <v>1.0623359260980601E-2</v>
      </c>
      <c r="AQ11">
        <v>7547.1703734128496</v>
      </c>
      <c r="AR11">
        <v>16256.5115933169</v>
      </c>
      <c r="AS11">
        <v>8.2746806850746799E-2</v>
      </c>
    </row>
    <row r="12" spans="1:45" x14ac:dyDescent="0.3">
      <c r="A12" t="s">
        <v>54</v>
      </c>
      <c r="B12">
        <v>0.110028052841413</v>
      </c>
      <c r="C12">
        <v>0.13463569314715401</v>
      </c>
      <c r="D12">
        <v>61.6221773981773</v>
      </c>
      <c r="E12">
        <v>5.8994839543549997E-2</v>
      </c>
      <c r="F12">
        <v>7.9604563190097899E-2</v>
      </c>
      <c r="G12">
        <v>46.748865040724297</v>
      </c>
      <c r="H12">
        <v>0.19276959953673001</v>
      </c>
      <c r="I12">
        <v>0.14198395267903999</v>
      </c>
      <c r="J12">
        <v>143.51151193014601</v>
      </c>
      <c r="K12">
        <v>0.103209306337773</v>
      </c>
      <c r="L12">
        <v>0.11680285714054001</v>
      </c>
      <c r="M12">
        <v>192.065724046111</v>
      </c>
      <c r="N12">
        <v>0.17093132805369601</v>
      </c>
      <c r="O12">
        <v>0.15423964891724601</v>
      </c>
      <c r="P12">
        <v>136.44066882937</v>
      </c>
      <c r="Q12">
        <v>8.0581883478303806E-2</v>
      </c>
      <c r="R12">
        <v>0.123208582860792</v>
      </c>
      <c r="S12">
        <v>37.064645283515901</v>
      </c>
      <c r="T12">
        <v>0.12436202773015501</v>
      </c>
      <c r="U12">
        <v>0.122671493868653</v>
      </c>
      <c r="V12">
        <v>74.961164826778003</v>
      </c>
      <c r="W12">
        <v>0.17347535821196899</v>
      </c>
      <c r="X12">
        <v>0.16333014553761999</v>
      </c>
      <c r="Y12">
        <v>267.39047975593098</v>
      </c>
      <c r="Z12">
        <v>7.8669922877743201E-2</v>
      </c>
      <c r="AA12">
        <v>0.10609319502349999</v>
      </c>
      <c r="AB12">
        <v>42.642677232737398</v>
      </c>
      <c r="AI12">
        <v>7.8121219701288895E-4</v>
      </c>
      <c r="AJ12">
        <v>6.2749295711887502E-3</v>
      </c>
      <c r="AK12">
        <v>7.5528518049307097E-4</v>
      </c>
      <c r="AL12">
        <v>9.9207556922183901E-3</v>
      </c>
      <c r="AM12">
        <v>9.783969388592129E-4</v>
      </c>
      <c r="AN12">
        <v>1.1020962104117999E-2</v>
      </c>
      <c r="AQ12">
        <v>2819.6563405602701</v>
      </c>
      <c r="AR12">
        <v>10349.221366576399</v>
      </c>
      <c r="AS12">
        <v>4.7154331260630698E-2</v>
      </c>
    </row>
    <row r="13" spans="1:45" x14ac:dyDescent="0.3">
      <c r="A13" t="s">
        <v>55</v>
      </c>
      <c r="B13">
        <v>0.290944267477314</v>
      </c>
      <c r="C13">
        <v>0.34924353762934601</v>
      </c>
      <c r="D13">
        <v>212.41071566364499</v>
      </c>
      <c r="E13">
        <v>0.18442592687173001</v>
      </c>
      <c r="F13">
        <v>0.236553531698414</v>
      </c>
      <c r="G13">
        <v>76.661775146959897</v>
      </c>
      <c r="H13">
        <v>0.17238578217271699</v>
      </c>
      <c r="I13">
        <v>0.231776223705985</v>
      </c>
      <c r="J13">
        <v>152.066762253446</v>
      </c>
      <c r="K13">
        <v>0.45943097334995803</v>
      </c>
      <c r="L13">
        <v>0.38549681836491101</v>
      </c>
      <c r="M13">
        <v>366.06809670903402</v>
      </c>
      <c r="N13">
        <v>0.16215140268839501</v>
      </c>
      <c r="O13">
        <v>0.21835747960167001</v>
      </c>
      <c r="P13">
        <v>150.15180946686999</v>
      </c>
      <c r="Q13">
        <v>0.172144846358011</v>
      </c>
      <c r="R13">
        <v>0.212812419353306</v>
      </c>
      <c r="S13">
        <v>69.094235620518603</v>
      </c>
      <c r="T13">
        <v>0.34268153713763699</v>
      </c>
      <c r="U13">
        <v>0.33578713335163402</v>
      </c>
      <c r="V13">
        <v>2974.2623210731399</v>
      </c>
      <c r="W13">
        <v>0.34467188601395499</v>
      </c>
      <c r="X13">
        <v>0.31941283989205299</v>
      </c>
      <c r="Y13">
        <v>373.03462360742299</v>
      </c>
      <c r="Z13">
        <v>0.21259641519747</v>
      </c>
      <c r="AA13">
        <v>0.16187952620141899</v>
      </c>
      <c r="AB13">
        <v>74.806156526347195</v>
      </c>
      <c r="AI13">
        <v>3.9075744517351298E-3</v>
      </c>
      <c r="AJ13">
        <v>4.26067569886747E-2</v>
      </c>
      <c r="AK13">
        <v>5.00284682764206E-3</v>
      </c>
      <c r="AL13">
        <v>2.4180738797819401E-2</v>
      </c>
      <c r="AM13">
        <v>5.1404922229639502E-3</v>
      </c>
      <c r="AN13">
        <v>2.7895880746060302E-2</v>
      </c>
      <c r="AQ13">
        <v>4653.98832608058</v>
      </c>
      <c r="AR13">
        <v>12884.598004675699</v>
      </c>
      <c r="AS13">
        <v>6.9474299424439806E-2</v>
      </c>
    </row>
    <row r="14" spans="1:45" x14ac:dyDescent="0.3">
      <c r="A14" t="s">
        <v>56</v>
      </c>
      <c r="B14">
        <v>0.15218265094148301</v>
      </c>
      <c r="C14">
        <v>0.186401324410856</v>
      </c>
      <c r="D14">
        <v>117.213528170887</v>
      </c>
      <c r="E14">
        <v>0.194909440612857</v>
      </c>
      <c r="F14">
        <v>0.21652771801923201</v>
      </c>
      <c r="G14">
        <v>117.76538263765499</v>
      </c>
      <c r="H14">
        <v>0.17480853735749499</v>
      </c>
      <c r="I14">
        <v>0.22211628446061699</v>
      </c>
      <c r="J14">
        <v>70.562296260673094</v>
      </c>
      <c r="K14">
        <v>0.182052801330051</v>
      </c>
      <c r="L14">
        <v>0.13981187150881699</v>
      </c>
      <c r="M14">
        <v>60.554222481231001</v>
      </c>
      <c r="N14">
        <v>0.289871996710445</v>
      </c>
      <c r="O14">
        <v>0.30501432222448199</v>
      </c>
      <c r="P14">
        <v>906.99791299567403</v>
      </c>
      <c r="Q14">
        <v>0.15424043072784899</v>
      </c>
      <c r="R14">
        <v>0.183252327355103</v>
      </c>
      <c r="S14">
        <v>129.37112331290601</v>
      </c>
      <c r="T14">
        <v>0.231734201112437</v>
      </c>
      <c r="U14">
        <v>0.27078604553444802</v>
      </c>
      <c r="V14">
        <v>95.608310830989296</v>
      </c>
      <c r="W14">
        <v>0.27106639881251099</v>
      </c>
      <c r="X14">
        <v>0.22705467384140801</v>
      </c>
      <c r="Y14">
        <v>126.838601302497</v>
      </c>
      <c r="Z14">
        <v>0.125913897718398</v>
      </c>
      <c r="AA14">
        <v>0.145316378872834</v>
      </c>
      <c r="AB14">
        <v>378.81315569403102</v>
      </c>
      <c r="AI14">
        <v>2.6689903836407602E-3</v>
      </c>
      <c r="AJ14">
        <v>1.4161662469203E-2</v>
      </c>
      <c r="AK14">
        <v>2.3787075595704502E-3</v>
      </c>
      <c r="AL14">
        <v>1.4932099479778201E-2</v>
      </c>
      <c r="AM14">
        <v>1.5551801558039301E-3</v>
      </c>
      <c r="AN14">
        <v>1.0280983773238E-2</v>
      </c>
      <c r="AQ14">
        <v>11191.1884291023</v>
      </c>
      <c r="AR14">
        <v>30397.330973189601</v>
      </c>
      <c r="AS14">
        <v>6.44798564489001E-2</v>
      </c>
    </row>
    <row r="15" spans="1:45" x14ac:dyDescent="0.3">
      <c r="A15" t="s">
        <v>57</v>
      </c>
      <c r="B15">
        <v>0.14499086507929199</v>
      </c>
      <c r="C15">
        <v>0.130456492325909</v>
      </c>
      <c r="D15">
        <v>131.995055831663</v>
      </c>
      <c r="E15">
        <v>0.14585956420533</v>
      </c>
      <c r="F15">
        <v>0.166202678520151</v>
      </c>
      <c r="G15">
        <v>90.407061247844993</v>
      </c>
      <c r="H15">
        <v>0.217113187293413</v>
      </c>
      <c r="I15">
        <v>0.202887616824238</v>
      </c>
      <c r="J15">
        <v>128.23405782341999</v>
      </c>
      <c r="K15">
        <v>0.21412529520333201</v>
      </c>
      <c r="L15">
        <v>0.23538067800309101</v>
      </c>
      <c r="M15">
        <v>14043.1008456297</v>
      </c>
      <c r="N15">
        <v>8.5545991644044098E-2</v>
      </c>
      <c r="O15">
        <v>9.7131304986550399E-2</v>
      </c>
      <c r="P15">
        <v>75.661424163731098</v>
      </c>
      <c r="Q15">
        <v>0.15132625260410901</v>
      </c>
      <c r="R15">
        <v>8.63904534948301E-2</v>
      </c>
      <c r="S15">
        <v>65.1351718329135</v>
      </c>
      <c r="T15">
        <v>0.19882932565869901</v>
      </c>
      <c r="U15">
        <v>0.19572431243254301</v>
      </c>
      <c r="V15">
        <v>235.236445235036</v>
      </c>
      <c r="W15">
        <v>0.12531448794063599</v>
      </c>
      <c r="X15">
        <v>0.14667354342626299</v>
      </c>
      <c r="Y15">
        <v>142.30508115767901</v>
      </c>
      <c r="Z15">
        <v>0.10311014569662499</v>
      </c>
      <c r="AA15">
        <v>0.11099989318806899</v>
      </c>
      <c r="AB15">
        <v>45.303734268113402</v>
      </c>
      <c r="AI15">
        <v>3.9398489676315002E-3</v>
      </c>
      <c r="AJ15">
        <v>3.1244034357203899E-2</v>
      </c>
      <c r="AK15">
        <v>1.49055346826526E-3</v>
      </c>
      <c r="AL15">
        <v>1.0486568671695401E-2</v>
      </c>
      <c r="AM15">
        <v>3.5331806423207399E-3</v>
      </c>
      <c r="AN15">
        <v>2.3764304119317601E-2</v>
      </c>
      <c r="AQ15">
        <v>7314.2056171976001</v>
      </c>
      <c r="AR15">
        <v>28486.3669559747</v>
      </c>
      <c r="AS15">
        <v>4.3043040805103502E-2</v>
      </c>
    </row>
    <row r="16" spans="1:45" x14ac:dyDescent="0.3">
      <c r="A16" t="s">
        <v>58</v>
      </c>
      <c r="B16">
        <v>0.12560971321924</v>
      </c>
      <c r="C16">
        <v>0.15159465628159999</v>
      </c>
      <c r="D16">
        <v>91.008640574277806</v>
      </c>
      <c r="E16">
        <v>0.211854775550401</v>
      </c>
      <c r="F16">
        <v>0.191199026609949</v>
      </c>
      <c r="G16">
        <v>169.120977445394</v>
      </c>
      <c r="H16">
        <v>0.12417655243365</v>
      </c>
      <c r="I16">
        <v>0.16428385977804399</v>
      </c>
      <c r="J16">
        <v>91.2428205803227</v>
      </c>
      <c r="K16">
        <v>8.7368941755586502E-2</v>
      </c>
      <c r="L16">
        <v>0.117026571428963</v>
      </c>
      <c r="M16">
        <v>50.511218759613101</v>
      </c>
      <c r="N16">
        <v>0.186416535921897</v>
      </c>
      <c r="O16">
        <v>0.20731661767465601</v>
      </c>
      <c r="P16">
        <v>412.67867174158403</v>
      </c>
      <c r="Q16">
        <v>0.21567979798054801</v>
      </c>
      <c r="R16">
        <v>0.112797247525461</v>
      </c>
      <c r="S16">
        <v>147.76641873237699</v>
      </c>
      <c r="T16">
        <v>0.22745794432627101</v>
      </c>
      <c r="U16">
        <v>0.171261296386719</v>
      </c>
      <c r="V16">
        <v>544.08507808370302</v>
      </c>
      <c r="W16">
        <v>0.158749421277814</v>
      </c>
      <c r="X16">
        <v>0.180698657227433</v>
      </c>
      <c r="Y16">
        <v>213.804992206441</v>
      </c>
      <c r="Z16">
        <v>0.13583865933276301</v>
      </c>
      <c r="AA16">
        <v>8.7493994264365799E-2</v>
      </c>
      <c r="AB16">
        <v>63.365684577747402</v>
      </c>
      <c r="AI16">
        <v>1.52766579226321E-3</v>
      </c>
      <c r="AJ16">
        <v>1.3717186302543699E-2</v>
      </c>
      <c r="AK16">
        <v>1.69952690915895E-3</v>
      </c>
      <c r="AL16">
        <v>1.6169377309357399E-2</v>
      </c>
      <c r="AM16">
        <v>1.5569077678999901E-3</v>
      </c>
      <c r="AN16">
        <v>1.75144237577914E-2</v>
      </c>
      <c r="AQ16">
        <v>3001.7363725051</v>
      </c>
      <c r="AR16">
        <v>13631.093772437</v>
      </c>
      <c r="AS16">
        <v>2.36079839558293E-2</v>
      </c>
    </row>
    <row r="17" spans="1:45" x14ac:dyDescent="0.3">
      <c r="A17" t="s">
        <v>59</v>
      </c>
      <c r="B17">
        <v>0.14983516421050599</v>
      </c>
      <c r="C17">
        <v>0.185197989496479</v>
      </c>
      <c r="D17">
        <v>131.86438005967599</v>
      </c>
      <c r="E17">
        <v>0.30573498334594301</v>
      </c>
      <c r="F17">
        <v>0.23383388203300701</v>
      </c>
      <c r="G17">
        <v>269.37603828740703</v>
      </c>
      <c r="H17">
        <v>0.20085883375199701</v>
      </c>
      <c r="I17">
        <v>0.25192117856338703</v>
      </c>
      <c r="J17">
        <v>192.12582808799999</v>
      </c>
      <c r="K17">
        <v>0.36192398436469497</v>
      </c>
      <c r="L17">
        <v>0.30077557203906702</v>
      </c>
      <c r="M17">
        <v>386.79276116962001</v>
      </c>
      <c r="N17">
        <v>0.14817687728413001</v>
      </c>
      <c r="O17">
        <v>0.17403341069334299</v>
      </c>
      <c r="P17">
        <v>137.340881643708</v>
      </c>
      <c r="Q17">
        <v>0.161065437735676</v>
      </c>
      <c r="R17">
        <v>0.20626298729648401</v>
      </c>
      <c r="S17">
        <v>126.05128443154</v>
      </c>
      <c r="T17">
        <v>0.39722399549793302</v>
      </c>
      <c r="U17">
        <v>0.36345965516129802</v>
      </c>
      <c r="V17">
        <v>2284.0267735779598</v>
      </c>
      <c r="W17">
        <v>0.10572464745205901</v>
      </c>
      <c r="X17">
        <v>0.13232453767234301</v>
      </c>
      <c r="Y17">
        <v>93.701668226592105</v>
      </c>
      <c r="Z17">
        <v>0.13875183218592499</v>
      </c>
      <c r="AA17">
        <v>0.113399906093909</v>
      </c>
      <c r="AB17">
        <v>90.192635480323304</v>
      </c>
      <c r="AI17">
        <v>3.46722054387489E-3</v>
      </c>
      <c r="AJ17">
        <v>1.5857506363227199E-2</v>
      </c>
      <c r="AK17">
        <v>3.7210732366823301E-3</v>
      </c>
      <c r="AL17">
        <v>2.14346362830331E-2</v>
      </c>
      <c r="AM17">
        <v>2.6442458215922399E-3</v>
      </c>
      <c r="AN17">
        <v>2.1146655098725601E-2</v>
      </c>
      <c r="AQ17">
        <v>1746.44873252343</v>
      </c>
      <c r="AR17">
        <v>7027.9612867196602</v>
      </c>
      <c r="AS17">
        <v>1.6805148897366399E-2</v>
      </c>
    </row>
    <row r="18" spans="1:45" s="5" customFormat="1" x14ac:dyDescent="0.3">
      <c r="A18" s="5" t="s">
        <v>60</v>
      </c>
      <c r="B18" s="5">
        <v>1.4837470067495301E-3</v>
      </c>
      <c r="C18" s="5">
        <v>1.0538681370934699E-3</v>
      </c>
      <c r="D18" s="5">
        <v>0.87772595967688305</v>
      </c>
      <c r="E18" s="5">
        <v>1.14936387055743E-3</v>
      </c>
      <c r="F18" s="5">
        <v>1.1585681578981401E-3</v>
      </c>
      <c r="G18" s="5">
        <v>0.95783345019257005</v>
      </c>
      <c r="H18" s="5">
        <v>1.1629101321230201E-3</v>
      </c>
      <c r="I18" s="5">
        <v>9.5027447900451496E-4</v>
      </c>
      <c r="J18" s="5">
        <v>0.95534693937616499</v>
      </c>
      <c r="K18" s="5">
        <v>0.17587757808148199</v>
      </c>
      <c r="L18" s="5">
        <v>1.51020132625057E-3</v>
      </c>
      <c r="M18" s="5">
        <v>350.08595845821498</v>
      </c>
      <c r="N18" s="5">
        <v>0.13633439854309801</v>
      </c>
      <c r="O18" s="5">
        <v>7.1680857857941505E-4</v>
      </c>
      <c r="P18" s="5">
        <v>75.775980055548203</v>
      </c>
      <c r="Q18" s="5">
        <v>8.8500739492803501E-2</v>
      </c>
      <c r="R18" s="5">
        <v>5.5255838733079404E-3</v>
      </c>
      <c r="S18" s="5">
        <v>58.485263537375097</v>
      </c>
      <c r="T18" s="5">
        <v>6.6993508325451895E-2</v>
      </c>
      <c r="U18" s="5">
        <v>1.18346653863282E-3</v>
      </c>
      <c r="V18" s="5">
        <v>42.993654607925599</v>
      </c>
      <c r="W18" s="5">
        <v>0.15485541475689399</v>
      </c>
      <c r="X18" s="5">
        <v>3.8171291973702602E-3</v>
      </c>
      <c r="Y18" s="5">
        <v>95.388826155586401</v>
      </c>
      <c r="Z18" s="5">
        <v>0.170003154127084</v>
      </c>
      <c r="AA18" s="5">
        <v>5.7014876793580601E-4</v>
      </c>
      <c r="AB18" s="5">
        <v>200.974888781847</v>
      </c>
      <c r="AI18" s="6">
        <v>1.9903401112410199E-5</v>
      </c>
      <c r="AJ18" s="6">
        <v>3.3511084963778998E-5</v>
      </c>
      <c r="AK18" s="6">
        <v>1.97227044892338E-5</v>
      </c>
      <c r="AL18" s="6">
        <v>3.2575348492913901E-5</v>
      </c>
      <c r="AM18" s="6">
        <v>2.1572837738303501E-5</v>
      </c>
      <c r="AN18" s="6">
        <v>3.2495276264856701E-5</v>
      </c>
      <c r="AQ18" s="5">
        <v>1324.01989131906</v>
      </c>
      <c r="AR18" s="5">
        <v>10025.802676520099</v>
      </c>
      <c r="AS18" s="5">
        <v>5.6965869588848604E-3</v>
      </c>
    </row>
    <row r="19" spans="1:45" s="2" customFormat="1" x14ac:dyDescent="0.3">
      <c r="A19" s="2" t="s">
        <v>61</v>
      </c>
      <c r="B19" s="2">
        <v>1.3706664817047999E-3</v>
      </c>
      <c r="C19" s="2">
        <v>5.9852987704607703E-4</v>
      </c>
      <c r="D19" s="2">
        <v>0.93039449877708302</v>
      </c>
      <c r="E19" s="2">
        <v>0.31548742840466898</v>
      </c>
      <c r="F19" s="2">
        <v>5.6119111666224795E-4</v>
      </c>
      <c r="G19" s="2">
        <v>199.46904687988101</v>
      </c>
      <c r="H19" s="2">
        <v>1.4130047524741299E-3</v>
      </c>
      <c r="I19" s="2">
        <v>1.36940530598556E-3</v>
      </c>
      <c r="J19" s="2">
        <v>1.03423270271023</v>
      </c>
      <c r="K19" s="2">
        <v>0.229013015455866</v>
      </c>
      <c r="L19" s="2">
        <v>9.7180919589990201E-4</v>
      </c>
      <c r="M19" s="2">
        <v>1222.82384939691</v>
      </c>
      <c r="N19" s="2">
        <v>0.18530309437783399</v>
      </c>
      <c r="O19" s="2">
        <v>7.5585936339439997E-4</v>
      </c>
      <c r="P19" s="2">
        <v>84.976046092454098</v>
      </c>
      <c r="Q19" s="2">
        <v>0.17761770851450601</v>
      </c>
      <c r="R19" s="2">
        <v>4.9021440366580002E-3</v>
      </c>
      <c r="S19" s="2">
        <v>134.335289238157</v>
      </c>
      <c r="T19" s="2">
        <v>0.31388361083396499</v>
      </c>
      <c r="U19" s="2">
        <v>1.6379769312192601E-3</v>
      </c>
      <c r="V19" s="2">
        <v>328.687585635235</v>
      </c>
      <c r="W19" s="2">
        <v>0.14081575226691201</v>
      </c>
      <c r="X19" s="2">
        <v>1.5913493450177799E-3</v>
      </c>
      <c r="Y19" s="2">
        <v>66.783118379061406</v>
      </c>
      <c r="Z19" s="2">
        <v>6.2328903596677401E-4</v>
      </c>
      <c r="AA19" s="2">
        <v>5.0434937803836804E-4</v>
      </c>
      <c r="AB19" s="2">
        <v>0.57389141679285804</v>
      </c>
      <c r="AI19" s="3">
        <v>2.00970727014254E-5</v>
      </c>
      <c r="AJ19" s="3">
        <v>3.5849884162962302E-5</v>
      </c>
      <c r="AK19" s="3">
        <v>1.9937710814353401E-5</v>
      </c>
      <c r="AL19" s="3">
        <v>3.20958445044288E-5</v>
      </c>
      <c r="AM19" s="3">
        <v>1.91937985039747E-5</v>
      </c>
      <c r="AN19" s="3">
        <v>5.6939011448964198E-5</v>
      </c>
      <c r="AQ19" s="2">
        <v>5556.5143108470202</v>
      </c>
      <c r="AR19" s="2">
        <v>25581.204617789401</v>
      </c>
      <c r="AS19" s="2">
        <v>2.1433436852566701E-2</v>
      </c>
    </row>
    <row r="20" spans="1:45" s="2" customFormat="1" x14ac:dyDescent="0.3">
      <c r="A20" s="2" t="s">
        <v>62</v>
      </c>
      <c r="B20" s="2">
        <v>2.18889197708318E-4</v>
      </c>
      <c r="C20" s="2">
        <v>2.74895109086745E-4</v>
      </c>
      <c r="D20" s="2">
        <v>0.10837357183928201</v>
      </c>
      <c r="E20" s="2">
        <v>2.6289597220837698E-4</v>
      </c>
      <c r="F20" s="2">
        <v>2.9636436724665997E-4</v>
      </c>
      <c r="G20" s="2">
        <v>0.21912946806313099</v>
      </c>
      <c r="H20" s="2">
        <v>2.8486197739800901E-4</v>
      </c>
      <c r="I20" s="2">
        <v>4.2237503513203401E-4</v>
      </c>
      <c r="J20" s="2">
        <v>0.134111446282761</v>
      </c>
      <c r="K20" s="2">
        <v>2.8182457294616102E-4</v>
      </c>
      <c r="L20" s="2">
        <v>2.9196662054837099E-4</v>
      </c>
      <c r="M20" s="2">
        <v>0.14575340023005601</v>
      </c>
      <c r="N20" s="2">
        <v>1.8936540480234799E-4</v>
      </c>
      <c r="O20" s="2">
        <v>2.4419427566253402E-4</v>
      </c>
      <c r="P20" s="2">
        <v>7.6742963687777402E-2</v>
      </c>
      <c r="Q20" s="2">
        <v>3.76125911875756E-4</v>
      </c>
      <c r="R20" s="2">
        <v>5.3146337994896696E-4</v>
      </c>
      <c r="S20" s="2">
        <v>0.83464057095080202</v>
      </c>
      <c r="T20" s="2">
        <v>4.2502488851556898E-4</v>
      </c>
      <c r="U20" s="2">
        <v>5.39981476861924E-4</v>
      </c>
      <c r="V20" s="2">
        <v>0.226896472202432</v>
      </c>
      <c r="W20" s="2">
        <v>1.6894227265853401E-4</v>
      </c>
      <c r="X20" s="2">
        <v>2.3425707870988901E-4</v>
      </c>
      <c r="Y20" s="2">
        <v>0.12742089357081099</v>
      </c>
      <c r="Z20" s="2">
        <v>2.1794164598539401E-4</v>
      </c>
      <c r="AA20" s="2">
        <v>2.8468759928995598E-4</v>
      </c>
      <c r="AB20" s="2">
        <v>9.9967513989960802E-2</v>
      </c>
      <c r="AI20" s="3">
        <v>2.17393891601267E-5</v>
      </c>
      <c r="AJ20" s="3">
        <v>3.1339605647206397E-5</v>
      </c>
      <c r="AK20" s="3">
        <v>1.8945414437676999E-5</v>
      </c>
      <c r="AL20" s="3">
        <v>3.1271231660580997E-5</v>
      </c>
      <c r="AM20" s="3">
        <v>2.0603613474252002E-5</v>
      </c>
      <c r="AN20" s="3">
        <v>3.2524950369082397E-5</v>
      </c>
      <c r="AQ20" s="2">
        <v>2213.04300379389</v>
      </c>
      <c r="AR20" s="2">
        <v>11697.6070162374</v>
      </c>
      <c r="AS20" s="2">
        <v>2.6719482624073001E-2</v>
      </c>
    </row>
    <row r="21" spans="1:45" x14ac:dyDescent="0.3">
      <c r="A21" t="s">
        <v>63</v>
      </c>
      <c r="B21">
        <v>0.20136642769952401</v>
      </c>
      <c r="C21">
        <v>0.169972597733131</v>
      </c>
      <c r="D21">
        <v>188.99629038550401</v>
      </c>
      <c r="E21">
        <v>9.5490497580686201E-2</v>
      </c>
      <c r="F21">
        <v>0.10974768929171499</v>
      </c>
      <c r="G21">
        <v>82.678582513974604</v>
      </c>
      <c r="H21">
        <v>8.9409364580746498E-2</v>
      </c>
      <c r="I21">
        <v>0.107762736284604</v>
      </c>
      <c r="J21">
        <v>86.308792287274002</v>
      </c>
      <c r="K21">
        <v>0.17327349073228299</v>
      </c>
      <c r="L21">
        <v>0.18191290779767799</v>
      </c>
      <c r="M21">
        <v>128.25511721799799</v>
      </c>
      <c r="N21">
        <v>8.3569681559290898E-2</v>
      </c>
      <c r="O21">
        <v>0.102977647920796</v>
      </c>
      <c r="P21">
        <v>154.24619340545399</v>
      </c>
      <c r="Q21">
        <v>0.161886078772944</v>
      </c>
      <c r="R21">
        <v>0.17895058457998</v>
      </c>
      <c r="S21">
        <v>135.684627663171</v>
      </c>
      <c r="T21">
        <v>0.23622568910865399</v>
      </c>
      <c r="U21">
        <v>0.246728808124377</v>
      </c>
      <c r="V21">
        <v>945.21200208109599</v>
      </c>
      <c r="W21">
        <v>6.6425235402011895E-2</v>
      </c>
      <c r="X21">
        <v>9.2779416428999298E-2</v>
      </c>
      <c r="Y21">
        <v>52.9334953292934</v>
      </c>
      <c r="Z21">
        <v>0.11415511650162601</v>
      </c>
      <c r="AA21">
        <v>8.0717114405576995E-2</v>
      </c>
      <c r="AB21">
        <v>82.782648349537098</v>
      </c>
      <c r="AI21">
        <v>4.3642588099731898E-4</v>
      </c>
      <c r="AJ21">
        <v>8.3756107598716798E-3</v>
      </c>
      <c r="AK21">
        <v>4.0328511707834498E-4</v>
      </c>
      <c r="AL21">
        <v>6.1372971855660503E-3</v>
      </c>
      <c r="AM21">
        <v>3.5701897823383298E-4</v>
      </c>
      <c r="AN21">
        <v>2.2055814533783E-3</v>
      </c>
      <c r="AQ21">
        <v>2594.09140025444</v>
      </c>
      <c r="AR21">
        <v>11113.217582176199</v>
      </c>
      <c r="AS21">
        <v>2.3959683000738599E-2</v>
      </c>
    </row>
    <row r="22" spans="1:45" s="2" customFormat="1" x14ac:dyDescent="0.3">
      <c r="A22" s="2" t="s">
        <v>64</v>
      </c>
      <c r="B22" s="2">
        <v>1.02889538957631E-3</v>
      </c>
      <c r="C22" s="2">
        <v>1.13582579387262E-3</v>
      </c>
      <c r="D22" s="2">
        <v>0.50592873903306801</v>
      </c>
      <c r="E22" s="2">
        <v>1.3354665135927599E-3</v>
      </c>
      <c r="F22" s="2">
        <v>1.3373278092031001E-3</v>
      </c>
      <c r="G22" s="2">
        <v>0.68251973747077599</v>
      </c>
      <c r="H22" s="2">
        <v>0.392254485861254</v>
      </c>
      <c r="I22" s="2">
        <v>1.06085155516439E-3</v>
      </c>
      <c r="J22" s="2">
        <v>199.61084452063201</v>
      </c>
      <c r="K22" s="2">
        <v>6.6189485013806004E-2</v>
      </c>
      <c r="L22" s="2">
        <v>6.79931687614553E-3</v>
      </c>
      <c r="M22" s="2">
        <v>55.767336464661398</v>
      </c>
      <c r="N22" s="2">
        <v>1.40835493689187E-2</v>
      </c>
      <c r="O22" s="2">
        <v>1.08388017074036E-3</v>
      </c>
      <c r="P22" s="2">
        <v>7.4282758772001198</v>
      </c>
      <c r="Q22" s="2">
        <v>3.2305845127600701E-2</v>
      </c>
      <c r="R22" s="2">
        <v>4.6184928160446998E-3</v>
      </c>
      <c r="S22" s="2">
        <v>12.3680773200775</v>
      </c>
      <c r="T22" s="2">
        <v>6.6792674246536093E-2</v>
      </c>
      <c r="U22" s="2">
        <v>7.3413069827789499E-3</v>
      </c>
      <c r="V22" s="2">
        <v>750.59234583591694</v>
      </c>
      <c r="W22" s="2">
        <v>3.4104878200369303E-2</v>
      </c>
      <c r="X22" s="2">
        <v>3.61642475504402E-3</v>
      </c>
      <c r="Y22" s="2">
        <v>46.430534084445803</v>
      </c>
      <c r="Z22" s="2">
        <v>5.5705590738725896E-4</v>
      </c>
      <c r="AA22" s="2">
        <v>3.5589305039551098E-4</v>
      </c>
      <c r="AB22" s="2">
        <v>0.16593324335862</v>
      </c>
      <c r="AI22" s="3">
        <v>2.1665232526761101E-5</v>
      </c>
      <c r="AJ22" s="3">
        <v>3.2943534848316202E-5</v>
      </c>
      <c r="AK22" s="3">
        <v>1.8236835051836001E-5</v>
      </c>
      <c r="AL22" s="3">
        <v>3.5951731731193597E-5</v>
      </c>
      <c r="AM22" s="3">
        <v>2.1459340678302099E-5</v>
      </c>
      <c r="AN22" s="3">
        <v>3.3573743880204002E-5</v>
      </c>
      <c r="AQ22" s="2">
        <v>4191.6306561814999</v>
      </c>
      <c r="AR22" s="2">
        <v>15718.654628169799</v>
      </c>
      <c r="AS22" s="2">
        <v>4.2013606553015302E-2</v>
      </c>
    </row>
    <row r="23" spans="1:45" x14ac:dyDescent="0.3">
      <c r="A23" t="s">
        <v>65</v>
      </c>
      <c r="B23">
        <v>0.14038884364012</v>
      </c>
      <c r="C23">
        <v>8.8908038930139405E-2</v>
      </c>
      <c r="D23">
        <v>90.449570380323806</v>
      </c>
      <c r="E23">
        <v>6.9753232719188499E-2</v>
      </c>
      <c r="F23">
        <v>8.8138622095037797E-2</v>
      </c>
      <c r="G23">
        <v>45.862902630046797</v>
      </c>
      <c r="H23">
        <v>0.10450164845990199</v>
      </c>
      <c r="I23">
        <v>0.11626719315376401</v>
      </c>
      <c r="J23">
        <v>91.232983386799305</v>
      </c>
      <c r="K23">
        <v>0.231310116067977</v>
      </c>
      <c r="L23">
        <v>0.239747866856826</v>
      </c>
      <c r="M23">
        <v>11744.639660476299</v>
      </c>
      <c r="N23">
        <v>0.12541130852680199</v>
      </c>
      <c r="O23">
        <v>0.127792074233714</v>
      </c>
      <c r="P23">
        <v>124.053766377328</v>
      </c>
      <c r="Q23">
        <v>0.13609817674191799</v>
      </c>
      <c r="R23">
        <v>8.7714332450427299E-2</v>
      </c>
      <c r="S23">
        <v>60.792792989110197</v>
      </c>
      <c r="T23">
        <v>0.10904326511663499</v>
      </c>
      <c r="U23">
        <v>0.13450213978214501</v>
      </c>
      <c r="V23">
        <v>179.21558452720799</v>
      </c>
      <c r="W23">
        <v>0.225321866390572</v>
      </c>
      <c r="X23">
        <v>0.24150486888134101</v>
      </c>
      <c r="Y23">
        <v>993.75863634621703</v>
      </c>
      <c r="Z23">
        <v>0.161631323043086</v>
      </c>
      <c r="AA23">
        <v>7.2173857547941395E-2</v>
      </c>
      <c r="AB23">
        <v>68.249416225322804</v>
      </c>
      <c r="AI23">
        <v>4.8370446473733803E-4</v>
      </c>
      <c r="AJ23">
        <v>1.6059390992127301E-3</v>
      </c>
      <c r="AK23">
        <v>4.9662926317019305E-4</v>
      </c>
      <c r="AL23">
        <v>1.5174515870090999E-3</v>
      </c>
      <c r="AM23">
        <v>4.9931453360599603E-4</v>
      </c>
      <c r="AN23">
        <v>2.30139314085128E-3</v>
      </c>
      <c r="AQ23">
        <v>3561.8000536586101</v>
      </c>
      <c r="AR23">
        <v>14529.730490944699</v>
      </c>
      <c r="AS23">
        <v>2.56690248477443E-2</v>
      </c>
    </row>
    <row r="24" spans="1:45" x14ac:dyDescent="0.3">
      <c r="A24" t="s">
        <v>66</v>
      </c>
      <c r="B24">
        <v>4.6714121307186898E-2</v>
      </c>
      <c r="C24">
        <v>5.72398732093123E-2</v>
      </c>
      <c r="D24">
        <v>45.5405758998604</v>
      </c>
      <c r="E24">
        <v>4.7965300441434697E-2</v>
      </c>
      <c r="F24">
        <v>2.6185228105027099E-2</v>
      </c>
      <c r="G24">
        <v>40.526696367225803</v>
      </c>
      <c r="H24">
        <v>0.204319128300882</v>
      </c>
      <c r="I24">
        <v>3.8135884266861902E-2</v>
      </c>
      <c r="J24">
        <v>199.073696720691</v>
      </c>
      <c r="K24">
        <v>0.16250087070647101</v>
      </c>
      <c r="L24">
        <v>0.130645504353638</v>
      </c>
      <c r="M24">
        <v>237.79117484112501</v>
      </c>
      <c r="N24">
        <v>0.18125111561160101</v>
      </c>
      <c r="O24">
        <v>6.1088931506040202E-2</v>
      </c>
      <c r="P24">
        <v>110.217300717424</v>
      </c>
      <c r="Q24">
        <v>5.20003547182517E-2</v>
      </c>
      <c r="R24">
        <v>5.5539977403824603E-2</v>
      </c>
      <c r="S24">
        <v>89.838239397854693</v>
      </c>
      <c r="T24">
        <v>7.4609534926160098E-2</v>
      </c>
      <c r="U24">
        <v>8.2592735216728302E-2</v>
      </c>
      <c r="V24">
        <v>43.5848399191065</v>
      </c>
      <c r="W24">
        <v>0.20203042227203799</v>
      </c>
      <c r="X24">
        <v>0.118717246864326</v>
      </c>
      <c r="Y24">
        <v>497.97631093412701</v>
      </c>
      <c r="Z24">
        <v>0.12596488980946299</v>
      </c>
      <c r="AA24">
        <v>5.4320549535482598E-2</v>
      </c>
      <c r="AB24">
        <v>197.156483011917</v>
      </c>
      <c r="AI24">
        <v>1.5512658530436699E-4</v>
      </c>
      <c r="AJ24">
        <v>2.7753264963376501E-4</v>
      </c>
      <c r="AK24">
        <v>1.40902112453593E-4</v>
      </c>
      <c r="AL24">
        <v>3.6509162486497699E-4</v>
      </c>
      <c r="AM24">
        <v>1.5276385659926801E-4</v>
      </c>
      <c r="AN24">
        <v>3.6684740501933199E-4</v>
      </c>
      <c r="AQ24">
        <v>1142.3321057657299</v>
      </c>
      <c r="AR24">
        <v>6347.0364717903904</v>
      </c>
      <c r="AS24">
        <v>1.4745052736460301E-2</v>
      </c>
    </row>
    <row r="25" spans="1:45" x14ac:dyDescent="0.3">
      <c r="A25" t="s">
        <v>67</v>
      </c>
      <c r="B25">
        <v>0.14244045677591</v>
      </c>
      <c r="C25">
        <v>0.170318253770671</v>
      </c>
      <c r="D25">
        <v>114.17234390482599</v>
      </c>
      <c r="E25">
        <v>0.113543350564179</v>
      </c>
      <c r="F25">
        <v>0.135009612067061</v>
      </c>
      <c r="G25">
        <v>53.2929456987412</v>
      </c>
      <c r="H25">
        <v>0.18381930553972101</v>
      </c>
      <c r="I25">
        <v>0.218830804441177</v>
      </c>
      <c r="J25">
        <v>148.234256076257</v>
      </c>
      <c r="K25">
        <v>0.19680055068921101</v>
      </c>
      <c r="L25">
        <v>0.237942212683491</v>
      </c>
      <c r="M25">
        <v>111.034613191765</v>
      </c>
      <c r="N25">
        <v>0.12927981986700299</v>
      </c>
      <c r="O25">
        <v>0.15577084989550699</v>
      </c>
      <c r="P25">
        <v>367.48686954247398</v>
      </c>
      <c r="Q25">
        <v>0.178047434387581</v>
      </c>
      <c r="R25">
        <v>0.17612193656434599</v>
      </c>
      <c r="S25">
        <v>85.188887663603396</v>
      </c>
      <c r="T25">
        <v>0.24476213553867299</v>
      </c>
      <c r="U25">
        <v>0.25817113888223903</v>
      </c>
      <c r="V25">
        <v>3141.05828320006</v>
      </c>
      <c r="W25">
        <v>0.147550938749164</v>
      </c>
      <c r="X25">
        <v>0.157155404116153</v>
      </c>
      <c r="Y25">
        <v>76.243101679578999</v>
      </c>
      <c r="Z25">
        <v>0.124954391025122</v>
      </c>
      <c r="AA25">
        <v>0.145238321014455</v>
      </c>
      <c r="AB25">
        <v>63.457178362696098</v>
      </c>
      <c r="AI25">
        <v>4.2765349442809696E-3</v>
      </c>
      <c r="AJ25">
        <v>1.52801611163947E-2</v>
      </c>
      <c r="AK25">
        <v>4.6664849186349999E-3</v>
      </c>
      <c r="AL25">
        <v>1.8996079760128699E-2</v>
      </c>
      <c r="AM25">
        <v>5.7673621497755997E-3</v>
      </c>
      <c r="AN25">
        <v>3.4805912002908501E-2</v>
      </c>
      <c r="AQ25">
        <v>4889.6101290754596</v>
      </c>
      <c r="AR25">
        <v>17656.8414350821</v>
      </c>
      <c r="AS25">
        <v>3.3552605546574903E-2</v>
      </c>
    </row>
    <row r="26" spans="1:45" x14ac:dyDescent="0.3">
      <c r="A26" t="s">
        <v>68</v>
      </c>
      <c r="B26">
        <v>0.12029423334094699</v>
      </c>
      <c r="C26">
        <v>0.10667600464388299</v>
      </c>
      <c r="D26">
        <v>86.897642786278993</v>
      </c>
      <c r="E26">
        <v>0.15335136266629901</v>
      </c>
      <c r="F26">
        <v>0.15387286121166099</v>
      </c>
      <c r="G26">
        <v>111.91724777479899</v>
      </c>
      <c r="H26">
        <v>0.172255381931461</v>
      </c>
      <c r="I26">
        <v>0.21363182277412601</v>
      </c>
      <c r="J26">
        <v>138.139277921402</v>
      </c>
      <c r="K26">
        <v>0.20056030991502799</v>
      </c>
      <c r="L26">
        <v>0.26802233060314201</v>
      </c>
      <c r="M26">
        <v>500.05943075702999</v>
      </c>
      <c r="N26">
        <v>0.159626722808099</v>
      </c>
      <c r="O26">
        <v>0.19614917201146101</v>
      </c>
      <c r="P26">
        <v>96.3748026758295</v>
      </c>
      <c r="Q26">
        <v>0.18708419574284199</v>
      </c>
      <c r="R26">
        <v>0.159118584587045</v>
      </c>
      <c r="S26">
        <v>119.65678737789599</v>
      </c>
      <c r="T26">
        <v>0.256255294419869</v>
      </c>
      <c r="U26">
        <v>0.26095538841431198</v>
      </c>
      <c r="V26">
        <v>628.863638377955</v>
      </c>
      <c r="W26">
        <v>0.187673211252465</v>
      </c>
      <c r="X26">
        <v>0.24401323963362101</v>
      </c>
      <c r="Y26">
        <v>425.82767044044601</v>
      </c>
      <c r="Z26">
        <v>0.122577350817098</v>
      </c>
      <c r="AA26">
        <v>8.8161205809362694E-2</v>
      </c>
      <c r="AB26">
        <v>54.901128423101497</v>
      </c>
      <c r="AI26">
        <v>1.5120642239768701E-3</v>
      </c>
      <c r="AJ26">
        <v>6.3610455359969804E-3</v>
      </c>
      <c r="AK26">
        <v>1.5469015216197E-3</v>
      </c>
      <c r="AL26">
        <v>7.7040010147778398E-3</v>
      </c>
      <c r="AM26">
        <v>1.2638203564428799E-3</v>
      </c>
      <c r="AN26">
        <v>6.9109048682978501E-3</v>
      </c>
      <c r="AQ26">
        <v>4503.3063800957298</v>
      </c>
      <c r="AR26">
        <v>16440.131287395299</v>
      </c>
      <c r="AS26">
        <v>3.5084571757506303E-2</v>
      </c>
    </row>
    <row r="27" spans="1:45" x14ac:dyDescent="0.3">
      <c r="A27" t="s">
        <v>69</v>
      </c>
      <c r="B27">
        <v>6.2229007203940298E-2</v>
      </c>
      <c r="C27">
        <v>8.4288687596880296E-2</v>
      </c>
      <c r="D27">
        <v>23.969057045175902</v>
      </c>
      <c r="E27">
        <v>0.226719108913463</v>
      </c>
      <c r="F27">
        <v>0.181733579732587</v>
      </c>
      <c r="G27">
        <v>167.05502107380599</v>
      </c>
      <c r="H27">
        <v>6.1693994033459799E-2</v>
      </c>
      <c r="I27">
        <v>8.3804610363818699E-2</v>
      </c>
      <c r="J27">
        <v>30.936906885872698</v>
      </c>
      <c r="K27">
        <v>0.17949543337767199</v>
      </c>
      <c r="L27">
        <v>0.172613063014596</v>
      </c>
      <c r="M27">
        <v>71.228991726637602</v>
      </c>
      <c r="N27">
        <v>0.16356401105978299</v>
      </c>
      <c r="O27">
        <v>0.12062667052673701</v>
      </c>
      <c r="P27">
        <v>75.877469099076507</v>
      </c>
      <c r="Q27">
        <v>0.18394908669191001</v>
      </c>
      <c r="R27">
        <v>0.13771611266877701</v>
      </c>
      <c r="S27">
        <v>147.18388221189599</v>
      </c>
      <c r="T27">
        <v>0.189143998918337</v>
      </c>
      <c r="U27">
        <v>0.123927303835575</v>
      </c>
      <c r="V27">
        <v>320.063554407818</v>
      </c>
      <c r="W27">
        <v>0.21382731078384301</v>
      </c>
      <c r="X27">
        <v>0.19738404439321899</v>
      </c>
      <c r="Y27">
        <v>137.02027904745799</v>
      </c>
      <c r="Z27">
        <v>5.4674228178859599E-2</v>
      </c>
      <c r="AA27">
        <v>8.6511858626692598E-2</v>
      </c>
      <c r="AB27">
        <v>17.490791314307099</v>
      </c>
      <c r="AI27">
        <v>7.4213431311738595E-4</v>
      </c>
      <c r="AJ27">
        <v>4.4192636905224002E-3</v>
      </c>
      <c r="AK27">
        <v>8.5095299115732395E-4</v>
      </c>
      <c r="AL27">
        <v>7.5112149498144697E-3</v>
      </c>
      <c r="AM27">
        <v>6.4717348239717203E-4</v>
      </c>
      <c r="AN27">
        <v>5.4123240837474097E-3</v>
      </c>
      <c r="AQ27">
        <v>4725.9952908740797</v>
      </c>
      <c r="AR27">
        <v>21182.919415198801</v>
      </c>
      <c r="AS27">
        <v>3.0430902161380301E-2</v>
      </c>
    </row>
    <row r="28" spans="1:45" x14ac:dyDescent="0.3">
      <c r="A28" t="s">
        <v>70</v>
      </c>
      <c r="B28">
        <v>0.15892697336279499</v>
      </c>
      <c r="C28">
        <v>0.121554629629698</v>
      </c>
      <c r="D28">
        <v>141.37923290626</v>
      </c>
      <c r="E28">
        <v>0.18735181687284</v>
      </c>
      <c r="F28">
        <v>4.0460930558581999E-2</v>
      </c>
      <c r="G28">
        <v>110.945498017321</v>
      </c>
      <c r="H28">
        <v>0.22753268673639199</v>
      </c>
      <c r="I28">
        <v>0.102106000365632</v>
      </c>
      <c r="J28">
        <v>137.96652961472901</v>
      </c>
      <c r="K28">
        <v>7.9792576247789196E-2</v>
      </c>
      <c r="L28">
        <v>5.1740491747099701E-2</v>
      </c>
      <c r="M28">
        <v>31.8449349252136</v>
      </c>
      <c r="N28">
        <v>9.5904229658879403E-2</v>
      </c>
      <c r="O28">
        <v>6.8041136820453194E-2</v>
      </c>
      <c r="P28">
        <v>139.814828000875</v>
      </c>
      <c r="Q28">
        <v>0.12704401819990599</v>
      </c>
      <c r="R28">
        <v>0.12757453206525701</v>
      </c>
      <c r="S28">
        <v>432.534909299086</v>
      </c>
      <c r="T28">
        <v>8.5420206248912306E-2</v>
      </c>
      <c r="U28">
        <v>8.7156972823901793E-2</v>
      </c>
      <c r="V28">
        <v>71.980471886368207</v>
      </c>
      <c r="W28">
        <v>0.105943651942766</v>
      </c>
      <c r="X28">
        <v>6.9329140409190498E-2</v>
      </c>
      <c r="Y28">
        <v>48.398001795649698</v>
      </c>
      <c r="Z28">
        <v>9.8392684414761802E-2</v>
      </c>
      <c r="AA28">
        <v>0.10268047809641</v>
      </c>
      <c r="AB28">
        <v>123.54849555889299</v>
      </c>
      <c r="AI28">
        <v>2.59932521210278E-4</v>
      </c>
      <c r="AJ28">
        <v>4.5440049726859299E-4</v>
      </c>
      <c r="AK28">
        <v>1.8637477513910899E-4</v>
      </c>
      <c r="AL28">
        <v>3.6290378969845499E-4</v>
      </c>
      <c r="AM28">
        <v>2.9579093191791099E-4</v>
      </c>
      <c r="AN28">
        <v>4.9645709622639399E-4</v>
      </c>
      <c r="AQ28">
        <v>2337.6489125713101</v>
      </c>
      <c r="AR28">
        <v>9437.8776455672305</v>
      </c>
      <c r="AS28">
        <v>2.21506230436713E-2</v>
      </c>
    </row>
    <row r="29" spans="1:45" x14ac:dyDescent="0.3">
      <c r="A29" t="s">
        <v>71</v>
      </c>
      <c r="B29">
        <v>9.9902710945439802E-2</v>
      </c>
      <c r="C29">
        <v>5.6368891379374397E-2</v>
      </c>
      <c r="D29">
        <v>61.069255692653897</v>
      </c>
      <c r="E29">
        <v>0.107959019193341</v>
      </c>
      <c r="F29">
        <v>0.118151304054309</v>
      </c>
      <c r="G29">
        <v>73.473407878166</v>
      </c>
      <c r="H29">
        <v>0.177537626619752</v>
      </c>
      <c r="I29">
        <v>0.22285072504120601</v>
      </c>
      <c r="J29">
        <v>166.22947574984099</v>
      </c>
      <c r="K29">
        <v>0.14261205632869201</v>
      </c>
      <c r="L29">
        <v>0.190634889321879</v>
      </c>
      <c r="M29">
        <v>230.15901724533001</v>
      </c>
      <c r="N29">
        <v>0.12093291240618501</v>
      </c>
      <c r="O29">
        <v>0.15047318394496301</v>
      </c>
      <c r="P29">
        <v>225.154947075926</v>
      </c>
      <c r="Q29">
        <v>0.118120740641459</v>
      </c>
      <c r="R29">
        <v>0.107873560443123</v>
      </c>
      <c r="S29">
        <v>51.291783236910298</v>
      </c>
      <c r="T29">
        <v>0.13604911838711101</v>
      </c>
      <c r="U29">
        <v>0.13836261135293701</v>
      </c>
      <c r="V29">
        <v>83.703066447638804</v>
      </c>
      <c r="W29">
        <v>0.114028185679811</v>
      </c>
      <c r="X29">
        <v>0.16573270493025899</v>
      </c>
      <c r="Y29">
        <v>244.14746916027099</v>
      </c>
      <c r="Z29">
        <v>0.11770041183392101</v>
      </c>
      <c r="AA29">
        <v>0.15582794233050601</v>
      </c>
      <c r="AB29">
        <v>66.709103793853998</v>
      </c>
      <c r="AI29">
        <v>2.0511038837140402E-3</v>
      </c>
      <c r="AJ29">
        <v>1.08226389177068E-2</v>
      </c>
      <c r="AK29">
        <v>2.6853238320460899E-3</v>
      </c>
      <c r="AL29">
        <v>1.8566462465462698E-2</v>
      </c>
      <c r="AM29">
        <v>2.84381025193219E-3</v>
      </c>
      <c r="AN29">
        <v>2.99071377757354E-2</v>
      </c>
      <c r="AQ29">
        <v>1920.6808062121099</v>
      </c>
      <c r="AR29">
        <v>7761.9925580798399</v>
      </c>
      <c r="AS29">
        <v>2.0520943783448899E-2</v>
      </c>
    </row>
    <row r="30" spans="1:45" x14ac:dyDescent="0.3">
      <c r="A30" t="s">
        <v>72</v>
      </c>
      <c r="B30">
        <v>0.11698537294531999</v>
      </c>
      <c r="C30">
        <v>9.0183669076453005E-2</v>
      </c>
      <c r="D30">
        <v>115.24536959857301</v>
      </c>
      <c r="E30">
        <v>4.8297026599966798E-2</v>
      </c>
      <c r="F30">
        <v>6.2560530062749198E-2</v>
      </c>
      <c r="G30">
        <v>37.848374549652398</v>
      </c>
      <c r="H30">
        <v>0.10624795336614901</v>
      </c>
      <c r="I30">
        <v>8.7904280029787701E-2</v>
      </c>
      <c r="J30">
        <v>86.8196429946899</v>
      </c>
      <c r="K30">
        <v>7.8938685589404603E-2</v>
      </c>
      <c r="L30">
        <v>0.101118701544471</v>
      </c>
      <c r="M30">
        <v>327.670387559745</v>
      </c>
      <c r="N30">
        <v>0.116089570693698</v>
      </c>
      <c r="O30">
        <v>4.8980049824439098E-2</v>
      </c>
      <c r="P30">
        <v>60.964129080491801</v>
      </c>
      <c r="Q30">
        <v>8.749833240365E-2</v>
      </c>
      <c r="R30">
        <v>0.100209806851931</v>
      </c>
      <c r="S30">
        <v>127.320742309655</v>
      </c>
      <c r="T30">
        <v>0.107729285123732</v>
      </c>
      <c r="U30">
        <v>6.2125888754983399E-2</v>
      </c>
      <c r="V30">
        <v>55.722704405941698</v>
      </c>
      <c r="W30">
        <v>9.2418411158926003E-2</v>
      </c>
      <c r="X30">
        <v>0.11006052000170501</v>
      </c>
      <c r="Y30">
        <v>153.34450971893401</v>
      </c>
      <c r="Z30">
        <v>7.0886405535299707E-2</v>
      </c>
      <c r="AA30">
        <v>8.2737302278837396E-2</v>
      </c>
      <c r="AB30">
        <v>308.13796923569402</v>
      </c>
      <c r="AI30">
        <v>1.41471196683586E-3</v>
      </c>
      <c r="AJ30">
        <v>1.2334146543687001E-2</v>
      </c>
      <c r="AK30">
        <v>1.3751031661071199E-3</v>
      </c>
      <c r="AL30">
        <v>9.0402104019604804E-3</v>
      </c>
      <c r="AM30">
        <v>8.0657500868146301E-4</v>
      </c>
      <c r="AN30">
        <v>6.7543803432827199E-3</v>
      </c>
      <c r="AQ30">
        <v>6798.8001953634803</v>
      </c>
      <c r="AR30">
        <v>32129.120099785199</v>
      </c>
      <c r="AS30">
        <v>3.1900022252749002E-2</v>
      </c>
    </row>
    <row r="31" spans="1:45" s="7" customFormat="1" x14ac:dyDescent="0.3">
      <c r="A31" s="7" t="s">
        <v>73</v>
      </c>
      <c r="B31" s="7">
        <v>1.7189910079502099E-3</v>
      </c>
      <c r="C31" s="7">
        <v>2.6595394440607199E-3</v>
      </c>
      <c r="D31" s="7">
        <v>1.28890049365267</v>
      </c>
      <c r="E31" s="7">
        <v>1.6753073302219301E-3</v>
      </c>
      <c r="F31" s="7">
        <v>2.4837015321429201E-3</v>
      </c>
      <c r="G31" s="7">
        <v>1.0553854170413599</v>
      </c>
      <c r="H31" s="7">
        <v>2.4117535280170298E-3</v>
      </c>
      <c r="I31" s="7">
        <v>3.8600928492912899E-3</v>
      </c>
      <c r="J31" s="7">
        <v>1.4603198458483899</v>
      </c>
      <c r="K31" s="7">
        <v>0.21859645416175399</v>
      </c>
      <c r="L31" s="7">
        <v>6.7593991053056203E-3</v>
      </c>
      <c r="M31" s="7">
        <v>87.084150595134105</v>
      </c>
      <c r="N31" s="7">
        <v>8.1272103884382801E-2</v>
      </c>
      <c r="O31" s="7">
        <v>6.4169707927724598E-3</v>
      </c>
      <c r="P31" s="7">
        <v>188.97132593787799</v>
      </c>
      <c r="Q31" s="7">
        <v>0.187822887786712</v>
      </c>
      <c r="R31" s="7">
        <v>1.5660781304114801E-3</v>
      </c>
      <c r="S31" s="7">
        <v>255.56718687239601</v>
      </c>
      <c r="T31" s="7">
        <v>4.2492843016812701E-3</v>
      </c>
      <c r="U31" s="7">
        <v>2.8844426591548801E-3</v>
      </c>
      <c r="V31" s="7">
        <v>3.1372517242642601</v>
      </c>
      <c r="W31" s="7">
        <v>4.1264266133867796E-3</v>
      </c>
      <c r="X31" s="7">
        <v>1.2744641111186901E-3</v>
      </c>
      <c r="Y31" s="7">
        <v>2.4009384712261599</v>
      </c>
      <c r="Z31" s="7">
        <v>0.29946065116176501</v>
      </c>
      <c r="AA31" s="7">
        <v>6.3513388916813501E-3</v>
      </c>
      <c r="AB31" s="7">
        <v>200.28318615261901</v>
      </c>
      <c r="AI31" s="8">
        <v>2.6190680908762599E-5</v>
      </c>
      <c r="AJ31" s="8">
        <v>4.50608830741687E-5</v>
      </c>
      <c r="AK31" s="8">
        <v>2.7377211079026801E-5</v>
      </c>
      <c r="AL31" s="8">
        <v>4.7597590894962699E-5</v>
      </c>
      <c r="AM31" s="8">
        <v>2.7562856606460001E-5</v>
      </c>
      <c r="AN31" s="8">
        <v>5.0048633246607101E-5</v>
      </c>
      <c r="AQ31" s="7">
        <v>6719.3085608604997</v>
      </c>
      <c r="AR31" s="7">
        <v>30408.740610212899</v>
      </c>
      <c r="AS31" s="7">
        <v>2.9769785010131802E-2</v>
      </c>
    </row>
    <row r="32" spans="1:45" x14ac:dyDescent="0.3">
      <c r="A32" t="s">
        <v>74</v>
      </c>
      <c r="B32">
        <v>0.19199714827775199</v>
      </c>
      <c r="C32">
        <v>0.156702707011355</v>
      </c>
      <c r="D32">
        <v>153.41655429013599</v>
      </c>
      <c r="E32">
        <v>0.201847780254828</v>
      </c>
      <c r="F32">
        <v>0.21063364836246201</v>
      </c>
      <c r="G32">
        <v>94.632142204874299</v>
      </c>
      <c r="H32">
        <v>0.219632162052392</v>
      </c>
      <c r="I32">
        <v>0.24257062647116701</v>
      </c>
      <c r="J32">
        <v>99.196563377271502</v>
      </c>
      <c r="K32">
        <v>0.18731910659131901</v>
      </c>
      <c r="L32">
        <v>0.20206316018131501</v>
      </c>
      <c r="M32">
        <v>95.576658211839899</v>
      </c>
      <c r="N32">
        <v>0.218696919286342</v>
      </c>
      <c r="O32">
        <v>0.255587334256556</v>
      </c>
      <c r="P32">
        <v>89.551613016419196</v>
      </c>
      <c r="Q32">
        <v>0.13263351998685499</v>
      </c>
      <c r="R32">
        <v>0.16922188173906899</v>
      </c>
      <c r="S32">
        <v>120.43189673416499</v>
      </c>
      <c r="T32">
        <v>0.20899291806539999</v>
      </c>
      <c r="U32">
        <v>0.24020804919942701</v>
      </c>
      <c r="V32">
        <v>417.80984777344401</v>
      </c>
      <c r="W32">
        <v>0.18330931147534399</v>
      </c>
      <c r="X32">
        <v>0.22474954769305799</v>
      </c>
      <c r="Y32">
        <v>62.229073510786101</v>
      </c>
      <c r="Z32">
        <v>0.15292582987096201</v>
      </c>
      <c r="AA32">
        <v>0.16310710817472199</v>
      </c>
      <c r="AB32">
        <v>105.81814170360801</v>
      </c>
      <c r="AI32">
        <v>5.3413350201127899E-3</v>
      </c>
      <c r="AJ32">
        <v>2.3148482883193201E-2</v>
      </c>
      <c r="AK32">
        <v>4.8341951726485703E-3</v>
      </c>
      <c r="AL32">
        <v>3.1251624011319597E-2</v>
      </c>
      <c r="AM32">
        <v>3.6528683837002999E-3</v>
      </c>
      <c r="AN32">
        <v>2.88928278739548E-2</v>
      </c>
      <c r="AQ32">
        <v>4659.8877616129203</v>
      </c>
      <c r="AR32">
        <v>18803.4464924563</v>
      </c>
      <c r="AS32">
        <v>3.4247936773721302E-2</v>
      </c>
    </row>
    <row r="33" spans="1:45" x14ac:dyDescent="0.3">
      <c r="A33" t="s">
        <v>75</v>
      </c>
      <c r="B33">
        <v>8.4171122869829806E-2</v>
      </c>
      <c r="C33">
        <v>0.10120279782038499</v>
      </c>
      <c r="D33">
        <v>68.342835384898606</v>
      </c>
      <c r="E33">
        <v>0.119055670301495</v>
      </c>
      <c r="F33">
        <v>0.13089182303039601</v>
      </c>
      <c r="G33">
        <v>91.074349291808304</v>
      </c>
      <c r="H33">
        <v>8.6800618242622196E-2</v>
      </c>
      <c r="I33">
        <v>9.7539021367159001E-2</v>
      </c>
      <c r="J33">
        <v>64.0572210220502</v>
      </c>
      <c r="K33">
        <v>0.101318065539167</v>
      </c>
      <c r="L33">
        <v>8.5007588053507097E-2</v>
      </c>
      <c r="M33">
        <v>65.008792797456096</v>
      </c>
      <c r="N33">
        <v>0.103547589449243</v>
      </c>
      <c r="O33">
        <v>0.112270353475302</v>
      </c>
      <c r="P33">
        <v>65.465902944326402</v>
      </c>
      <c r="Q33">
        <v>0.14393176724201501</v>
      </c>
      <c r="R33">
        <v>0.147888177386786</v>
      </c>
      <c r="S33">
        <v>397.564393077744</v>
      </c>
      <c r="T33">
        <v>6.0055710974018101E-2</v>
      </c>
      <c r="U33">
        <v>7.8136447616865001E-2</v>
      </c>
      <c r="V33">
        <v>209.69221834516401</v>
      </c>
      <c r="W33">
        <v>0.13276791165461299</v>
      </c>
      <c r="X33">
        <v>0.15012790426009401</v>
      </c>
      <c r="Y33">
        <v>75.2459160812313</v>
      </c>
      <c r="Z33">
        <v>0.12624031654002399</v>
      </c>
      <c r="AA33">
        <v>0.11389664757833701</v>
      </c>
      <c r="AB33">
        <v>92.413322370571194</v>
      </c>
      <c r="AI33">
        <v>6.1129980123507497E-4</v>
      </c>
      <c r="AJ33">
        <v>7.8240069586272901E-3</v>
      </c>
      <c r="AK33">
        <v>5.2777025549373196E-4</v>
      </c>
      <c r="AL33">
        <v>5.2151194684244397E-3</v>
      </c>
      <c r="AM33">
        <v>4.1354335491444998E-4</v>
      </c>
      <c r="AN33">
        <v>3.6256939741471702E-3</v>
      </c>
      <c r="AQ33">
        <v>3617.9717960911498</v>
      </c>
      <c r="AR33">
        <v>19871.662008462899</v>
      </c>
      <c r="AS33">
        <v>1.74210936646941E-2</v>
      </c>
    </row>
    <row r="34" spans="1:45" s="2" customFormat="1" x14ac:dyDescent="0.3">
      <c r="A34" s="2" t="s">
        <v>76</v>
      </c>
      <c r="B34" s="2">
        <v>6.7908909116819504E-3</v>
      </c>
      <c r="C34" s="2">
        <v>1.5606083170876899E-2</v>
      </c>
      <c r="D34" s="2">
        <v>2.76203548282309</v>
      </c>
      <c r="E34" s="2">
        <v>8.99494412129123E-3</v>
      </c>
      <c r="F34" s="2">
        <v>2.4166756432371699E-2</v>
      </c>
      <c r="G34" s="2">
        <v>4.8027126429008797</v>
      </c>
      <c r="H34" s="2">
        <v>0.309988109670425</v>
      </c>
      <c r="I34" s="2">
        <v>2.9608051613558901E-2</v>
      </c>
      <c r="J34" s="2">
        <v>193.490080268394</v>
      </c>
      <c r="K34" s="2">
        <v>8.0955058543964193E-3</v>
      </c>
      <c r="L34" s="2">
        <v>1.7624795061580201E-2</v>
      </c>
      <c r="M34" s="2">
        <v>6.6619308397209904</v>
      </c>
      <c r="N34" s="2">
        <v>4.8174409818622704E-3</v>
      </c>
      <c r="O34" s="2">
        <v>9.5870184367735107E-3</v>
      </c>
      <c r="P34" s="2">
        <v>2.1804971423550699</v>
      </c>
      <c r="Q34" s="2">
        <v>1.4524801071416E-2</v>
      </c>
      <c r="R34" s="2">
        <v>3.8549356180539299E-2</v>
      </c>
      <c r="S34" s="2">
        <v>6.0511875707310399</v>
      </c>
      <c r="T34" s="2">
        <v>7.5686957160420402E-3</v>
      </c>
      <c r="U34" s="2">
        <v>1.66776888393943E-2</v>
      </c>
      <c r="V34" s="2">
        <v>7.9027808726721798</v>
      </c>
      <c r="W34" s="2">
        <v>5.3534289063000796E-3</v>
      </c>
      <c r="X34" s="2">
        <v>1.45280471071616E-2</v>
      </c>
      <c r="Y34" s="2">
        <v>1.60012395094889</v>
      </c>
      <c r="Z34" s="2">
        <v>1.51192946168489E-2</v>
      </c>
      <c r="AA34" s="2">
        <v>3.7409872137863003E-2</v>
      </c>
      <c r="AB34" s="2">
        <v>263.58031982710202</v>
      </c>
      <c r="AI34" s="3">
        <v>5.6437614883107703E-5</v>
      </c>
      <c r="AJ34" s="2">
        <v>1.42782927967835E-4</v>
      </c>
      <c r="AK34" s="3">
        <v>5.4908219063934497E-5</v>
      </c>
      <c r="AL34" s="2">
        <v>1.5547202866587101E-4</v>
      </c>
      <c r="AM34" s="3">
        <v>6.0063545104991199E-5</v>
      </c>
      <c r="AN34" s="2">
        <v>1.7330689754298299E-4</v>
      </c>
      <c r="AQ34" s="2">
        <v>5094.5108080389</v>
      </c>
      <c r="AR34" s="2">
        <v>27079.858975122999</v>
      </c>
      <c r="AS34" s="2">
        <v>2.3383889796719001E-2</v>
      </c>
    </row>
    <row r="35" spans="1:45" x14ac:dyDescent="0.3">
      <c r="A35" t="s">
        <v>77</v>
      </c>
      <c r="B35">
        <v>8.3409349593352305E-2</v>
      </c>
      <c r="C35">
        <v>0.11739905840260501</v>
      </c>
      <c r="D35">
        <v>69.344062566304203</v>
      </c>
      <c r="E35">
        <v>6.9430170941372105E-2</v>
      </c>
      <c r="F35">
        <v>7.61247066631911E-2</v>
      </c>
      <c r="G35">
        <v>51.804729559211999</v>
      </c>
      <c r="H35">
        <v>8.3359259829700494E-2</v>
      </c>
      <c r="I35">
        <v>8.7577163600696298E-2</v>
      </c>
      <c r="J35">
        <v>71.832547304399199</v>
      </c>
      <c r="K35">
        <v>8.2203117526315206E-2</v>
      </c>
      <c r="L35">
        <v>9.5887803830275703E-2</v>
      </c>
      <c r="M35">
        <v>80.2633217090264</v>
      </c>
      <c r="N35">
        <v>7.9839574845958897E-2</v>
      </c>
      <c r="O35">
        <v>0.10151609068674</v>
      </c>
      <c r="P35">
        <v>49.463559921864899</v>
      </c>
      <c r="Q35">
        <v>0.103473759913099</v>
      </c>
      <c r="R35">
        <v>0.119033711174063</v>
      </c>
      <c r="S35">
        <v>106.985131784272</v>
      </c>
      <c r="T35">
        <v>0.106477863643282</v>
      </c>
      <c r="U35">
        <v>0.12694961635562699</v>
      </c>
      <c r="V35">
        <v>272.43199448574802</v>
      </c>
      <c r="W35">
        <v>7.5958334408880501E-2</v>
      </c>
      <c r="X35">
        <v>0.103113303496148</v>
      </c>
      <c r="Y35">
        <v>63.774696980975698</v>
      </c>
      <c r="Z35">
        <v>9.0150546353486904E-2</v>
      </c>
      <c r="AA35">
        <v>8.2663292769176E-2</v>
      </c>
      <c r="AB35">
        <v>51.896149113787999</v>
      </c>
      <c r="AI35">
        <v>1.32622734128728E-3</v>
      </c>
      <c r="AJ35">
        <v>8.7802053976742608E-3</v>
      </c>
      <c r="AK35">
        <v>1.9369604127474601E-3</v>
      </c>
      <c r="AL35">
        <v>6.4018491171274798E-3</v>
      </c>
      <c r="AM35">
        <v>1.4637468004269601E-3</v>
      </c>
      <c r="AN35">
        <v>8.4724360769144903E-3</v>
      </c>
      <c r="AQ35">
        <v>7904.4319809095496</v>
      </c>
      <c r="AR35">
        <v>16480.306542357499</v>
      </c>
      <c r="AS35">
        <v>0.129963692331203</v>
      </c>
    </row>
    <row r="36" spans="1:45" x14ac:dyDescent="0.3">
      <c r="A36" t="s">
        <v>78</v>
      </c>
      <c r="B36">
        <v>0.164696586273648</v>
      </c>
      <c r="C36">
        <v>0.17833177473213099</v>
      </c>
      <c r="D36">
        <v>106.936628490244</v>
      </c>
      <c r="E36">
        <v>0.11558092929104399</v>
      </c>
      <c r="F36">
        <v>0.13799285413440901</v>
      </c>
      <c r="G36">
        <v>57.2032918392309</v>
      </c>
      <c r="H36">
        <v>0.167952351783132</v>
      </c>
      <c r="I36">
        <v>0.202104654440629</v>
      </c>
      <c r="J36">
        <v>87.1907042206889</v>
      </c>
      <c r="K36">
        <v>0.109823799776506</v>
      </c>
      <c r="L36">
        <v>0.110281751311348</v>
      </c>
      <c r="M36">
        <v>34.4857431687592</v>
      </c>
      <c r="N36">
        <v>0.27277625343560502</v>
      </c>
      <c r="O36">
        <v>0.257246309499917</v>
      </c>
      <c r="P36">
        <v>1937.1406892335499</v>
      </c>
      <c r="Q36">
        <v>8.7428845398326002E-2</v>
      </c>
      <c r="R36">
        <v>0.106362974701144</v>
      </c>
      <c r="S36">
        <v>1489.9157762534801</v>
      </c>
      <c r="T36">
        <v>0.138780069144156</v>
      </c>
      <c r="U36">
        <v>0.13636970418691899</v>
      </c>
      <c r="V36">
        <v>102.10961712863499</v>
      </c>
      <c r="W36">
        <v>0.22591800594285599</v>
      </c>
      <c r="X36">
        <v>0.22924432422466201</v>
      </c>
      <c r="Y36">
        <v>148.56893323808501</v>
      </c>
      <c r="Z36">
        <v>0.15947462793744699</v>
      </c>
      <c r="AA36">
        <v>0.13487667120466201</v>
      </c>
      <c r="AB36">
        <v>65.091472575325398</v>
      </c>
      <c r="AI36">
        <v>4.88063531944805E-3</v>
      </c>
      <c r="AJ36">
        <v>3.3921679646027401E-2</v>
      </c>
      <c r="AK36">
        <v>7.8054190379529403E-3</v>
      </c>
      <c r="AL36">
        <v>2.7068241152071001E-2</v>
      </c>
      <c r="AM36">
        <v>8.1468530869015197E-3</v>
      </c>
      <c r="AN36">
        <v>2.9016054853985E-2</v>
      </c>
      <c r="AQ36">
        <v>8540.6902790532495</v>
      </c>
      <c r="AR36">
        <v>21502.475031152801</v>
      </c>
      <c r="AS36">
        <v>0.13741847930755099</v>
      </c>
    </row>
    <row r="37" spans="1:45" x14ac:dyDescent="0.3">
      <c r="A37" t="s">
        <v>79</v>
      </c>
      <c r="B37">
        <v>0.124032348407039</v>
      </c>
      <c r="C37">
        <v>0.135598960842086</v>
      </c>
      <c r="D37">
        <v>89.732802139746696</v>
      </c>
      <c r="E37">
        <v>0.19661936007119801</v>
      </c>
      <c r="F37">
        <v>0.20990561690899301</v>
      </c>
      <c r="G37">
        <v>165.807552712855</v>
      </c>
      <c r="H37">
        <v>7.7288763851189907E-2</v>
      </c>
      <c r="I37">
        <v>9.9450439188822695E-2</v>
      </c>
      <c r="J37">
        <v>64.016589919066107</v>
      </c>
      <c r="K37">
        <v>0.150793620309324</v>
      </c>
      <c r="L37">
        <v>0.11113059516716201</v>
      </c>
      <c r="M37">
        <v>446.76827248125602</v>
      </c>
      <c r="N37">
        <v>0.106212130818183</v>
      </c>
      <c r="O37">
        <v>0.102934867867818</v>
      </c>
      <c r="P37">
        <v>233.266876622029</v>
      </c>
      <c r="Q37">
        <v>9.7778268347947297E-2</v>
      </c>
      <c r="R37">
        <v>9.0689898348269599E-2</v>
      </c>
      <c r="S37">
        <v>46.334843515712201</v>
      </c>
      <c r="T37">
        <v>7.4111678903744496E-2</v>
      </c>
      <c r="U37">
        <v>8.8646232731940597E-2</v>
      </c>
      <c r="V37">
        <v>46.126734133094303</v>
      </c>
      <c r="W37">
        <v>0.13359319969023301</v>
      </c>
      <c r="X37">
        <v>9.9653371083650993E-2</v>
      </c>
      <c r="Y37">
        <v>126.035585483031</v>
      </c>
      <c r="Z37">
        <v>0.14120691481512099</v>
      </c>
      <c r="AA37">
        <v>0.11641280574941799</v>
      </c>
      <c r="AB37">
        <v>136.60094644166699</v>
      </c>
      <c r="AI37">
        <v>9.2477157307538295E-4</v>
      </c>
      <c r="AJ37">
        <v>5.8557775993868097E-3</v>
      </c>
      <c r="AK37">
        <v>2.8156383796490601E-3</v>
      </c>
      <c r="AL37">
        <v>1.29731236774653E-2</v>
      </c>
      <c r="AM37">
        <v>2.9712591275960101E-3</v>
      </c>
      <c r="AN37">
        <v>1.4028242216916899E-2</v>
      </c>
      <c r="AQ37">
        <v>2800.72274387675</v>
      </c>
      <c r="AR37">
        <v>9028.7078368218808</v>
      </c>
      <c r="AS37">
        <v>7.4048561502363094E-2</v>
      </c>
    </row>
    <row r="38" spans="1:45" x14ac:dyDescent="0.3">
      <c r="A38" t="s">
        <v>165</v>
      </c>
      <c r="B38">
        <f>COUNT(B34,B31,B22,B18:B20,B3)/COUNT(B2:B37)</f>
        <v>0.19444444444444445</v>
      </c>
    </row>
    <row r="43" spans="1:45" x14ac:dyDescent="0.3">
      <c r="A43" t="s">
        <v>126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  <c r="J43" t="s">
        <v>8</v>
      </c>
      <c r="K43" t="s">
        <v>9</v>
      </c>
      <c r="L43" t="s">
        <v>10</v>
      </c>
      <c r="M43" t="s">
        <v>11</v>
      </c>
      <c r="N43" t="s">
        <v>12</v>
      </c>
      <c r="O43" t="s">
        <v>13</v>
      </c>
      <c r="P43" t="s">
        <v>14</v>
      </c>
      <c r="Q43" t="s">
        <v>15</v>
      </c>
      <c r="R43" t="s">
        <v>16</v>
      </c>
      <c r="S43" t="s">
        <v>17</v>
      </c>
      <c r="T43" t="s">
        <v>18</v>
      </c>
      <c r="U43" t="s">
        <v>19</v>
      </c>
      <c r="V43" t="s">
        <v>20</v>
      </c>
      <c r="W43" t="s">
        <v>21</v>
      </c>
      <c r="X43" t="s">
        <v>22</v>
      </c>
      <c r="Y43" t="s">
        <v>23</v>
      </c>
      <c r="Z43" t="s">
        <v>24</v>
      </c>
      <c r="AA43" t="s">
        <v>25</v>
      </c>
      <c r="AB43" t="s">
        <v>26</v>
      </c>
      <c r="AC43" t="s">
        <v>27</v>
      </c>
      <c r="AD43" t="s">
        <v>28</v>
      </c>
      <c r="AE43" t="s">
        <v>29</v>
      </c>
      <c r="AF43" t="s">
        <v>30</v>
      </c>
      <c r="AG43" t="s">
        <v>31</v>
      </c>
      <c r="AH43" t="s">
        <v>32</v>
      </c>
      <c r="AI43" t="s">
        <v>33</v>
      </c>
      <c r="AJ43" t="s">
        <v>34</v>
      </c>
      <c r="AK43" t="s">
        <v>35</v>
      </c>
      <c r="AL43" t="s">
        <v>36</v>
      </c>
      <c r="AM43" t="s">
        <v>37</v>
      </c>
      <c r="AN43" t="s">
        <v>38</v>
      </c>
      <c r="AO43" t="s">
        <v>39</v>
      </c>
      <c r="AP43" t="s">
        <v>40</v>
      </c>
      <c r="AQ43" t="s">
        <v>41</v>
      </c>
      <c r="AR43" t="s">
        <v>42</v>
      </c>
      <c r="AS43" t="s">
        <v>43</v>
      </c>
    </row>
    <row r="44" spans="1:45" x14ac:dyDescent="0.3">
      <c r="A44" t="s">
        <v>81</v>
      </c>
      <c r="B44">
        <v>0.116502443839773</v>
      </c>
      <c r="C44">
        <v>0.104859751963975</v>
      </c>
      <c r="D44">
        <v>80.064115870881693</v>
      </c>
      <c r="E44">
        <v>0.131685599363495</v>
      </c>
      <c r="F44">
        <v>0.140689187763573</v>
      </c>
      <c r="G44">
        <v>77.200806971527498</v>
      </c>
      <c r="H44">
        <v>0.138742737616772</v>
      </c>
      <c r="I44">
        <v>0.15972233584909501</v>
      </c>
      <c r="J44">
        <v>84.6452349601675</v>
      </c>
      <c r="K44">
        <v>0.15937481782364499</v>
      </c>
      <c r="L44">
        <v>7.6318870861829799E-2</v>
      </c>
      <c r="M44">
        <v>59.511917862540898</v>
      </c>
      <c r="N44">
        <v>0.15043009329962301</v>
      </c>
      <c r="O44">
        <v>0.16523480070878599</v>
      </c>
      <c r="P44">
        <v>1020.25045979357</v>
      </c>
      <c r="Q44">
        <v>0.104509214892236</v>
      </c>
      <c r="R44">
        <v>0.122066040864954</v>
      </c>
      <c r="S44">
        <v>144.92300437110001</v>
      </c>
      <c r="T44">
        <v>0.156024471240058</v>
      </c>
      <c r="U44">
        <v>0.163789837442993</v>
      </c>
      <c r="V44">
        <v>229.10488402199701</v>
      </c>
      <c r="W44">
        <v>0.133716440920468</v>
      </c>
      <c r="X44">
        <v>9.8088975873420706E-2</v>
      </c>
      <c r="Y44">
        <v>64.342581388084596</v>
      </c>
      <c r="Z44">
        <v>8.1482647609740402E-2</v>
      </c>
      <c r="AA44">
        <v>0.105450042048326</v>
      </c>
      <c r="AB44">
        <v>47.634009567901103</v>
      </c>
      <c r="AC44">
        <v>1.6554631764193399</v>
      </c>
      <c r="AD44">
        <v>5.2689529504111099E-2</v>
      </c>
      <c r="AE44">
        <v>165.546317641934</v>
      </c>
      <c r="AF44">
        <v>3.6946298376817301</v>
      </c>
      <c r="AG44">
        <v>9.6448698634388499E-2</v>
      </c>
      <c r="AH44">
        <v>369.46298376817299</v>
      </c>
      <c r="AI44">
        <v>1.07962020145454E-3</v>
      </c>
      <c r="AJ44">
        <v>1.0568649077121999E-2</v>
      </c>
      <c r="AK44">
        <v>9.8843613607838389E-4</v>
      </c>
      <c r="AL44">
        <v>1.1582526448090101E-2</v>
      </c>
      <c r="AM44">
        <v>1.0844142487016701E-3</v>
      </c>
      <c r="AN44">
        <v>1.71922349403902E-2</v>
      </c>
      <c r="AO44">
        <v>2.1385772754335699E-4</v>
      </c>
      <c r="AP44">
        <v>2.1471608667713199E-4</v>
      </c>
      <c r="AQ44">
        <v>1973.9328705451001</v>
      </c>
      <c r="AR44">
        <v>9767.2306680634101</v>
      </c>
      <c r="AS44">
        <v>1.95554369340614E-2</v>
      </c>
    </row>
    <row r="45" spans="1:45" x14ac:dyDescent="0.3">
      <c r="A45" t="s">
        <v>82</v>
      </c>
      <c r="B45">
        <v>0.38885747460122499</v>
      </c>
      <c r="C45">
        <v>0.32301390023641702</v>
      </c>
      <c r="D45">
        <v>342.34118947635602</v>
      </c>
      <c r="E45">
        <v>0.38158854779846002</v>
      </c>
      <c r="F45">
        <v>0.44461751949176398</v>
      </c>
      <c r="G45">
        <v>298.47789253253501</v>
      </c>
      <c r="H45">
        <v>0.143131853407411</v>
      </c>
      <c r="I45">
        <v>0.139292948085987</v>
      </c>
      <c r="J45">
        <v>101.411390721139</v>
      </c>
      <c r="K45">
        <v>0.43072423499642698</v>
      </c>
      <c r="L45">
        <v>0.35649986440016901</v>
      </c>
      <c r="M45">
        <v>627.32107483997595</v>
      </c>
      <c r="N45">
        <v>0.30721867018098298</v>
      </c>
      <c r="O45">
        <v>0.252653627258632</v>
      </c>
      <c r="P45">
        <v>147.097161149339</v>
      </c>
      <c r="Q45">
        <v>0.165619863395609</v>
      </c>
      <c r="R45">
        <v>0.21242023459013701</v>
      </c>
      <c r="S45">
        <v>574.01157415902503</v>
      </c>
      <c r="T45">
        <v>0.403519513412674</v>
      </c>
      <c r="U45">
        <v>0.30155693580716503</v>
      </c>
      <c r="V45">
        <v>227.43500542408901</v>
      </c>
      <c r="W45">
        <v>0.33890169814549598</v>
      </c>
      <c r="X45">
        <v>0.32493832253972899</v>
      </c>
      <c r="Y45">
        <v>358.69247239159398</v>
      </c>
      <c r="Z45">
        <v>0.158928482452559</v>
      </c>
      <c r="AA45">
        <v>0.19928489247495801</v>
      </c>
      <c r="AB45">
        <v>170.05890779335601</v>
      </c>
      <c r="AC45">
        <v>0.42942397424453999</v>
      </c>
      <c r="AD45">
        <v>0.42294936021193502</v>
      </c>
      <c r="AE45">
        <v>42.942397424454001</v>
      </c>
      <c r="AF45">
        <v>3.83979798603414</v>
      </c>
      <c r="AG45">
        <v>0.18425974053931801</v>
      </c>
      <c r="AH45">
        <v>383.979798603414</v>
      </c>
      <c r="AI45">
        <v>8.3940765478260591E-3</v>
      </c>
      <c r="AJ45">
        <v>5.85383259052683E-2</v>
      </c>
      <c r="AK45">
        <v>6.5247105541279002E-3</v>
      </c>
      <c r="AL45">
        <v>4.0134974009997597E-2</v>
      </c>
      <c r="AM45">
        <v>3.3071122892376599E-3</v>
      </c>
      <c r="AN45">
        <v>2.1024452044569999E-2</v>
      </c>
      <c r="AO45">
        <v>1.6299807200197999E-3</v>
      </c>
      <c r="AP45">
        <v>6.54351047790452E-4</v>
      </c>
      <c r="AQ45">
        <v>1414.4648878272801</v>
      </c>
      <c r="AR45">
        <v>6278.4783820002003</v>
      </c>
      <c r="AS45">
        <v>2.0237514562626801E-2</v>
      </c>
    </row>
    <row r="46" spans="1:45" x14ac:dyDescent="0.3">
      <c r="A46" t="s">
        <v>83</v>
      </c>
      <c r="B46">
        <v>0.21823478152093101</v>
      </c>
      <c r="C46">
        <v>0.22847684225423801</v>
      </c>
      <c r="D46">
        <v>178.346572919777</v>
      </c>
      <c r="E46">
        <v>0.11558683937037099</v>
      </c>
      <c r="F46">
        <v>0.124414395642099</v>
      </c>
      <c r="G46">
        <v>113.694706259306</v>
      </c>
      <c r="H46">
        <v>0.228757556024796</v>
      </c>
      <c r="I46">
        <v>0.260039285832872</v>
      </c>
      <c r="J46">
        <v>174.78823400272901</v>
      </c>
      <c r="K46">
        <v>0.248470727598299</v>
      </c>
      <c r="L46">
        <v>0.29002429542467101</v>
      </c>
      <c r="M46">
        <v>391.530127485881</v>
      </c>
      <c r="N46">
        <v>0.26254823194076898</v>
      </c>
      <c r="O46">
        <v>0.30110111846217902</v>
      </c>
      <c r="P46">
        <v>510.055068377162</v>
      </c>
      <c r="Q46">
        <v>0.100014761931958</v>
      </c>
      <c r="R46">
        <v>0.117345088157539</v>
      </c>
      <c r="S46">
        <v>52.8884464001545</v>
      </c>
      <c r="T46">
        <v>0.30846714591761298</v>
      </c>
      <c r="U46">
        <v>0.332870627665661</v>
      </c>
      <c r="V46">
        <v>369.41752459062798</v>
      </c>
      <c r="W46">
        <v>0.209471088350563</v>
      </c>
      <c r="X46">
        <v>0.25139375075877102</v>
      </c>
      <c r="Y46">
        <v>584.83902154271004</v>
      </c>
      <c r="Z46">
        <v>0.10945465011943099</v>
      </c>
      <c r="AA46">
        <v>0.120148937979538</v>
      </c>
      <c r="AB46">
        <v>59.210775058863199</v>
      </c>
      <c r="AC46">
        <v>2.0650475227418399</v>
      </c>
      <c r="AD46">
        <v>0.102979344963657</v>
      </c>
      <c r="AE46">
        <v>206.504752274184</v>
      </c>
      <c r="AF46">
        <v>1.5267222356199499</v>
      </c>
      <c r="AG46">
        <v>8.1053609915596597E-2</v>
      </c>
      <c r="AH46">
        <v>152.672223561995</v>
      </c>
      <c r="AI46">
        <v>2.0361745079285698E-3</v>
      </c>
      <c r="AJ46">
        <v>1.85032833360281E-2</v>
      </c>
      <c r="AK46">
        <v>1.1567676908533599E-3</v>
      </c>
      <c r="AL46">
        <v>1.10929601569352E-2</v>
      </c>
      <c r="AM46">
        <v>3.1257324918623399E-3</v>
      </c>
      <c r="AN46">
        <v>2.0698072888584901E-2</v>
      </c>
      <c r="AO46">
        <v>4.7201722189365398E-4</v>
      </c>
      <c r="AP46">
        <v>7.1399500950941001E-4</v>
      </c>
      <c r="AQ46">
        <v>1372.3619830811799</v>
      </c>
      <c r="AR46">
        <v>6223.1491453818098</v>
      </c>
      <c r="AS46">
        <v>2.1073865215994698E-2</v>
      </c>
    </row>
    <row r="47" spans="1:45" x14ac:dyDescent="0.3">
      <c r="A47" t="s">
        <v>84</v>
      </c>
      <c r="B47">
        <v>9.3603546998841297E-2</v>
      </c>
      <c r="C47">
        <v>0.11546074948856699</v>
      </c>
      <c r="D47">
        <v>68.709103349749597</v>
      </c>
      <c r="E47">
        <v>0.109585812582514</v>
      </c>
      <c r="F47">
        <v>0.122668897167149</v>
      </c>
      <c r="G47">
        <v>92.501567988804595</v>
      </c>
      <c r="H47">
        <v>8.7134599184464506E-2</v>
      </c>
      <c r="I47">
        <v>6.5401487303123299E-2</v>
      </c>
      <c r="J47">
        <v>85.119752140288597</v>
      </c>
      <c r="K47">
        <v>0.107795848750597</v>
      </c>
      <c r="L47">
        <v>0.11934847950272499</v>
      </c>
      <c r="M47">
        <v>71.634704895054</v>
      </c>
      <c r="N47">
        <v>0.111527190789328</v>
      </c>
      <c r="O47">
        <v>0.123875736635274</v>
      </c>
      <c r="P47">
        <v>78.107082525713494</v>
      </c>
      <c r="Q47">
        <v>7.7298076669478105E-2</v>
      </c>
      <c r="R47">
        <v>9.7701241030462793E-2</v>
      </c>
      <c r="S47">
        <v>1214.2317682928499</v>
      </c>
      <c r="T47">
        <v>9.8545342259640803E-2</v>
      </c>
      <c r="U47">
        <v>9.6198724584982007E-2</v>
      </c>
      <c r="V47">
        <v>66.064299942613403</v>
      </c>
      <c r="W47">
        <v>0.13269428642692499</v>
      </c>
      <c r="X47">
        <v>0.141903452399155</v>
      </c>
      <c r="Y47">
        <v>159.603682947773</v>
      </c>
      <c r="Z47">
        <v>0.105200570570087</v>
      </c>
      <c r="AA47">
        <v>9.8702885155895898E-2</v>
      </c>
      <c r="AB47">
        <v>89.196815546947605</v>
      </c>
      <c r="AC47">
        <v>0.22486379154288</v>
      </c>
      <c r="AD47">
        <v>5.1341404655661303E-2</v>
      </c>
      <c r="AE47">
        <v>22.486379154287999</v>
      </c>
      <c r="AF47">
        <v>3.89268281583972</v>
      </c>
      <c r="AG47">
        <v>6.1875286874761598E-2</v>
      </c>
      <c r="AH47">
        <v>389.268281583972</v>
      </c>
      <c r="AI47">
        <v>6.8325764294101699E-4</v>
      </c>
      <c r="AJ47">
        <v>9.7381821690671697E-3</v>
      </c>
      <c r="AK47">
        <v>8.3634366327176501E-4</v>
      </c>
      <c r="AL47">
        <v>1.1525210889484799E-2</v>
      </c>
      <c r="AM47">
        <v>2.26004804012999E-4</v>
      </c>
      <c r="AN47">
        <v>4.9044574358695203E-3</v>
      </c>
      <c r="AO47" s="1">
        <v>8.8208059301638598E-5</v>
      </c>
      <c r="AP47">
        <v>1.01514749098789E-4</v>
      </c>
      <c r="AQ47">
        <v>40.804092792609502</v>
      </c>
      <c r="AR47">
        <v>69.175188555224906</v>
      </c>
      <c r="AS47">
        <v>0.145210959924928</v>
      </c>
    </row>
    <row r="48" spans="1:45" s="2" customFormat="1" x14ac:dyDescent="0.3">
      <c r="A48" s="2" t="s">
        <v>85</v>
      </c>
      <c r="B48" s="2">
        <v>5.5433069830453797E-2</v>
      </c>
      <c r="C48" s="2">
        <v>7.9651359086349207E-3</v>
      </c>
      <c r="D48" s="2">
        <v>51.185070440677599</v>
      </c>
      <c r="E48" s="2">
        <v>0.27216554248062202</v>
      </c>
      <c r="F48" s="2">
        <v>8.3509367163788692E-3</v>
      </c>
      <c r="G48" s="2">
        <v>151.47399714930299</v>
      </c>
      <c r="H48" s="2">
        <v>7.0602288119904599E-2</v>
      </c>
      <c r="I48" s="2">
        <v>6.9433627109421999E-3</v>
      </c>
      <c r="J48" s="2">
        <v>37.923055661139699</v>
      </c>
      <c r="K48" s="2">
        <v>0.1029815847258</v>
      </c>
      <c r="L48" s="2">
        <v>7.5476872023528697E-3</v>
      </c>
      <c r="M48" s="2">
        <v>470.30226758767901</v>
      </c>
      <c r="N48" s="2">
        <v>0.29064730248982001</v>
      </c>
      <c r="O48" s="2">
        <v>1.28673079563075E-2</v>
      </c>
      <c r="P48" s="2">
        <v>108.954711479244</v>
      </c>
      <c r="Q48" s="2">
        <v>0.18071506632894399</v>
      </c>
      <c r="R48" s="2">
        <v>9.7126148354506597E-3</v>
      </c>
      <c r="S48" s="2">
        <v>215.49002864474099</v>
      </c>
      <c r="T48" s="2">
        <v>0.32802776991803501</v>
      </c>
      <c r="U48" s="2">
        <v>8.9725341127568099E-3</v>
      </c>
      <c r="V48" s="2">
        <v>344.15123210524803</v>
      </c>
      <c r="W48" s="2">
        <v>8.1549000911180294E-2</v>
      </c>
      <c r="X48" s="2">
        <v>8.5352265644970705E-3</v>
      </c>
      <c r="Y48" s="2">
        <v>218.76144973308399</v>
      </c>
      <c r="Z48" s="2">
        <v>0.116127844656056</v>
      </c>
      <c r="AA48" s="2">
        <v>1.28209346861279E-2</v>
      </c>
      <c r="AB48" s="2">
        <v>44.468143752728302</v>
      </c>
      <c r="AI48" s="3">
        <v>5.8708601998845299E-5</v>
      </c>
      <c r="AJ48" s="3">
        <v>9.2986982764945399E-5</v>
      </c>
      <c r="AK48" s="3">
        <v>5.3567864111746503E-5</v>
      </c>
      <c r="AL48" s="3">
        <v>7.4391082126515698E-5</v>
      </c>
      <c r="AM48" s="3">
        <v>4.2368156698819703E-5</v>
      </c>
      <c r="AN48" s="3">
        <v>6.9025164623609094E-5</v>
      </c>
      <c r="AQ48" s="2">
        <v>20.846683175154102</v>
      </c>
      <c r="AR48" s="2">
        <v>26.604157930212398</v>
      </c>
      <c r="AS48" s="2">
        <v>9.4171737488952703E-2</v>
      </c>
    </row>
    <row r="49" spans="1:45" x14ac:dyDescent="0.3">
      <c r="A49" t="s">
        <v>86</v>
      </c>
      <c r="B49">
        <v>0.35732277168936699</v>
      </c>
      <c r="C49">
        <v>1.2826818092304799E-2</v>
      </c>
      <c r="D49">
        <v>342.31270720860999</v>
      </c>
      <c r="E49">
        <v>5.2782714499278502E-2</v>
      </c>
      <c r="F49">
        <v>1.9962446281989201E-2</v>
      </c>
      <c r="G49">
        <v>25.576898132570602</v>
      </c>
      <c r="H49">
        <v>0.22533183515445801</v>
      </c>
      <c r="I49">
        <v>1.8592274957189601E-2</v>
      </c>
      <c r="J49">
        <v>86.269359736104903</v>
      </c>
      <c r="K49">
        <v>3.8986175145062203E-2</v>
      </c>
      <c r="L49">
        <v>1.8765591382110199E-2</v>
      </c>
      <c r="M49">
        <v>14.255025137261899</v>
      </c>
      <c r="N49">
        <v>6.9593068941906894E-2</v>
      </c>
      <c r="O49">
        <v>3.9443536768081197E-2</v>
      </c>
      <c r="P49">
        <v>71.2830547278853</v>
      </c>
      <c r="Q49">
        <v>0.373506563529101</v>
      </c>
      <c r="R49">
        <v>2.8465031587878002E-2</v>
      </c>
      <c r="S49">
        <v>193.19045510851001</v>
      </c>
      <c r="T49">
        <v>0.30784698900357199</v>
      </c>
      <c r="U49">
        <v>2.21994865065799E-2</v>
      </c>
      <c r="V49">
        <v>789.46504099507501</v>
      </c>
      <c r="W49">
        <v>0.139356724030996</v>
      </c>
      <c r="X49">
        <v>3.1600819253607401E-2</v>
      </c>
      <c r="Y49">
        <v>40.597169459578502</v>
      </c>
      <c r="Z49">
        <v>0.17787855138403399</v>
      </c>
      <c r="AA49">
        <v>3.5067873177720199E-2</v>
      </c>
      <c r="AB49">
        <v>366.58701157890101</v>
      </c>
      <c r="AI49" s="1">
        <v>9.8368501454549194E-5</v>
      </c>
      <c r="AJ49">
        <v>1.4578793339006501E-4</v>
      </c>
      <c r="AK49">
        <v>1.05917440937911E-4</v>
      </c>
      <c r="AL49">
        <v>1.4431179485983401E-4</v>
      </c>
      <c r="AM49">
        <v>1.0369404799811101E-4</v>
      </c>
      <c r="AN49">
        <v>1.5125218275412099E-4</v>
      </c>
      <c r="AQ49">
        <v>69.796324998553203</v>
      </c>
      <c r="AR49">
        <v>105.901982949738</v>
      </c>
      <c r="AS49">
        <v>0.21384868423199099</v>
      </c>
    </row>
    <row r="50" spans="1:45" s="2" customFormat="1" x14ac:dyDescent="0.3">
      <c r="A50" s="2" t="s">
        <v>87</v>
      </c>
      <c r="B50" s="2">
        <v>0.182625556642593</v>
      </c>
      <c r="C50" s="2">
        <v>2.1988581839891001E-2</v>
      </c>
      <c r="D50" s="2">
        <v>180.01356711979</v>
      </c>
      <c r="E50" s="2">
        <v>2.5221671625614301E-2</v>
      </c>
      <c r="F50" s="2">
        <v>3.4764730467909101E-2</v>
      </c>
      <c r="G50" s="2">
        <v>24.766226280583101</v>
      </c>
      <c r="H50" s="2">
        <v>2.3800288170504599E-2</v>
      </c>
      <c r="I50" s="2">
        <v>2.5330030893162801E-2</v>
      </c>
      <c r="J50" s="2">
        <v>23.268978938162299</v>
      </c>
      <c r="K50" s="2">
        <v>9.1753918031577994E-2</v>
      </c>
      <c r="L50" s="2">
        <v>7.4599692272718995E-2</v>
      </c>
      <c r="M50" s="2">
        <v>144.03925576594199</v>
      </c>
      <c r="N50" s="2">
        <v>0.139674647804581</v>
      </c>
      <c r="O50" s="2">
        <v>0.109148659570486</v>
      </c>
      <c r="P50" s="2">
        <v>417.02268012936503</v>
      </c>
      <c r="Q50" s="2">
        <v>5.9952182659147903E-2</v>
      </c>
      <c r="R50" s="2">
        <v>6.0292916911642798E-2</v>
      </c>
      <c r="S50" s="2">
        <v>37.2195860468631</v>
      </c>
      <c r="T50" s="2">
        <v>0.15333172446057899</v>
      </c>
      <c r="U50" s="2">
        <v>0.114318452710833</v>
      </c>
      <c r="V50" s="2">
        <v>241.408507531369</v>
      </c>
      <c r="W50" s="2">
        <v>6.5373098700351795E-2</v>
      </c>
      <c r="X50" s="2">
        <v>6.2886502393666402E-2</v>
      </c>
      <c r="Y50" s="2">
        <v>217.43178452340399</v>
      </c>
      <c r="Z50" s="2">
        <v>5.65827063039855E-2</v>
      </c>
      <c r="AA50" s="2">
        <v>6.3766820097460902E-2</v>
      </c>
      <c r="AB50" s="2">
        <v>34.965498232524503</v>
      </c>
      <c r="AI50" s="3">
        <v>7.0059601544438001E-5</v>
      </c>
      <c r="AJ50" s="2">
        <v>1.0705114658827901E-4</v>
      </c>
      <c r="AK50" s="3">
        <v>7.5396859496528604E-5</v>
      </c>
      <c r="AL50" s="2">
        <v>1.3230951415535899E-4</v>
      </c>
      <c r="AM50" s="3">
        <v>7.0702172085321404E-5</v>
      </c>
      <c r="AN50" s="2">
        <v>1.22317582765158E-4</v>
      </c>
      <c r="AQ50" s="2">
        <v>102.129525022606</v>
      </c>
      <c r="AR50" s="2">
        <v>219.58513972727499</v>
      </c>
      <c r="AS50" s="2">
        <v>0.11014565361704</v>
      </c>
    </row>
    <row r="51" spans="1:45" x14ac:dyDescent="0.3">
      <c r="A51" t="s">
        <v>88</v>
      </c>
      <c r="B51">
        <v>0.11540156585861699</v>
      </c>
      <c r="C51">
        <v>5.9085473460925901E-2</v>
      </c>
      <c r="D51">
        <v>88.387240072196704</v>
      </c>
      <c r="E51">
        <v>0.137171251903766</v>
      </c>
      <c r="F51">
        <v>6.7483211116752498E-2</v>
      </c>
      <c r="G51">
        <v>99.7904096648045</v>
      </c>
      <c r="H51">
        <v>8.2777562200436097E-2</v>
      </c>
      <c r="I51">
        <v>9.5598514165222706E-2</v>
      </c>
      <c r="J51">
        <v>59.122533367817702</v>
      </c>
      <c r="K51">
        <v>0.12906982736974201</v>
      </c>
      <c r="L51">
        <v>6.7400113917899296E-2</v>
      </c>
      <c r="M51">
        <v>61.6943791292789</v>
      </c>
      <c r="N51">
        <v>5.9470601392518897E-2</v>
      </c>
      <c r="O51">
        <v>6.5309374680950993E-2</v>
      </c>
      <c r="P51">
        <v>54.833955836884201</v>
      </c>
      <c r="Q51">
        <v>4.9757453354447298E-2</v>
      </c>
      <c r="R51">
        <v>5.4945344380875803E-2</v>
      </c>
      <c r="S51">
        <v>1331.6688520243899</v>
      </c>
      <c r="T51">
        <v>5.3195612625590999E-2</v>
      </c>
      <c r="U51">
        <v>6.26559643661522E-2</v>
      </c>
      <c r="V51">
        <v>82.687553604401401</v>
      </c>
      <c r="W51">
        <v>0.13704385407102199</v>
      </c>
      <c r="X51">
        <v>6.5968238314087393E-2</v>
      </c>
      <c r="Y51">
        <v>61.8275062865197</v>
      </c>
      <c r="Z51">
        <v>4.7434807118126601E-2</v>
      </c>
      <c r="AA51">
        <v>5.9757254735700101E-2</v>
      </c>
      <c r="AB51">
        <v>99.457826063788303</v>
      </c>
      <c r="AI51">
        <v>2.01349923309046E-4</v>
      </c>
      <c r="AJ51">
        <v>2.4484115082090202E-3</v>
      </c>
      <c r="AK51">
        <v>2.29710522917973E-4</v>
      </c>
      <c r="AL51">
        <v>3.3042623806250901E-3</v>
      </c>
      <c r="AM51">
        <v>2.23462158665907E-4</v>
      </c>
      <c r="AN51">
        <v>3.9320222894576604E-3</v>
      </c>
      <c r="AQ51">
        <v>163.40185570072799</v>
      </c>
      <c r="AR51">
        <v>310.56304512281201</v>
      </c>
      <c r="AS51">
        <v>0.12209237755798701</v>
      </c>
    </row>
    <row r="52" spans="1:45" s="2" customFormat="1" x14ac:dyDescent="0.3">
      <c r="A52" s="2" t="s">
        <v>89</v>
      </c>
      <c r="B52" s="2">
        <v>0.368516355089482</v>
      </c>
      <c r="C52" s="2">
        <v>3.7272859436542798E-4</v>
      </c>
      <c r="D52" s="2">
        <v>199.96726067253999</v>
      </c>
      <c r="E52" s="2">
        <v>2.8299216277748602E-4</v>
      </c>
      <c r="F52" s="2">
        <v>3.6282914406659899E-4</v>
      </c>
      <c r="G52" s="2">
        <v>0.155438631470045</v>
      </c>
      <c r="H52" s="2">
        <v>2.3463138810483799E-4</v>
      </c>
      <c r="I52" s="2">
        <v>2.9063566769669798E-4</v>
      </c>
      <c r="J52" s="2">
        <v>0.13832950534021299</v>
      </c>
      <c r="K52" s="2">
        <v>2.2817479996504799E-4</v>
      </c>
      <c r="L52" s="2">
        <v>2.9950432477876098E-4</v>
      </c>
      <c r="M52" s="2">
        <v>0.161060669399441</v>
      </c>
      <c r="N52" s="2">
        <v>3.2082080359621202E-4</v>
      </c>
      <c r="O52" s="2">
        <v>4.0534733869475699E-4</v>
      </c>
      <c r="P52" s="2">
        <v>0.16858043264268899</v>
      </c>
      <c r="Q52" s="2">
        <v>2.5810828096840599E-4</v>
      </c>
      <c r="R52" s="2">
        <v>3.1966662722132601E-4</v>
      </c>
      <c r="S52" s="2">
        <v>0.129718890901868</v>
      </c>
      <c r="T52" s="2">
        <v>3.1436559407279897E-4</v>
      </c>
      <c r="U52" s="2">
        <v>4.13334904771877E-4</v>
      </c>
      <c r="V52" s="2">
        <v>0.17419462300308</v>
      </c>
      <c r="W52" s="2">
        <v>2.10892030237362E-4</v>
      </c>
      <c r="X52" s="2">
        <v>2.7975783527465402E-4</v>
      </c>
      <c r="Y52" s="2">
        <v>0.103854518933701</v>
      </c>
      <c r="Z52" s="2">
        <v>2.7898919857249698E-4</v>
      </c>
      <c r="AA52" s="2">
        <v>3.2719450699288702E-4</v>
      </c>
      <c r="AB52" s="2">
        <v>0.18778067176268901</v>
      </c>
      <c r="AI52" s="3">
        <v>2.1681120686772199E-5</v>
      </c>
      <c r="AJ52" s="3">
        <v>3.1594645560434403E-5</v>
      </c>
      <c r="AK52" s="3">
        <v>2.09500783360544E-5</v>
      </c>
      <c r="AL52" s="3">
        <v>3.1016122134309803E-5</v>
      </c>
      <c r="AM52" s="3">
        <v>2.21340323993857E-5</v>
      </c>
      <c r="AN52" s="3">
        <v>3.2091757679461301E-5</v>
      </c>
      <c r="AQ52" s="2">
        <v>97.589554007353001</v>
      </c>
      <c r="AR52" s="2">
        <v>186.93632630648901</v>
      </c>
      <c r="AS52" s="2">
        <v>0.13256943503711899</v>
      </c>
    </row>
    <row r="53" spans="1:45" s="2" customFormat="1" x14ac:dyDescent="0.3">
      <c r="A53" s="2" t="s">
        <v>90</v>
      </c>
      <c r="B53" s="2">
        <v>0.32278509142026401</v>
      </c>
      <c r="C53" s="2">
        <v>3.0615703988326899E-4</v>
      </c>
      <c r="D53" s="2">
        <v>200.17456918826099</v>
      </c>
      <c r="E53" s="2">
        <v>2.7913868477100299E-4</v>
      </c>
      <c r="F53" s="2">
        <v>3.0030434910541302E-4</v>
      </c>
      <c r="G53" s="2">
        <v>0.154470826160407</v>
      </c>
      <c r="H53" s="2">
        <v>1.94645055296102E-4</v>
      </c>
      <c r="I53" s="2">
        <v>2.4543544963329897E-4</v>
      </c>
      <c r="J53" s="2">
        <v>9.8621880574656304E-2</v>
      </c>
      <c r="K53" s="2">
        <v>0.28583064423344701</v>
      </c>
      <c r="L53" s="2">
        <v>3.0881542551758898E-4</v>
      </c>
      <c r="M53" s="2">
        <v>105.590782965771</v>
      </c>
      <c r="N53" s="2">
        <v>6.9228324971364594E-2</v>
      </c>
      <c r="O53" s="2">
        <v>5.2213011649581505E-4</v>
      </c>
      <c r="P53" s="2">
        <v>69.510866950601795</v>
      </c>
      <c r="Q53" s="2">
        <v>0.19074459852485001</v>
      </c>
      <c r="R53" s="2">
        <v>2.4498955257609402E-4</v>
      </c>
      <c r="S53" s="2">
        <v>158.874568493075</v>
      </c>
      <c r="T53" s="2">
        <v>0.16661481663694899</v>
      </c>
      <c r="U53" s="2">
        <v>5.0892363466236801E-4</v>
      </c>
      <c r="V53" s="2">
        <v>123.034175469324</v>
      </c>
      <c r="W53" s="2">
        <v>0.30840644107083998</v>
      </c>
      <c r="X53" s="2">
        <v>2.60925402275562E-4</v>
      </c>
      <c r="Y53" s="2">
        <v>244.35508007874</v>
      </c>
      <c r="Z53" s="2">
        <v>4.8941571570730699E-4</v>
      </c>
      <c r="AA53" s="2">
        <v>2.4569187575984098E-4</v>
      </c>
      <c r="AB53" s="2">
        <v>0.194462218149723</v>
      </c>
      <c r="AI53" s="3">
        <v>2.2277698639016698E-5</v>
      </c>
      <c r="AJ53" s="3">
        <v>3.2439065133912199E-5</v>
      </c>
      <c r="AK53" s="3">
        <v>2.2035766094924001E-5</v>
      </c>
      <c r="AL53" s="3">
        <v>3.29617365465636E-5</v>
      </c>
      <c r="AM53" s="3">
        <v>2.0433265418406101E-5</v>
      </c>
      <c r="AN53" s="3">
        <v>3.0568441097627699E-5</v>
      </c>
      <c r="AQ53" s="2">
        <v>8.0409642310653293</v>
      </c>
      <c r="AR53" s="2">
        <v>10.056484352761601</v>
      </c>
      <c r="AS53" s="2">
        <v>9.7168263840755192E-3</v>
      </c>
    </row>
    <row r="54" spans="1:45" x14ac:dyDescent="0.3">
      <c r="A54" t="s">
        <v>91</v>
      </c>
      <c r="B54">
        <v>3.2768272272524199E-2</v>
      </c>
      <c r="C54">
        <v>3.4197845830487301E-2</v>
      </c>
      <c r="D54">
        <v>28.825024715883</v>
      </c>
      <c r="E54">
        <v>5.8241359922241102E-2</v>
      </c>
      <c r="F54">
        <v>4.6088464056856598E-2</v>
      </c>
      <c r="G54">
        <v>41.445872725645302</v>
      </c>
      <c r="H54">
        <v>0.102429366950787</v>
      </c>
      <c r="I54">
        <v>3.2833457474718698E-2</v>
      </c>
      <c r="J54">
        <v>95.767659535491106</v>
      </c>
      <c r="K54">
        <v>0.11860232153235099</v>
      </c>
      <c r="L54">
        <v>9.1074009973628203E-2</v>
      </c>
      <c r="M54">
        <v>88.799997019367098</v>
      </c>
      <c r="N54">
        <v>6.1195265267805797E-2</v>
      </c>
      <c r="O54">
        <v>5.2434970805302301E-2</v>
      </c>
      <c r="P54">
        <v>95.974041660312395</v>
      </c>
      <c r="Q54">
        <v>9.5760690759496794E-2</v>
      </c>
      <c r="R54">
        <v>8.6895921389506095E-2</v>
      </c>
      <c r="S54">
        <v>64.262423945102299</v>
      </c>
      <c r="T54">
        <v>9.8563834437770406E-2</v>
      </c>
      <c r="U54">
        <v>5.3139132168110802E-2</v>
      </c>
      <c r="V54">
        <v>82.951858941881</v>
      </c>
      <c r="W54">
        <v>0.12628619024327101</v>
      </c>
      <c r="X54">
        <v>3.7423584954217597E-2</v>
      </c>
      <c r="Y54">
        <v>76.080135076156097</v>
      </c>
      <c r="Z54">
        <v>0.108278928764187</v>
      </c>
      <c r="AA54">
        <v>0.11981772952174</v>
      </c>
      <c r="AB54">
        <v>219.288970653657</v>
      </c>
      <c r="AI54" s="1">
        <v>9.4508497197398199E-5</v>
      </c>
      <c r="AJ54">
        <v>1.2855127115209299E-4</v>
      </c>
      <c r="AK54">
        <v>1.2753209304732101E-4</v>
      </c>
      <c r="AL54">
        <v>1.9432312071052501E-4</v>
      </c>
      <c r="AM54">
        <v>1.0344448780251E-4</v>
      </c>
      <c r="AN54">
        <v>1.4928470860814199E-4</v>
      </c>
      <c r="AQ54">
        <v>49.0755270203191</v>
      </c>
      <c r="AR54">
        <v>62.471840618084897</v>
      </c>
      <c r="AS54">
        <v>6.8986672576008906E-2</v>
      </c>
    </row>
    <row r="55" spans="1:45" s="2" customFormat="1" x14ac:dyDescent="0.3">
      <c r="A55" s="2" t="s">
        <v>92</v>
      </c>
      <c r="B55" s="2">
        <v>0.16730206763489699</v>
      </c>
      <c r="C55" s="2">
        <v>2.0980723186015099E-2</v>
      </c>
      <c r="D55" s="2">
        <v>164.23524004970699</v>
      </c>
      <c r="E55" s="2">
        <v>4.1665553188224298E-2</v>
      </c>
      <c r="F55" s="2">
        <v>2.1468863467208801E-2</v>
      </c>
      <c r="G55" s="2">
        <v>39.148711331258802</v>
      </c>
      <c r="H55" s="2">
        <v>2.9532142756807701E-2</v>
      </c>
      <c r="I55" s="2">
        <v>2.5825404271803701E-2</v>
      </c>
      <c r="J55" s="2">
        <v>27.607145875908799</v>
      </c>
      <c r="K55" s="2">
        <v>0.190686721425535</v>
      </c>
      <c r="L55" s="2">
        <v>2.2518456310085901E-2</v>
      </c>
      <c r="M55" s="2">
        <v>203.18294047738399</v>
      </c>
      <c r="N55" s="2">
        <v>3.0839155196840998E-2</v>
      </c>
      <c r="O55" s="2">
        <v>3.5622944504509597E-2</v>
      </c>
      <c r="P55" s="2">
        <v>42.694155161722001</v>
      </c>
      <c r="Q55" s="2">
        <v>2.32046679724397E-2</v>
      </c>
      <c r="R55" s="2">
        <v>2.7392608810694399E-2</v>
      </c>
      <c r="S55" s="2">
        <v>16.780687172431499</v>
      </c>
      <c r="T55" s="2">
        <v>3.83197265697987E-2</v>
      </c>
      <c r="U55" s="2">
        <v>3.3633912693623903E-2</v>
      </c>
      <c r="V55" s="2">
        <v>33.078631930548802</v>
      </c>
      <c r="W55" s="2">
        <v>0.16462245966393901</v>
      </c>
      <c r="X55" s="2">
        <v>2.8588598988697599E-2</v>
      </c>
      <c r="Y55" s="2">
        <v>130.61327271877801</v>
      </c>
      <c r="Z55" s="2">
        <v>9.1169545482076494E-2</v>
      </c>
      <c r="AA55" s="2">
        <v>2.4402617545900101E-2</v>
      </c>
      <c r="AB55" s="2">
        <v>147.09430445422899</v>
      </c>
      <c r="AI55" s="3">
        <v>7.7260777554799995E-5</v>
      </c>
      <c r="AJ55" s="2">
        <v>1.09426875947756E-4</v>
      </c>
      <c r="AK55" s="3">
        <v>5.9569256553717701E-5</v>
      </c>
      <c r="AL55" s="2">
        <v>1.11737408276363E-4</v>
      </c>
      <c r="AM55" s="3">
        <v>7.8910545276483107E-5</v>
      </c>
      <c r="AN55" s="2">
        <v>1.19810326322912E-4</v>
      </c>
      <c r="AQ55" s="2">
        <v>89.755262422606904</v>
      </c>
      <c r="AR55" s="2">
        <v>172.73335601784501</v>
      </c>
      <c r="AS55" s="2">
        <v>8.0972676525435494E-2</v>
      </c>
    </row>
    <row r="56" spans="1:45" s="2" customFormat="1" x14ac:dyDescent="0.3">
      <c r="A56" s="2" t="s">
        <v>93</v>
      </c>
      <c r="B56" s="2">
        <v>3.0043572215269798E-4</v>
      </c>
      <c r="C56" s="2">
        <v>3.6127387360084402E-4</v>
      </c>
      <c r="D56" s="2">
        <v>0.28997383101631902</v>
      </c>
      <c r="E56" s="2">
        <v>0.20779739959548901</v>
      </c>
      <c r="F56" s="2">
        <v>5.0356488459857697E-4</v>
      </c>
      <c r="G56" s="2">
        <v>200.06243796857001</v>
      </c>
      <c r="H56" s="2">
        <v>4.0927884088750802E-4</v>
      </c>
      <c r="I56" s="2">
        <v>4.4680068875464302E-4</v>
      </c>
      <c r="J56" s="2">
        <v>0.40585965329829798</v>
      </c>
      <c r="K56" s="2">
        <v>0.19660320523841701</v>
      </c>
      <c r="L56" s="2">
        <v>1.6884017700396099E-3</v>
      </c>
      <c r="M56" s="2">
        <v>129.521872519868</v>
      </c>
      <c r="N56" s="2">
        <v>8.9585548211034996E-2</v>
      </c>
      <c r="O56" s="2">
        <v>1.7435447518193E-3</v>
      </c>
      <c r="P56" s="2">
        <v>114.043300277347</v>
      </c>
      <c r="Q56" s="2">
        <v>0.12230320755449001</v>
      </c>
      <c r="R56" s="2">
        <v>5.9280532550677503E-4</v>
      </c>
      <c r="S56" s="2">
        <v>245.56076851513399</v>
      </c>
      <c r="T56" s="2">
        <v>0.14437838636627701</v>
      </c>
      <c r="U56" s="2">
        <v>1.46604626717045E-3</v>
      </c>
      <c r="V56" s="2">
        <v>176.63001675138301</v>
      </c>
      <c r="W56" s="2">
        <v>0.2019730480352</v>
      </c>
      <c r="X56" s="2">
        <v>1.10900657321349E-3</v>
      </c>
      <c r="Y56" s="2">
        <v>213.54510817111901</v>
      </c>
      <c r="Z56" s="2">
        <v>9.3197635879563095E-4</v>
      </c>
      <c r="AA56" s="2">
        <v>4.7880959503265202E-4</v>
      </c>
      <c r="AB56" s="2">
        <v>0.73537169913915601</v>
      </c>
      <c r="AI56" s="3">
        <v>1.9926817841818701E-5</v>
      </c>
      <c r="AJ56" s="3">
        <v>3.1137540513699801E-5</v>
      </c>
      <c r="AK56" s="3">
        <v>1.8969627825480098E-5</v>
      </c>
      <c r="AL56" s="3">
        <v>3.1978931810173297E-5</v>
      </c>
      <c r="AM56" s="3">
        <v>2.0416561384040802E-5</v>
      </c>
      <c r="AN56" s="3">
        <v>3.15218765046038E-5</v>
      </c>
      <c r="AQ56" s="2">
        <v>232.05500379165201</v>
      </c>
      <c r="AR56" s="2">
        <v>586.41062594372102</v>
      </c>
      <c r="AS56" s="2">
        <v>7.3273656524079994E-2</v>
      </c>
    </row>
    <row r="57" spans="1:45" s="2" customFormat="1" x14ac:dyDescent="0.3">
      <c r="A57" s="2" t="s">
        <v>94</v>
      </c>
      <c r="B57" s="2">
        <v>5.2369697583050704E-4</v>
      </c>
      <c r="C57" s="2">
        <v>5.8692118542823203E-4</v>
      </c>
      <c r="D57" s="2">
        <v>0.34119340600074299</v>
      </c>
      <c r="E57" s="2">
        <v>0.31344502162993298</v>
      </c>
      <c r="F57" s="2">
        <v>4.7239192249877503E-4</v>
      </c>
      <c r="G57" s="2">
        <v>199.72897518104901</v>
      </c>
      <c r="H57" s="2">
        <v>4.4988060609283401E-4</v>
      </c>
      <c r="I57" s="2">
        <v>4.4308688256994099E-4</v>
      </c>
      <c r="J57" s="2">
        <v>0.33722273090229199</v>
      </c>
      <c r="K57" s="2">
        <v>9.3042438804923897E-2</v>
      </c>
      <c r="L57" s="2">
        <v>4.0695413864272301E-4</v>
      </c>
      <c r="M57" s="2">
        <v>65.059788285329404</v>
      </c>
      <c r="N57" s="2">
        <v>0.16995102817368399</v>
      </c>
      <c r="O57" s="2">
        <v>1.5325078757736799E-3</v>
      </c>
      <c r="P57" s="2">
        <v>99.222267710542397</v>
      </c>
      <c r="Q57" s="2">
        <v>2.7595734963119501E-2</v>
      </c>
      <c r="R57" s="2">
        <v>8.6743803102285496E-4</v>
      </c>
      <c r="S57" s="2">
        <v>21.6843587639353</v>
      </c>
      <c r="T57" s="2">
        <v>0.15850160982801401</v>
      </c>
      <c r="U57" s="2">
        <v>1.27383595783524E-3</v>
      </c>
      <c r="V57" s="2">
        <v>267.85087346950598</v>
      </c>
      <c r="W57" s="2">
        <v>0.11480279982710299</v>
      </c>
      <c r="X57" s="2">
        <v>4.5645065331417002E-4</v>
      </c>
      <c r="Y57" s="2">
        <v>45.930936588626203</v>
      </c>
      <c r="Z57" s="2">
        <v>6.0211957491463405E-4</v>
      </c>
      <c r="AA57" s="2">
        <v>7.7623170079941996E-4</v>
      </c>
      <c r="AB57" s="2">
        <v>22.161838025045601</v>
      </c>
      <c r="AI57" s="3">
        <v>1.96582528991881E-5</v>
      </c>
      <c r="AJ57" s="3">
        <v>3.2677562672850803E-5</v>
      </c>
      <c r="AK57" s="3">
        <v>1.92153025012381E-5</v>
      </c>
      <c r="AL57" s="3">
        <v>3.0677205366707002E-5</v>
      </c>
      <c r="AM57" s="3">
        <v>1.8865000604625199E-5</v>
      </c>
      <c r="AN57" s="3">
        <v>3.2383411750898098E-5</v>
      </c>
      <c r="AQ57" s="2">
        <v>46.200126099592197</v>
      </c>
      <c r="AR57" s="2">
        <v>221.77171745787501</v>
      </c>
      <c r="AS57" s="2">
        <v>1.6314460756678702E-2</v>
      </c>
    </row>
    <row r="58" spans="1:45" s="2" customFormat="1" ht="15" customHeight="1" x14ac:dyDescent="0.3">
      <c r="A58" s="2" t="s">
        <v>95</v>
      </c>
      <c r="B58" s="2">
        <v>6.8084227451497897E-4</v>
      </c>
      <c r="C58" s="2">
        <v>6.9038625624826401E-4</v>
      </c>
      <c r="D58" s="2">
        <v>0.54595984056876901</v>
      </c>
      <c r="E58" s="2">
        <v>7.9673870915386298E-4</v>
      </c>
      <c r="F58" s="2">
        <v>4.14240956538225E-4</v>
      </c>
      <c r="G58" s="2">
        <v>0.65503876129388705</v>
      </c>
      <c r="H58" s="2">
        <v>0.27852795638820799</v>
      </c>
      <c r="I58" s="2">
        <v>5.5363204090038397E-4</v>
      </c>
      <c r="J58" s="2">
        <v>199.66125016571499</v>
      </c>
      <c r="K58" s="2">
        <v>8.5503040002190903E-2</v>
      </c>
      <c r="L58" s="2">
        <v>1.7874880820159999E-3</v>
      </c>
      <c r="M58" s="2">
        <v>89.570576192771796</v>
      </c>
      <c r="N58" s="2">
        <v>3.7720500334091002E-2</v>
      </c>
      <c r="O58" s="2">
        <v>4.53085018801966E-4</v>
      </c>
      <c r="P58" s="2">
        <v>20.752729104997499</v>
      </c>
      <c r="Q58" s="2">
        <v>5.2012465676631599E-2</v>
      </c>
      <c r="R58" s="2">
        <v>1.7435997594080199E-3</v>
      </c>
      <c r="S58" s="2">
        <v>59.441731432596299</v>
      </c>
      <c r="T58" s="2">
        <v>6.3187388219694801E-2</v>
      </c>
      <c r="U58" s="2">
        <v>1.27023431296385E-3</v>
      </c>
      <c r="V58" s="2">
        <v>33.899919757445097</v>
      </c>
      <c r="W58" s="2">
        <v>8.6294512934350601E-2</v>
      </c>
      <c r="X58" s="2">
        <v>2.05201555884573E-3</v>
      </c>
      <c r="Y58" s="2">
        <v>126.141292775107</v>
      </c>
      <c r="Z58" s="2">
        <v>3.0548059128170303E-4</v>
      </c>
      <c r="AA58" s="2">
        <v>2.9638230491079798E-4</v>
      </c>
      <c r="AB58" s="2">
        <v>0.29985153924538199</v>
      </c>
      <c r="AI58" s="3">
        <v>1.9410427892159099E-5</v>
      </c>
      <c r="AJ58" s="3">
        <v>3.2161085518808797E-5</v>
      </c>
      <c r="AK58" s="3">
        <v>2.0544824076140899E-5</v>
      </c>
      <c r="AL58" s="3">
        <v>3.2004282763447999E-5</v>
      </c>
      <c r="AM58" s="3">
        <v>2.1440850575976099E-5</v>
      </c>
      <c r="AN58" s="3">
        <v>3.3562079769438798E-5</v>
      </c>
      <c r="AQ58" s="2">
        <v>8.0877325591996296</v>
      </c>
      <c r="AR58" s="2">
        <v>10.1419149909682</v>
      </c>
      <c r="AS58" s="2">
        <v>3.4483919028129098E-3</v>
      </c>
    </row>
    <row r="59" spans="1:45" s="2" customFormat="1" x14ac:dyDescent="0.3">
      <c r="A59" s="2" t="s">
        <v>96</v>
      </c>
      <c r="B59" s="2">
        <v>3.8075152054605502E-2</v>
      </c>
      <c r="C59" s="2">
        <v>2.0198332567320301E-2</v>
      </c>
      <c r="D59" s="2">
        <v>20.464770793820399</v>
      </c>
      <c r="E59" s="2">
        <v>7.0088957829487306E-2</v>
      </c>
      <c r="F59" s="2">
        <v>1.6186386430800202E-2</v>
      </c>
      <c r="G59" s="2">
        <v>38.879951112675698</v>
      </c>
      <c r="H59" s="2">
        <v>0.36862971586834797</v>
      </c>
      <c r="I59" s="2">
        <v>1.3731149809908401E-2</v>
      </c>
      <c r="J59" s="2">
        <v>272.27911563892002</v>
      </c>
      <c r="K59" s="2">
        <v>0.18732299512249101</v>
      </c>
      <c r="L59" s="2">
        <v>1.49892360838922E-2</v>
      </c>
      <c r="M59" s="2">
        <v>123.314075245076</v>
      </c>
      <c r="N59" s="2">
        <v>6.06851761383373E-2</v>
      </c>
      <c r="O59" s="2">
        <v>1.8646304801264901E-2</v>
      </c>
      <c r="P59" s="2">
        <v>70.830731479673005</v>
      </c>
      <c r="Q59" s="2">
        <v>2.2340219558051301E-2</v>
      </c>
      <c r="R59" s="2">
        <v>6.8741290769160001E-3</v>
      </c>
      <c r="S59" s="2">
        <v>9.5236448475606199</v>
      </c>
      <c r="T59" s="2">
        <v>1.3728897325702901E-2</v>
      </c>
      <c r="U59" s="2">
        <v>1.6803326928427401E-2</v>
      </c>
      <c r="V59" s="2">
        <v>12.165459294063799</v>
      </c>
      <c r="W59" s="2">
        <v>0.17924490891418399</v>
      </c>
      <c r="X59" s="2">
        <v>1.61487030224008E-2</v>
      </c>
      <c r="Y59" s="2">
        <v>682.04493758784702</v>
      </c>
      <c r="Z59" s="2">
        <v>8.4516294744208201E-2</v>
      </c>
      <c r="AA59" s="2">
        <v>8.7327512626175705E-3</v>
      </c>
      <c r="AB59" s="2">
        <v>31.493901186351899</v>
      </c>
      <c r="AI59" s="3">
        <v>7.5313043525621694E-5</v>
      </c>
      <c r="AJ59" s="2">
        <v>1.19171397628459E-4</v>
      </c>
      <c r="AK59" s="3">
        <v>7.2917019100410401E-5</v>
      </c>
      <c r="AL59" s="2">
        <v>1.14156067632598E-4</v>
      </c>
      <c r="AM59" s="3">
        <v>7.1896579156853298E-5</v>
      </c>
      <c r="AN59" s="2">
        <v>1.26333412217968E-4</v>
      </c>
      <c r="AQ59" s="2">
        <v>44.842719394812001</v>
      </c>
      <c r="AR59" s="2">
        <v>92.826406841853995</v>
      </c>
      <c r="AS59" s="2">
        <v>6.7241361462647295E-2</v>
      </c>
    </row>
    <row r="60" spans="1:45" s="2" customFormat="1" x14ac:dyDescent="0.3">
      <c r="A60" s="2" t="s">
        <v>97</v>
      </c>
      <c r="B60" s="2">
        <v>6.9328973598438296E-3</v>
      </c>
      <c r="C60" s="2">
        <v>9.3573979031323501E-3</v>
      </c>
      <c r="D60" s="2">
        <v>6.8097434273712603</v>
      </c>
      <c r="E60" s="2">
        <v>5.2418282158235496E-3</v>
      </c>
      <c r="F60" s="2">
        <v>5.6055559641814299E-3</v>
      </c>
      <c r="G60" s="2">
        <v>5.0166057239111197</v>
      </c>
      <c r="H60" s="2">
        <v>0.215655829497408</v>
      </c>
      <c r="I60" s="2">
        <v>7.2496198029200799E-3</v>
      </c>
      <c r="J60" s="2">
        <v>205.01219203811701</v>
      </c>
      <c r="K60" s="2">
        <v>2.0664400872296401E-2</v>
      </c>
      <c r="L60" s="2">
        <v>2.49630172468349E-2</v>
      </c>
      <c r="M60" s="2">
        <v>58.021800922658102</v>
      </c>
      <c r="N60" s="2">
        <v>4.2912381368517497E-3</v>
      </c>
      <c r="O60" s="2">
        <v>6.3095438987655498E-3</v>
      </c>
      <c r="P60" s="2">
        <v>4.1321324092583103</v>
      </c>
      <c r="Q60" s="2">
        <v>7.2081027411628603E-3</v>
      </c>
      <c r="R60" s="2">
        <v>8.8733354450353692E-3</v>
      </c>
      <c r="S60" s="2">
        <v>5.0597203801608099</v>
      </c>
      <c r="T60" s="2">
        <v>7.3745642548662203E-3</v>
      </c>
      <c r="U60" s="2">
        <v>1.04492958343144E-2</v>
      </c>
      <c r="V60" s="2">
        <v>7.3257177097174404</v>
      </c>
      <c r="W60" s="2">
        <v>2.0508277911182399E-2</v>
      </c>
      <c r="X60" s="2">
        <v>2.2303481003416298E-2</v>
      </c>
      <c r="Y60" s="2">
        <v>26.880657236558601</v>
      </c>
      <c r="Z60" s="2">
        <v>6.4596348753826298E-3</v>
      </c>
      <c r="AA60" s="2">
        <v>1.16201092853688E-2</v>
      </c>
      <c r="AB60" s="2">
        <v>5.0450923438121498</v>
      </c>
      <c r="AI60" s="3">
        <v>2.7003455924330901E-5</v>
      </c>
      <c r="AJ60" s="3">
        <v>4.5620284022546002E-5</v>
      </c>
      <c r="AK60" s="3">
        <v>3.0104166416223499E-5</v>
      </c>
      <c r="AL60" s="3">
        <v>4.5565138366909498E-5</v>
      </c>
      <c r="AM60" s="3">
        <v>2.5418406614787901E-5</v>
      </c>
      <c r="AN60" s="3">
        <v>4.2501115059315799E-5</v>
      </c>
      <c r="AQ60" s="2">
        <v>96.115116229985901</v>
      </c>
      <c r="AR60" s="2">
        <v>221.58356083157199</v>
      </c>
      <c r="AS60" s="2">
        <v>0.101355884998356</v>
      </c>
    </row>
    <row r="61" spans="1:45" s="2" customFormat="1" x14ac:dyDescent="0.3">
      <c r="A61" s="2" t="s">
        <v>98</v>
      </c>
      <c r="B61" s="2">
        <v>3.6827253145093399E-4</v>
      </c>
      <c r="C61" s="2">
        <v>4.0922542036618803E-4</v>
      </c>
      <c r="D61" s="2">
        <v>0.24662453277968199</v>
      </c>
      <c r="E61" s="2">
        <v>4.5425921341344701E-4</v>
      </c>
      <c r="F61" s="2">
        <v>4.9106215852501105E-4</v>
      </c>
      <c r="G61" s="2">
        <v>0.32301889607517398</v>
      </c>
      <c r="H61" s="2">
        <v>3.29040288275137E-4</v>
      </c>
      <c r="I61" s="2">
        <v>3.32254133061789E-4</v>
      </c>
      <c r="J61" s="2">
        <v>0.23245174343344599</v>
      </c>
      <c r="K61" s="2">
        <v>0.230681649991166</v>
      </c>
      <c r="L61" s="2">
        <v>5.8628535274563205E-4</v>
      </c>
      <c r="M61" s="2">
        <v>1078.9668875014099</v>
      </c>
      <c r="N61" s="2">
        <v>3.7065039191076898E-2</v>
      </c>
      <c r="O61" s="2">
        <v>7.0739809082702302E-4</v>
      </c>
      <c r="P61" s="2">
        <v>92.864797790974393</v>
      </c>
      <c r="Q61" s="2">
        <v>0.13399457646111201</v>
      </c>
      <c r="R61" s="2">
        <v>1.3589125229580799E-3</v>
      </c>
      <c r="S61" s="2">
        <v>54.675059385762196</v>
      </c>
      <c r="T61" s="2">
        <v>0.113448369861447</v>
      </c>
      <c r="U61" s="2">
        <v>7.3647498549532801E-4</v>
      </c>
      <c r="V61" s="2">
        <v>699.96150267306098</v>
      </c>
      <c r="W61" s="2">
        <v>0.24427541046809501</v>
      </c>
      <c r="X61" s="2">
        <v>9.9351613140718099E-4</v>
      </c>
      <c r="Y61" s="2">
        <v>155.31420642453099</v>
      </c>
      <c r="Z61" s="2">
        <v>1.50425330551751E-3</v>
      </c>
      <c r="AA61" s="2">
        <v>5.2837433335116402E-4</v>
      </c>
      <c r="AB61" s="2">
        <v>0.780840131372881</v>
      </c>
      <c r="AI61" s="3">
        <v>2.22339444224323E-5</v>
      </c>
      <c r="AJ61" s="3">
        <v>3.22339480424962E-5</v>
      </c>
      <c r="AK61" s="3">
        <v>1.9907461016125199E-5</v>
      </c>
      <c r="AL61" s="3">
        <v>3.2106988259145702E-5</v>
      </c>
      <c r="AM61" s="3">
        <v>2.02006100187157E-5</v>
      </c>
      <c r="AN61" s="3">
        <v>3.1757992688241898E-5</v>
      </c>
      <c r="AQ61" s="2">
        <v>8.3140650757552095</v>
      </c>
      <c r="AR61" s="2">
        <v>10.467058450101501</v>
      </c>
      <c r="AS61" s="2">
        <v>1.4077961514348401E-2</v>
      </c>
    </row>
    <row r="62" spans="1:45" s="2" customFormat="1" x14ac:dyDescent="0.3">
      <c r="A62" s="2" t="s">
        <v>99</v>
      </c>
      <c r="B62" s="2">
        <v>4.1972797828801998E-4</v>
      </c>
      <c r="C62" s="2">
        <v>5.4437239993060599E-4</v>
      </c>
      <c r="D62" s="2">
        <v>0.20757825233074501</v>
      </c>
      <c r="E62" s="2">
        <v>3.7014283818813398E-4</v>
      </c>
      <c r="F62" s="2">
        <v>4.3667590058713598E-4</v>
      </c>
      <c r="G62" s="2">
        <v>0.25287765974123699</v>
      </c>
      <c r="H62" s="2">
        <v>0.336037360972266</v>
      </c>
      <c r="I62" s="2">
        <v>8.53402641282193E-4</v>
      </c>
      <c r="J62" s="2">
        <v>200.311048516846</v>
      </c>
      <c r="K62" s="2">
        <v>0.23655136202315699</v>
      </c>
      <c r="L62" s="2">
        <v>1.0459217071777101E-3</v>
      </c>
      <c r="M62" s="2">
        <v>130.14579689536799</v>
      </c>
      <c r="N62" s="2">
        <v>6.1205585989292599E-2</v>
      </c>
      <c r="O62" s="2">
        <v>1.14534737324669E-3</v>
      </c>
      <c r="P62" s="2">
        <v>28.931221645084101</v>
      </c>
      <c r="Q62" s="2">
        <v>3.3429810241093001E-3</v>
      </c>
      <c r="R62" s="2">
        <v>3.20587214325692E-3</v>
      </c>
      <c r="S62" s="2">
        <v>2.9709432352348202</v>
      </c>
      <c r="T62" s="2">
        <v>0.22405391508150099</v>
      </c>
      <c r="U62" s="2">
        <v>8.7677772357816703E-4</v>
      </c>
      <c r="V62" s="2">
        <v>102.110294932595</v>
      </c>
      <c r="W62" s="2">
        <v>9.5578306728261203E-2</v>
      </c>
      <c r="X62" s="2">
        <v>6.8933051271424903E-4</v>
      </c>
      <c r="Y62" s="2">
        <v>46.533775261187898</v>
      </c>
      <c r="Z62" s="2">
        <v>1.9243797030830002E-2</v>
      </c>
      <c r="AA62" s="2">
        <v>3.94710652995694E-3</v>
      </c>
      <c r="AB62" s="2">
        <v>179.76708220292701</v>
      </c>
      <c r="AI62" s="3">
        <v>1.9790314492714401E-5</v>
      </c>
      <c r="AJ62" s="3">
        <v>3.0278308839753099E-5</v>
      </c>
      <c r="AK62" s="3">
        <v>1.9743688570148999E-5</v>
      </c>
      <c r="AL62" s="3">
        <v>3.1455036265915302E-5</v>
      </c>
      <c r="AM62" s="3">
        <v>2.24892571998085E-5</v>
      </c>
      <c r="AN62" s="3">
        <v>3.1694879827698698E-5</v>
      </c>
      <c r="AQ62" s="2">
        <v>177.65323894923699</v>
      </c>
      <c r="AR62" s="2">
        <v>412.90371445684599</v>
      </c>
      <c r="AS62" s="2">
        <v>9.2616784634979396E-2</v>
      </c>
    </row>
    <row r="63" spans="1:45" x14ac:dyDescent="0.3">
      <c r="A63" t="s">
        <v>100</v>
      </c>
      <c r="B63">
        <v>6.0681209487331203E-2</v>
      </c>
      <c r="C63">
        <v>7.0122682073835804E-2</v>
      </c>
      <c r="D63">
        <v>32.385001819895002</v>
      </c>
      <c r="E63">
        <v>9.3913815180759502E-2</v>
      </c>
      <c r="F63">
        <v>0.10314858663321801</v>
      </c>
      <c r="G63">
        <v>43.195339424138602</v>
      </c>
      <c r="H63">
        <v>5.5482357158133898E-2</v>
      </c>
      <c r="I63">
        <v>7.5104572322097399E-2</v>
      </c>
      <c r="J63">
        <v>45.070106483328203</v>
      </c>
      <c r="K63">
        <v>6.9520450034221803E-2</v>
      </c>
      <c r="L63">
        <v>7.4977179934117399E-2</v>
      </c>
      <c r="M63">
        <v>34.216417278349503</v>
      </c>
      <c r="N63">
        <v>8.7112815918959502E-2</v>
      </c>
      <c r="O63">
        <v>4.17458658393286E-2</v>
      </c>
      <c r="P63">
        <v>45.590876213393997</v>
      </c>
      <c r="Q63">
        <v>0.216997278424641</v>
      </c>
      <c r="R63">
        <v>0.153457282807308</v>
      </c>
      <c r="S63">
        <v>154.43938183899201</v>
      </c>
      <c r="T63">
        <v>7.89562326601084E-2</v>
      </c>
      <c r="U63">
        <v>7.0943872143340497E-2</v>
      </c>
      <c r="V63">
        <v>32.906747457838598</v>
      </c>
      <c r="W63">
        <v>0.15841846659532799</v>
      </c>
      <c r="X63">
        <v>5.7303741955960399E-2</v>
      </c>
      <c r="Y63">
        <v>81.275167764741099</v>
      </c>
      <c r="Z63">
        <v>0.18585400880121999</v>
      </c>
      <c r="AA63">
        <v>0.15058250344030799</v>
      </c>
      <c r="AB63">
        <v>419.26512078144799</v>
      </c>
      <c r="AI63">
        <v>1.34585880231146E-4</v>
      </c>
      <c r="AJ63">
        <v>6.3856198817850295E-4</v>
      </c>
      <c r="AK63">
        <v>1.84221598239989E-4</v>
      </c>
      <c r="AL63">
        <v>2.75794108557742E-3</v>
      </c>
      <c r="AM63">
        <v>2.7163201736021201E-4</v>
      </c>
      <c r="AN63">
        <v>5.7815045144221696E-3</v>
      </c>
      <c r="AQ63">
        <v>177.65860776551301</v>
      </c>
      <c r="AR63">
        <v>330.59588029685699</v>
      </c>
      <c r="AS63">
        <v>9.3741297058966097E-2</v>
      </c>
    </row>
    <row r="64" spans="1:45" x14ac:dyDescent="0.3">
      <c r="A64" t="s">
        <v>101</v>
      </c>
      <c r="B64">
        <v>5.1903143560231103E-2</v>
      </c>
      <c r="C64">
        <v>6.0101829542139697E-2</v>
      </c>
      <c r="D64">
        <v>35.085297418510997</v>
      </c>
      <c r="E64">
        <v>7.2644822213301194E-2</v>
      </c>
      <c r="F64">
        <v>7.0309011242747493E-2</v>
      </c>
      <c r="G64">
        <v>47.744323056023198</v>
      </c>
      <c r="H64">
        <v>0.125936938933119</v>
      </c>
      <c r="I64">
        <v>6.68391525185799E-2</v>
      </c>
      <c r="J64">
        <v>94.216976272168907</v>
      </c>
      <c r="K64">
        <v>8.4602091643868907E-2</v>
      </c>
      <c r="L64">
        <v>7.0535983700006605E-2</v>
      </c>
      <c r="M64">
        <v>36.181325267020902</v>
      </c>
      <c r="N64">
        <v>9.0246916717674097E-2</v>
      </c>
      <c r="O64">
        <v>9.5194972943358797E-2</v>
      </c>
      <c r="P64">
        <v>2568.1305504700299</v>
      </c>
      <c r="Q64">
        <v>0.173727939903499</v>
      </c>
      <c r="R64">
        <v>6.5276314070213601E-2</v>
      </c>
      <c r="S64">
        <v>191.68396804478499</v>
      </c>
      <c r="T64">
        <v>0.103313650798742</v>
      </c>
      <c r="U64">
        <v>5.6526206102905499E-2</v>
      </c>
      <c r="V64">
        <v>43.282712210817202</v>
      </c>
      <c r="W64">
        <v>0.115158625290911</v>
      </c>
      <c r="X64">
        <v>0.10202183521277</v>
      </c>
      <c r="Y64">
        <v>8738.6469536703698</v>
      </c>
      <c r="Z64">
        <v>0.14023402219647599</v>
      </c>
      <c r="AA64">
        <v>6.7343355821714995E-2</v>
      </c>
      <c r="AB64">
        <v>182.21580144891999</v>
      </c>
      <c r="AI64">
        <v>1.14532283705662E-4</v>
      </c>
      <c r="AJ64">
        <v>1.49266266993891E-4</v>
      </c>
      <c r="AK64">
        <v>1.50415652898871E-4</v>
      </c>
      <c r="AL64">
        <v>6.1187005734728895E-4</v>
      </c>
      <c r="AM64">
        <v>1.5644689460212599E-4</v>
      </c>
      <c r="AN64">
        <v>7.4606810710743296E-4</v>
      </c>
      <c r="AQ64">
        <v>149.069244227252</v>
      </c>
      <c r="AR64">
        <v>283.38701822463003</v>
      </c>
      <c r="AS64">
        <v>8.2336031382481606E-2</v>
      </c>
    </row>
    <row r="65" spans="1:45" s="2" customFormat="1" x14ac:dyDescent="0.3">
      <c r="A65" s="2" t="s">
        <v>102</v>
      </c>
      <c r="B65" s="2">
        <v>0.28464233425058699</v>
      </c>
      <c r="C65" s="2">
        <v>1.54871672237976E-2</v>
      </c>
      <c r="D65" s="2">
        <v>171.04293777329099</v>
      </c>
      <c r="E65" s="2">
        <v>0.18035657658819401</v>
      </c>
      <c r="F65" s="2">
        <v>9.9178995605063505E-3</v>
      </c>
      <c r="G65" s="2">
        <v>167.839552658478</v>
      </c>
      <c r="H65" s="2">
        <v>2.9860276736530099E-2</v>
      </c>
      <c r="I65" s="2">
        <v>1.2147806996223001E-2</v>
      </c>
      <c r="J65" s="2">
        <v>13.869422018265301</v>
      </c>
      <c r="K65" s="2">
        <v>0.159857384429993</v>
      </c>
      <c r="L65" s="2">
        <v>1.2544924563657399E-2</v>
      </c>
      <c r="M65" s="2">
        <v>69.298146059672106</v>
      </c>
      <c r="N65" s="2">
        <v>0.13097516011959001</v>
      </c>
      <c r="O65" s="2">
        <v>1.8425197765361601E-2</v>
      </c>
      <c r="P65" s="2">
        <v>101.680651430422</v>
      </c>
      <c r="Q65" s="2">
        <v>4.3590588663593603E-2</v>
      </c>
      <c r="R65" s="2">
        <v>1.1998783360434299E-2</v>
      </c>
      <c r="S65" s="2">
        <v>34.692009845718999</v>
      </c>
      <c r="T65" s="2">
        <v>0.14937159197601901</v>
      </c>
      <c r="U65" s="2">
        <v>1.05348880140166E-2</v>
      </c>
      <c r="V65" s="2">
        <v>192.45325663020401</v>
      </c>
      <c r="W65" s="2">
        <v>0.123213067742062</v>
      </c>
      <c r="X65" s="2">
        <v>1.48920718500522E-2</v>
      </c>
      <c r="Y65" s="2">
        <v>43.925929663221197</v>
      </c>
      <c r="Z65" s="2">
        <v>8.4357964843500097E-2</v>
      </c>
      <c r="AA65" s="2">
        <v>1.7535470865308499E-2</v>
      </c>
      <c r="AB65" s="2">
        <v>283.06481928278799</v>
      </c>
      <c r="AI65" s="3">
        <v>5.04479915357642E-5</v>
      </c>
      <c r="AJ65" s="3">
        <v>7.8591091076681699E-5</v>
      </c>
      <c r="AK65" s="3">
        <v>4.90920645938009E-5</v>
      </c>
      <c r="AL65" s="3">
        <v>7.2772556050142495E-5</v>
      </c>
      <c r="AM65" s="3">
        <v>5.7418396463069797E-5</v>
      </c>
      <c r="AN65" s="3">
        <v>9.9937356286152398E-5</v>
      </c>
      <c r="AQ65" s="2">
        <v>78.525214616153505</v>
      </c>
      <c r="AR65" s="2">
        <v>138.34572989448901</v>
      </c>
      <c r="AS65" s="2">
        <v>0.181298507705004</v>
      </c>
    </row>
    <row r="66" spans="1:45" s="2" customFormat="1" x14ac:dyDescent="0.3">
      <c r="A66" s="2" t="s">
        <v>103</v>
      </c>
      <c r="B66" s="2">
        <v>6.3433220038220897E-2</v>
      </c>
      <c r="C66" s="2">
        <v>2.7769367450870999E-3</v>
      </c>
      <c r="D66" s="2">
        <v>44.936628114121902</v>
      </c>
      <c r="E66" s="2">
        <v>5.68580005923345E-2</v>
      </c>
      <c r="F66" s="2">
        <v>4.4517476889005397E-3</v>
      </c>
      <c r="G66" s="2">
        <v>37.702900605095003</v>
      </c>
      <c r="H66" s="2">
        <v>4.9101089895151898E-2</v>
      </c>
      <c r="I66" s="2">
        <v>3.0589398623963701E-3</v>
      </c>
      <c r="J66" s="2">
        <v>19.488154786892</v>
      </c>
      <c r="K66" s="2">
        <v>0.144725305258675</v>
      </c>
      <c r="L66" s="2">
        <v>4.1474618458531504E-3</v>
      </c>
      <c r="M66" s="2">
        <v>124.85456202613101</v>
      </c>
      <c r="N66" s="2">
        <v>0.21856131195287701</v>
      </c>
      <c r="O66" s="2">
        <v>3.0368666135949401E-3</v>
      </c>
      <c r="P66" s="2">
        <v>106.010514995234</v>
      </c>
      <c r="Q66" s="2">
        <v>3.0685201091156598E-2</v>
      </c>
      <c r="R66" s="2">
        <v>5.2507747074792503E-3</v>
      </c>
      <c r="S66" s="2">
        <v>13.6944879238526</v>
      </c>
      <c r="T66" s="2">
        <v>0.247906086339823</v>
      </c>
      <c r="U66" s="2">
        <v>4.1586799309608598E-3</v>
      </c>
      <c r="V66" s="2">
        <v>110.957962759757</v>
      </c>
      <c r="W66" s="2">
        <v>6.7036568359549201E-2</v>
      </c>
      <c r="X66" s="2">
        <v>4.2148975257745303E-3</v>
      </c>
      <c r="Y66" s="2">
        <v>30.6307923409951</v>
      </c>
      <c r="Z66" s="2">
        <v>6.0863872148751899E-2</v>
      </c>
      <c r="AA66" s="2">
        <v>4.3860243719781797E-3</v>
      </c>
      <c r="AB66" s="2">
        <v>66.669068941261102</v>
      </c>
      <c r="AI66" s="3">
        <v>2.80378683783479E-5</v>
      </c>
      <c r="AJ66" s="3">
        <v>4.5590167313037599E-5</v>
      </c>
      <c r="AK66" s="3">
        <v>3.2761290691101399E-5</v>
      </c>
      <c r="AL66" s="3">
        <v>4.7266434916400499E-5</v>
      </c>
      <c r="AM66" s="3">
        <v>3.0193437881687599E-5</v>
      </c>
      <c r="AN66" s="3">
        <v>4.6935298810018399E-5</v>
      </c>
      <c r="AQ66" s="2">
        <v>11.4846612140507</v>
      </c>
      <c r="AR66" s="2">
        <v>14.3749900223031</v>
      </c>
      <c r="AS66" s="2">
        <v>4.7334958954772903E-2</v>
      </c>
    </row>
    <row r="67" spans="1:45" s="2" customFormat="1" x14ac:dyDescent="0.3">
      <c r="A67" s="2" t="s">
        <v>104</v>
      </c>
      <c r="B67" s="2">
        <v>7.1540822487072206E-2</v>
      </c>
      <c r="C67" s="2">
        <v>1.1280403331966501E-2</v>
      </c>
      <c r="D67" s="2">
        <v>42.124961682542001</v>
      </c>
      <c r="E67" s="2">
        <v>3.9629610956825399E-2</v>
      </c>
      <c r="F67" s="2">
        <v>6.7762706233209496E-3</v>
      </c>
      <c r="G67" s="2">
        <v>34.505623379938903</v>
      </c>
      <c r="H67" s="2">
        <v>4.9901939644403301E-2</v>
      </c>
      <c r="I67" s="2">
        <v>1.3919465480570299E-2</v>
      </c>
      <c r="J67" s="2">
        <v>19.598710345037901</v>
      </c>
      <c r="K67" s="2">
        <v>1.49345667165808E-2</v>
      </c>
      <c r="L67" s="2">
        <v>1.3437823776628201E-2</v>
      </c>
      <c r="M67" s="2">
        <v>54.365749324619003</v>
      </c>
      <c r="N67" s="2">
        <v>0.33024598363736202</v>
      </c>
      <c r="O67" s="2">
        <v>6.4506672881027996E-3</v>
      </c>
      <c r="P67" s="2">
        <v>155.872745084185</v>
      </c>
      <c r="Q67" s="2">
        <v>5.6013602692851799E-2</v>
      </c>
      <c r="R67" s="2">
        <v>2.00338855535497E-2</v>
      </c>
      <c r="S67" s="2">
        <v>22.638427068711</v>
      </c>
      <c r="T67" s="2">
        <v>0.29599594130776202</v>
      </c>
      <c r="U67" s="2">
        <v>6.8751739627625199E-3</v>
      </c>
      <c r="V67" s="2">
        <v>336.927307992105</v>
      </c>
      <c r="W67" s="2">
        <v>0.117357861795158</v>
      </c>
      <c r="X67" s="2">
        <v>1.25770334291193E-2</v>
      </c>
      <c r="Y67" s="2">
        <v>432.86295276608399</v>
      </c>
      <c r="Z67" s="2">
        <v>0.104900612231922</v>
      </c>
      <c r="AA67" s="2">
        <v>2.0460130459384801E-2</v>
      </c>
      <c r="AB67" s="2">
        <v>33.439345328940803</v>
      </c>
      <c r="AI67" s="3">
        <v>5.87483208233547E-5</v>
      </c>
      <c r="AJ67" s="3">
        <v>8.15618632875248E-5</v>
      </c>
      <c r="AK67" s="3">
        <v>6.0427904456346402E-5</v>
      </c>
      <c r="AL67" s="3">
        <v>9.34320846832604E-5</v>
      </c>
      <c r="AM67" s="3">
        <v>5.9474358997409701E-5</v>
      </c>
      <c r="AN67" s="3">
        <v>8.7365292633448697E-5</v>
      </c>
      <c r="AQ67" s="2">
        <v>88.312404698110001</v>
      </c>
      <c r="AR67" s="2">
        <v>160.11335180449001</v>
      </c>
      <c r="AS67" s="2">
        <v>0.208184155077173</v>
      </c>
    </row>
    <row r="68" spans="1:45" x14ac:dyDescent="0.3">
      <c r="A68" t="s">
        <v>105</v>
      </c>
      <c r="B68">
        <v>2.6070674373193901E-2</v>
      </c>
      <c r="C68">
        <v>3.3490394521689303E-2</v>
      </c>
      <c r="D68">
        <v>24.082698727953701</v>
      </c>
      <c r="E68">
        <v>4.9628423917263097E-2</v>
      </c>
      <c r="F68">
        <v>6.8313998255906005E-2</v>
      </c>
      <c r="G68">
        <v>46.038331099903303</v>
      </c>
      <c r="H68">
        <v>2.4726249772438501E-2</v>
      </c>
      <c r="I68">
        <v>2.2405339698200698E-2</v>
      </c>
      <c r="J68">
        <v>23.450277884214</v>
      </c>
      <c r="K68">
        <v>0.12007053501034</v>
      </c>
      <c r="L68">
        <v>0.14384260001070001</v>
      </c>
      <c r="M68">
        <v>163.351010983637</v>
      </c>
      <c r="N68">
        <v>7.0904317764490396E-2</v>
      </c>
      <c r="O68">
        <v>5.8829050724031801E-2</v>
      </c>
      <c r="P68">
        <v>113.870808175997</v>
      </c>
      <c r="Q68">
        <v>0.103748168068255</v>
      </c>
      <c r="R68">
        <v>7.5492565582972002E-2</v>
      </c>
      <c r="S68">
        <v>65.384773082173695</v>
      </c>
      <c r="T68">
        <v>0.122782103112658</v>
      </c>
      <c r="U68">
        <v>0.13063596389521001</v>
      </c>
      <c r="V68">
        <v>645.88917271213199</v>
      </c>
      <c r="W68">
        <v>6.9037269260216999E-2</v>
      </c>
      <c r="X68">
        <v>7.9575538575670499E-2</v>
      </c>
      <c r="Y68">
        <v>58.465426987628398</v>
      </c>
      <c r="Z68">
        <v>9.9816603767807197E-2</v>
      </c>
      <c r="AA68">
        <v>8.02876182436177E-2</v>
      </c>
      <c r="AB68">
        <v>70.313303961229494</v>
      </c>
      <c r="AI68" s="1">
        <v>8.3157010787557605E-5</v>
      </c>
      <c r="AJ68">
        <v>1.15811437345835E-4</v>
      </c>
      <c r="AK68">
        <v>1.05619700660663E-4</v>
      </c>
      <c r="AL68">
        <v>1.6004079991101101E-4</v>
      </c>
      <c r="AM68" s="1">
        <v>7.7972192990174898E-5</v>
      </c>
      <c r="AN68">
        <v>1.1451953702666E-4</v>
      </c>
      <c r="AQ68">
        <v>64.674506290544002</v>
      </c>
      <c r="AR68">
        <v>121.76901352294</v>
      </c>
      <c r="AS68">
        <v>0.145743999999977</v>
      </c>
    </row>
    <row r="69" spans="1:45" s="2" customFormat="1" x14ac:dyDescent="0.3">
      <c r="A69" s="2" t="s">
        <v>106</v>
      </c>
      <c r="B69" s="2">
        <v>0.142528889068534</v>
      </c>
      <c r="C69" s="2">
        <v>8.5643461168983196E-3</v>
      </c>
      <c r="D69" s="2">
        <v>113.460746643052</v>
      </c>
      <c r="E69" s="2">
        <v>8.1130078148499193E-2</v>
      </c>
      <c r="F69" s="2">
        <v>1.2035264917018401E-2</v>
      </c>
      <c r="G69" s="2">
        <v>49.272243243298803</v>
      </c>
      <c r="H69" s="2">
        <v>9.0458583667745507E-2</v>
      </c>
      <c r="I69" s="2">
        <v>1.7475133459392798E-2</v>
      </c>
      <c r="J69" s="2">
        <v>51.7678992827813</v>
      </c>
      <c r="K69" s="2">
        <v>0.18830239587654801</v>
      </c>
      <c r="L69" s="2">
        <v>1.86541128395145E-2</v>
      </c>
      <c r="M69" s="2">
        <v>415.634908433286</v>
      </c>
      <c r="N69" s="2">
        <v>0.23965377623963</v>
      </c>
      <c r="O69" s="2">
        <v>1.0070390981120499E-2</v>
      </c>
      <c r="P69" s="2">
        <v>175.82424477596501</v>
      </c>
      <c r="Q69" s="2">
        <v>0.11951791047280701</v>
      </c>
      <c r="R69" s="2">
        <v>1.6031826007325101E-2</v>
      </c>
      <c r="S69" s="2">
        <v>52.0160967072622</v>
      </c>
      <c r="T69" s="2">
        <v>2.0907881914473399E-2</v>
      </c>
      <c r="U69" s="2">
        <v>1.29545353940145E-2</v>
      </c>
      <c r="V69" s="2">
        <v>18.270096881125902</v>
      </c>
      <c r="W69" s="2">
        <v>0.31814017326056099</v>
      </c>
      <c r="X69" s="2">
        <v>1.68980031446503E-2</v>
      </c>
      <c r="Y69" s="2">
        <v>310.34857840054599</v>
      </c>
      <c r="Z69" s="2">
        <v>7.4370562201537399E-2</v>
      </c>
      <c r="AA69" s="2">
        <v>1.5842304666313201E-2</v>
      </c>
      <c r="AB69" s="2">
        <v>33.319141908887701</v>
      </c>
      <c r="AI69" s="3">
        <v>6.4808015847118194E-5</v>
      </c>
      <c r="AJ69" s="3">
        <v>8.3897787271434594E-5</v>
      </c>
      <c r="AK69" s="3">
        <v>6.3292521570380801E-5</v>
      </c>
      <c r="AL69" s="3">
        <v>9.7572107804987194E-5</v>
      </c>
      <c r="AM69" s="3">
        <v>6.4420197618207195E-5</v>
      </c>
      <c r="AN69" s="3">
        <v>9.5027741032772901E-5</v>
      </c>
      <c r="AQ69" s="2">
        <v>37.893443625678501</v>
      </c>
      <c r="AR69" s="2">
        <v>60.077707306791801</v>
      </c>
      <c r="AS69" s="2">
        <v>0.117397833470062</v>
      </c>
    </row>
    <row r="70" spans="1:45" s="2" customFormat="1" x14ac:dyDescent="0.3">
      <c r="A70" s="2" t="s">
        <v>107</v>
      </c>
      <c r="B70" s="2">
        <v>5.0185106255982602E-4</v>
      </c>
      <c r="C70" s="2">
        <v>3.7897632433931598E-4</v>
      </c>
      <c r="D70" s="2">
        <v>0.237679402029014</v>
      </c>
      <c r="E70" s="2">
        <v>7.5341572969098299E-4</v>
      </c>
      <c r="F70" s="2">
        <v>3.6577333676858498E-4</v>
      </c>
      <c r="G70" s="2">
        <v>0.35398458160041701</v>
      </c>
      <c r="H70" s="2">
        <v>3.73435161625655E-4</v>
      </c>
      <c r="I70" s="2">
        <v>3.7551492645875999E-4</v>
      </c>
      <c r="J70" s="2">
        <v>0.19763287444970801</v>
      </c>
      <c r="K70" s="2">
        <v>0.357587831946173</v>
      </c>
      <c r="L70" s="2">
        <v>6.3275463946279296E-4</v>
      </c>
      <c r="M70" s="2">
        <v>174.48299949188001</v>
      </c>
      <c r="N70" s="2">
        <v>7.2192754605769294E-2</v>
      </c>
      <c r="O70" s="2">
        <v>2.4454467451927103E-4</v>
      </c>
      <c r="P70" s="2">
        <v>34.631260776898699</v>
      </c>
      <c r="Q70" s="2">
        <v>4.6985711331327298E-2</v>
      </c>
      <c r="R70" s="2">
        <v>4.7348561046709902E-4</v>
      </c>
      <c r="S70" s="2">
        <v>23.4549080202091</v>
      </c>
      <c r="T70" s="2">
        <v>0.311961819583355</v>
      </c>
      <c r="U70" s="2">
        <v>6.0512642369926002E-4</v>
      </c>
      <c r="V70" s="2">
        <v>1861.87129446685</v>
      </c>
      <c r="W70" s="2">
        <v>0.19484229064497399</v>
      </c>
      <c r="X70" s="2">
        <v>5.0572355324454796E-4</v>
      </c>
      <c r="Y70" s="2">
        <v>61.145413878367599</v>
      </c>
      <c r="Z70" s="2">
        <v>2.1609953471814201E-3</v>
      </c>
      <c r="AA70" s="2">
        <v>4.5373479970177698E-4</v>
      </c>
      <c r="AB70" s="2">
        <v>1.40178348831302</v>
      </c>
      <c r="AI70" s="3">
        <v>1.9519877123522801E-5</v>
      </c>
      <c r="AJ70" s="3">
        <v>3.05273578225113E-5</v>
      </c>
      <c r="AK70" s="3">
        <v>2.07441454898602E-5</v>
      </c>
      <c r="AL70" s="3">
        <v>3.2259263462688302E-5</v>
      </c>
      <c r="AM70" s="3">
        <v>1.9159131896939399E-5</v>
      </c>
      <c r="AN70" s="3">
        <v>3.1749445409727903E-5</v>
      </c>
      <c r="AQ70" s="2">
        <v>36.352962721478299</v>
      </c>
      <c r="AR70" s="2">
        <v>110.88677154773001</v>
      </c>
      <c r="AS70" s="2">
        <v>7.0885526775468097E-2</v>
      </c>
    </row>
    <row r="71" spans="1:45" s="2" customFormat="1" x14ac:dyDescent="0.3">
      <c r="A71" s="2" t="s">
        <v>108</v>
      </c>
      <c r="B71" s="2">
        <v>1.5494429839480999E-2</v>
      </c>
      <c r="C71" s="2">
        <v>1.1801541876511199E-2</v>
      </c>
      <c r="D71" s="2">
        <v>8.7581786314686596</v>
      </c>
      <c r="E71" s="2">
        <v>2.4967062272895999E-2</v>
      </c>
      <c r="F71" s="2">
        <v>4.0342741145706499E-3</v>
      </c>
      <c r="G71" s="2">
        <v>12.168124750320301</v>
      </c>
      <c r="H71" s="2">
        <v>0.40863298082784599</v>
      </c>
      <c r="I71" s="2">
        <v>1.28919201353153E-2</v>
      </c>
      <c r="J71" s="2">
        <v>183.535908352067</v>
      </c>
      <c r="K71" s="2">
        <v>5.5260553843628102E-2</v>
      </c>
      <c r="L71" s="2">
        <v>9.89136580799445E-3</v>
      </c>
      <c r="M71" s="2">
        <v>21.268588361298001</v>
      </c>
      <c r="N71" s="2">
        <v>7.6272462638582894E-2</v>
      </c>
      <c r="O71" s="2">
        <v>7.20260127609809E-3</v>
      </c>
      <c r="P71" s="2">
        <v>33.047388709122501</v>
      </c>
      <c r="Q71" s="2">
        <v>2.3251990412080401E-2</v>
      </c>
      <c r="R71" s="2">
        <v>1.68497315251359E-2</v>
      </c>
      <c r="S71" s="2">
        <v>49.633671152382703</v>
      </c>
      <c r="T71" s="2">
        <v>1.98385706253346E-2</v>
      </c>
      <c r="U71" s="2">
        <v>8.0956758872959503E-3</v>
      </c>
      <c r="V71" s="2">
        <v>7.57775028339735</v>
      </c>
      <c r="W71" s="2">
        <v>2.5957886701999E-2</v>
      </c>
      <c r="X71" s="2">
        <v>1.3021187143286201E-2</v>
      </c>
      <c r="Y71" s="2">
        <v>11.265790824412299</v>
      </c>
      <c r="Z71" s="2">
        <v>9.0895375723507602E-2</v>
      </c>
      <c r="AA71" s="2">
        <v>1.40505504968804E-2</v>
      </c>
      <c r="AB71" s="2">
        <v>248.351016246283</v>
      </c>
      <c r="AI71" s="3">
        <v>6.2416509173597701E-5</v>
      </c>
      <c r="AJ71" s="3">
        <v>9.1791288045516803E-5</v>
      </c>
      <c r="AK71" s="3">
        <v>2.9916911589970501E-5</v>
      </c>
      <c r="AL71" s="3">
        <v>5.0060829318907199E-5</v>
      </c>
      <c r="AM71" s="3">
        <v>6.5604957907900005E-5</v>
      </c>
      <c r="AN71" s="2">
        <v>1.1085066981286201E-4</v>
      </c>
      <c r="AQ71" s="2">
        <v>22.6700053425864</v>
      </c>
      <c r="AR71" s="2">
        <v>30.008932237262499</v>
      </c>
      <c r="AS71" s="2">
        <v>4.7262436134751902E-2</v>
      </c>
    </row>
    <row r="72" spans="1:45" s="7" customFormat="1" x14ac:dyDescent="0.3">
      <c r="A72" s="7" t="s">
        <v>109</v>
      </c>
      <c r="B72" s="7">
        <v>3.6739585426744001E-4</v>
      </c>
      <c r="C72" s="7">
        <v>4.11152303636067E-4</v>
      </c>
      <c r="D72" s="7">
        <v>0.30663490945221</v>
      </c>
      <c r="E72" s="7">
        <v>0.305193171255286</v>
      </c>
      <c r="F72" s="7">
        <v>3.3760783214861799E-4</v>
      </c>
      <c r="G72" s="7">
        <v>199.82516987603299</v>
      </c>
      <c r="H72" s="7">
        <v>3.4848099395447398E-4</v>
      </c>
      <c r="I72" s="7">
        <v>3.44131806415542E-4</v>
      </c>
      <c r="J72" s="7">
        <v>0.24094177094140701</v>
      </c>
      <c r="K72" s="7">
        <v>4.6726777507556203E-2</v>
      </c>
      <c r="L72" s="7">
        <v>5.0591856099063898E-4</v>
      </c>
      <c r="M72" s="7">
        <v>22.5549666123751</v>
      </c>
      <c r="N72" s="7">
        <v>5.6400992366525599E-2</v>
      </c>
      <c r="O72" s="7">
        <v>4.6206701496403802E-4</v>
      </c>
      <c r="P72" s="7">
        <v>45.885874441398798</v>
      </c>
      <c r="Q72" s="7">
        <v>4.5776233434442197E-2</v>
      </c>
      <c r="R72" s="7">
        <v>3.39717701073925E-4</v>
      </c>
      <c r="S72" s="7">
        <v>191.09756948825299</v>
      </c>
      <c r="T72" s="7">
        <v>3.68722422137503E-4</v>
      </c>
      <c r="U72" s="7">
        <v>4.2366376020327897E-4</v>
      </c>
      <c r="V72" s="7">
        <v>0.22688355241814401</v>
      </c>
      <c r="W72" s="7">
        <v>4.0389743092901102E-4</v>
      </c>
      <c r="X72" s="7">
        <v>2.9665091355433101E-4</v>
      </c>
      <c r="Y72" s="7">
        <v>0.23199949566328601</v>
      </c>
      <c r="Z72" s="7">
        <v>8.6370322891484094E-2</v>
      </c>
      <c r="AA72" s="7">
        <v>4.7588075035578502E-4</v>
      </c>
      <c r="AB72" s="7">
        <v>199.170998118124</v>
      </c>
      <c r="AI72" s="8">
        <v>2.10281481582885E-5</v>
      </c>
      <c r="AJ72" s="8">
        <v>3.1932273473914797E-5</v>
      </c>
      <c r="AK72" s="8">
        <v>1.8570198440514899E-5</v>
      </c>
      <c r="AL72" s="8">
        <v>3.3240917120735997E-5</v>
      </c>
      <c r="AM72" s="8">
        <v>2.0944473431772699E-5</v>
      </c>
      <c r="AN72" s="8">
        <v>3.1487688923416299E-5</v>
      </c>
      <c r="AQ72" s="7">
        <v>8.54558163188549</v>
      </c>
      <c r="AR72" s="7">
        <v>10.987935230650001</v>
      </c>
      <c r="AS72" s="7">
        <v>1.7008600790834799E-2</v>
      </c>
    </row>
    <row r="73" spans="1:45" s="2" customFormat="1" x14ac:dyDescent="0.3">
      <c r="A73" s="2" t="s">
        <v>110</v>
      </c>
      <c r="B73" s="2">
        <v>1.1606970596156899E-2</v>
      </c>
      <c r="C73" s="2">
        <v>1.9697868540744699E-2</v>
      </c>
      <c r="D73" s="2">
        <v>5.7871009055267697</v>
      </c>
      <c r="E73" s="2">
        <v>1.7434122168242701E-2</v>
      </c>
      <c r="F73" s="2">
        <v>1.9412782360803502E-2</v>
      </c>
      <c r="G73" s="2">
        <v>10.4952058554777</v>
      </c>
      <c r="H73" s="2">
        <v>1.8358374871403502E-2</v>
      </c>
      <c r="I73" s="2">
        <v>2.6078676449705001E-2</v>
      </c>
      <c r="J73" s="2">
        <v>17.432458917965199</v>
      </c>
      <c r="K73" s="2">
        <v>0.27241896650200198</v>
      </c>
      <c r="L73" s="2">
        <v>8.5022212320626893E-3</v>
      </c>
      <c r="M73" s="2">
        <v>284.73501659343799</v>
      </c>
      <c r="N73" s="2">
        <v>6.8020950695583796E-2</v>
      </c>
      <c r="O73" s="2">
        <v>2.3512842280512598E-2</v>
      </c>
      <c r="P73" s="2">
        <v>82.219804780488005</v>
      </c>
      <c r="Q73" s="2">
        <v>8.8077716789825899E-2</v>
      </c>
      <c r="R73" s="2">
        <v>2.4670428436509399E-2</v>
      </c>
      <c r="S73" s="2">
        <v>35.115098078652899</v>
      </c>
      <c r="T73" s="2">
        <v>0.14722348597191401</v>
      </c>
      <c r="U73" s="2">
        <v>2.15031214912163E-2</v>
      </c>
      <c r="V73" s="2">
        <v>212.03024848393301</v>
      </c>
      <c r="W73" s="2">
        <v>9.1586245635791194E-2</v>
      </c>
      <c r="X73" s="2">
        <v>1.1065531741897301E-2</v>
      </c>
      <c r="Y73" s="2">
        <v>38.277933263211096</v>
      </c>
      <c r="Z73" s="2">
        <v>0.23768269566632</v>
      </c>
      <c r="AA73" s="2">
        <v>2.62623216509765E-2</v>
      </c>
      <c r="AB73" s="2">
        <v>183.15031330310501</v>
      </c>
      <c r="AI73" s="3">
        <v>5.5174654570575101E-5</v>
      </c>
      <c r="AJ73" s="2">
        <v>1.13926678210885E-4</v>
      </c>
      <c r="AK73" s="3">
        <v>5.6699847216996001E-5</v>
      </c>
      <c r="AL73" s="2">
        <v>1.01160520682089E-4</v>
      </c>
      <c r="AM73" s="3">
        <v>6.6116749413082197E-5</v>
      </c>
      <c r="AN73" s="2">
        <v>1.18344593600724E-4</v>
      </c>
      <c r="AQ73" s="2">
        <v>105.747972679461</v>
      </c>
      <c r="AR73" s="2">
        <v>182.02883185708799</v>
      </c>
      <c r="AS73" s="2">
        <v>0.16192074902742501</v>
      </c>
    </row>
    <row r="74" spans="1:45" x14ac:dyDescent="0.3">
      <c r="A74" t="s">
        <v>111</v>
      </c>
      <c r="B74">
        <v>0.136416283434656</v>
      </c>
      <c r="C74">
        <v>0.14375728201000501</v>
      </c>
      <c r="D74">
        <v>134.842075502791</v>
      </c>
      <c r="E74">
        <v>0.13022767846457201</v>
      </c>
      <c r="F74">
        <v>0.20523497909266999</v>
      </c>
      <c r="G74">
        <v>126.418731692981</v>
      </c>
      <c r="H74">
        <v>0.213732521360363</v>
      </c>
      <c r="I74">
        <v>0.263691692502451</v>
      </c>
      <c r="J74">
        <v>202.61343752192801</v>
      </c>
      <c r="K74">
        <v>0.20369864293506201</v>
      </c>
      <c r="L74">
        <v>0.21580116461149601</v>
      </c>
      <c r="M74">
        <v>345.34742084755999</v>
      </c>
      <c r="N74">
        <v>0.153805553352901</v>
      </c>
      <c r="O74">
        <v>0.19890930893123501</v>
      </c>
      <c r="P74">
        <v>96.586192304647795</v>
      </c>
      <c r="Q74">
        <v>0.163463174414888</v>
      </c>
      <c r="R74">
        <v>0.186142831441481</v>
      </c>
      <c r="S74">
        <v>291.84311492886798</v>
      </c>
      <c r="T74">
        <v>0.22162525447780801</v>
      </c>
      <c r="U74">
        <v>0.22577724882469899</v>
      </c>
      <c r="V74">
        <v>363.20629581637797</v>
      </c>
      <c r="W74">
        <v>0.16309092156571001</v>
      </c>
      <c r="X74">
        <v>0.21839049743757399</v>
      </c>
      <c r="Y74">
        <v>142.224867846151</v>
      </c>
      <c r="Z74">
        <v>0.13440032689532799</v>
      </c>
      <c r="AA74">
        <v>0.151278698799474</v>
      </c>
      <c r="AB74">
        <v>109.58976831453199</v>
      </c>
      <c r="AI74">
        <v>6.3845336957027501E-3</v>
      </c>
      <c r="AJ74">
        <v>3.0643165343448801E-2</v>
      </c>
      <c r="AK74">
        <v>6.3744413030089996E-3</v>
      </c>
      <c r="AL74">
        <v>2.7518087775988999E-2</v>
      </c>
      <c r="AM74">
        <v>4.2061958339279504E-3</v>
      </c>
      <c r="AN74">
        <v>2.97697396951375E-2</v>
      </c>
      <c r="AQ74">
        <v>1189.2417074529601</v>
      </c>
      <c r="AR74">
        <v>4611.1011333128499</v>
      </c>
      <c r="AS74">
        <v>3.82397721368841E-2</v>
      </c>
    </row>
    <row r="75" spans="1:45" s="2" customFormat="1" x14ac:dyDescent="0.3">
      <c r="A75" s="2" t="s">
        <v>112</v>
      </c>
      <c r="B75" s="2">
        <v>2.4152414714421798E-3</v>
      </c>
      <c r="C75" s="2">
        <v>2.2561771691772901E-3</v>
      </c>
      <c r="D75" s="2">
        <v>1.5497357517991901</v>
      </c>
      <c r="E75" s="2">
        <v>0.32019156176131602</v>
      </c>
      <c r="F75" s="2">
        <v>1.3358454371913699E-3</v>
      </c>
      <c r="G75" s="2">
        <v>200.84515771276801</v>
      </c>
      <c r="H75" s="2">
        <v>1.5315721077496099E-3</v>
      </c>
      <c r="I75" s="2">
        <v>1.7651191694552999E-3</v>
      </c>
      <c r="J75" s="2">
        <v>0.78476033831954894</v>
      </c>
      <c r="K75" s="2">
        <v>9.5873647249947805E-2</v>
      </c>
      <c r="L75" s="2">
        <v>6.6514223931266299E-3</v>
      </c>
      <c r="M75" s="2">
        <v>37.073711108830899</v>
      </c>
      <c r="N75" s="2">
        <v>6.4454426116539801E-2</v>
      </c>
      <c r="O75" s="2">
        <v>1.09632217642423E-2</v>
      </c>
      <c r="P75" s="2">
        <v>49.436786507937697</v>
      </c>
      <c r="Q75" s="2">
        <v>0.21831195841062501</v>
      </c>
      <c r="R75" s="2">
        <v>6.8979989592798897E-3</v>
      </c>
      <c r="S75" s="2">
        <v>348.702880796454</v>
      </c>
      <c r="T75" s="2">
        <v>0.136686674127174</v>
      </c>
      <c r="U75" s="2">
        <v>6.4647946582704298E-3</v>
      </c>
      <c r="V75" s="2">
        <v>53.847922230707702</v>
      </c>
      <c r="W75" s="2">
        <v>0.129679537654524</v>
      </c>
      <c r="X75" s="2">
        <v>1.0714878959838E-2</v>
      </c>
      <c r="Y75" s="2">
        <v>98.517615595958404</v>
      </c>
      <c r="Z75" s="2">
        <v>0.159165937264591</v>
      </c>
      <c r="AA75" s="2">
        <v>1.50940171059735E-2</v>
      </c>
      <c r="AB75" s="2">
        <v>207.84464616652599</v>
      </c>
      <c r="AI75" s="3">
        <v>1.9785284357321701E-5</v>
      </c>
      <c r="AJ75" s="3">
        <v>3.6764135264320099E-5</v>
      </c>
      <c r="AK75" s="3">
        <v>1.9810141397276298E-5</v>
      </c>
      <c r="AL75" s="3">
        <v>4.7854411394198797E-5</v>
      </c>
      <c r="AM75" s="3">
        <v>2.3286234382768199E-5</v>
      </c>
      <c r="AN75" s="3">
        <v>4.0160236850886799E-5</v>
      </c>
      <c r="AQ75" s="2">
        <v>84.971662696974505</v>
      </c>
      <c r="AR75" s="2">
        <v>713.78433770306003</v>
      </c>
      <c r="AS75" s="2">
        <v>5.5966988000460899E-3</v>
      </c>
    </row>
    <row r="76" spans="1:45" x14ac:dyDescent="0.3">
      <c r="A76" t="s">
        <v>113</v>
      </c>
      <c r="B76">
        <v>0.14330953502296201</v>
      </c>
      <c r="C76">
        <v>0.16553523701015399</v>
      </c>
      <c r="D76">
        <v>97.305398501419305</v>
      </c>
      <c r="E76">
        <v>0.11921855744113</v>
      </c>
      <c r="F76">
        <v>0.143387647017927</v>
      </c>
      <c r="G76">
        <v>90.192480117130799</v>
      </c>
      <c r="H76">
        <v>0.113228965006532</v>
      </c>
      <c r="I76">
        <v>0.105267202257253</v>
      </c>
      <c r="J76">
        <v>86.785320739907107</v>
      </c>
      <c r="K76">
        <v>0.16671958984171201</v>
      </c>
      <c r="L76">
        <v>0.17460886777624901</v>
      </c>
      <c r="M76">
        <v>172.481569649497</v>
      </c>
      <c r="N76">
        <v>0.125289170602783</v>
      </c>
      <c r="O76">
        <v>8.5032011145554504E-2</v>
      </c>
      <c r="P76">
        <v>74.697916603758699</v>
      </c>
      <c r="Q76">
        <v>0.11700148657352499</v>
      </c>
      <c r="R76">
        <v>9.4329826674287104E-2</v>
      </c>
      <c r="S76">
        <v>85.537466561800201</v>
      </c>
      <c r="T76">
        <v>0.19111262603675899</v>
      </c>
      <c r="U76">
        <v>0.18557941850076301</v>
      </c>
      <c r="V76">
        <v>333.30130067546202</v>
      </c>
      <c r="W76">
        <v>0.13982748712870299</v>
      </c>
      <c r="X76">
        <v>7.1382565037879306E-2</v>
      </c>
      <c r="Y76">
        <v>63.683911088113597</v>
      </c>
      <c r="Z76">
        <v>7.3957013072870004E-2</v>
      </c>
      <c r="AA76">
        <v>8.8866037079922494E-2</v>
      </c>
      <c r="AB76">
        <v>108.436539702091</v>
      </c>
      <c r="AI76">
        <v>4.6073358212907499E-4</v>
      </c>
      <c r="AJ76">
        <v>7.3869999283684004E-3</v>
      </c>
      <c r="AK76">
        <v>5.4440360831373602E-4</v>
      </c>
      <c r="AL76">
        <v>9.1569661729468295E-3</v>
      </c>
      <c r="AM76">
        <v>4.6627538292999201E-4</v>
      </c>
      <c r="AN76">
        <v>6.3656184660155603E-3</v>
      </c>
      <c r="AQ76">
        <v>819.23415560492504</v>
      </c>
      <c r="AR76">
        <v>3312.8466100965402</v>
      </c>
      <c r="AS76">
        <v>2.8397802322022301E-2</v>
      </c>
    </row>
    <row r="77" spans="1:45" x14ac:dyDescent="0.3">
      <c r="A77" t="s">
        <v>114</v>
      </c>
      <c r="B77">
        <v>0.124908331320287</v>
      </c>
      <c r="C77">
        <v>0.14642601221302301</v>
      </c>
      <c r="D77">
        <v>120.535506054035</v>
      </c>
      <c r="E77">
        <v>0.107884001869599</v>
      </c>
      <c r="F77">
        <v>0.12657141548277501</v>
      </c>
      <c r="G77">
        <v>56.4311275418221</v>
      </c>
      <c r="H77">
        <v>8.8339564120971506E-2</v>
      </c>
      <c r="I77">
        <v>0.112331600046169</v>
      </c>
      <c r="J77">
        <v>48.025149297690099</v>
      </c>
      <c r="K77">
        <v>0.12516783570429901</v>
      </c>
      <c r="L77">
        <v>0.15725017378679701</v>
      </c>
      <c r="M77">
        <v>154.27866525711801</v>
      </c>
      <c r="N77">
        <v>0.16294278697820999</v>
      </c>
      <c r="O77">
        <v>0.18842111618394999</v>
      </c>
      <c r="P77">
        <v>175.65952748870299</v>
      </c>
      <c r="Q77">
        <v>0.16927377656973999</v>
      </c>
      <c r="R77">
        <v>0.13146970317728501</v>
      </c>
      <c r="S77">
        <v>65.921400709182194</v>
      </c>
      <c r="T77">
        <v>0.133539160544526</v>
      </c>
      <c r="U77">
        <v>0.14951587126223601</v>
      </c>
      <c r="V77">
        <v>520.91995190329601</v>
      </c>
      <c r="W77">
        <v>0.20793308029989799</v>
      </c>
      <c r="X77">
        <v>0.216658570649191</v>
      </c>
      <c r="Y77">
        <v>1133.4960850452901</v>
      </c>
      <c r="Z77">
        <v>0.14748989224551201</v>
      </c>
      <c r="AA77">
        <v>9.2030633498256895E-2</v>
      </c>
      <c r="AB77">
        <v>52.105884430999097</v>
      </c>
      <c r="AI77">
        <v>7.9041466543469403E-4</v>
      </c>
      <c r="AJ77">
        <v>7.6612907075665699E-3</v>
      </c>
      <c r="AK77">
        <v>8.7616007865958E-4</v>
      </c>
      <c r="AL77">
        <v>1.07306548056809E-2</v>
      </c>
      <c r="AM77">
        <v>6.2819568995169301E-4</v>
      </c>
      <c r="AN77">
        <v>7.2163893084282796E-3</v>
      </c>
      <c r="AQ77">
        <v>490.39828608992201</v>
      </c>
      <c r="AR77">
        <v>1230.9522188774399</v>
      </c>
      <c r="AS77">
        <v>5.0875120523751503E-2</v>
      </c>
    </row>
    <row r="78" spans="1:45" s="2" customFormat="1" x14ac:dyDescent="0.3">
      <c r="A78" s="2" t="s">
        <v>115</v>
      </c>
      <c r="B78" s="2">
        <v>1.2432250668157601E-3</v>
      </c>
      <c r="C78" s="2">
        <v>1.0881300184760699E-3</v>
      </c>
      <c r="D78" s="2">
        <v>1.05914212917979</v>
      </c>
      <c r="E78" s="2">
        <v>0.27392968968586601</v>
      </c>
      <c r="F78" s="2">
        <v>1.4115005667585899E-3</v>
      </c>
      <c r="G78" s="2">
        <v>200.226356674621</v>
      </c>
      <c r="H78" s="2">
        <v>1.1403357143698E-3</v>
      </c>
      <c r="I78" s="2">
        <v>1.3277331078839099E-3</v>
      </c>
      <c r="J78" s="2">
        <v>0.97776050159574301</v>
      </c>
      <c r="K78" s="2">
        <v>0.16385220919570201</v>
      </c>
      <c r="L78" s="2">
        <v>5.3122700472765403E-3</v>
      </c>
      <c r="M78" s="2">
        <v>113.955544074123</v>
      </c>
      <c r="N78" s="2">
        <v>1.6395337851378901E-2</v>
      </c>
      <c r="O78" s="2">
        <v>1.43734485530813E-3</v>
      </c>
      <c r="P78" s="2">
        <v>10.6578462675214</v>
      </c>
      <c r="Q78" s="2">
        <v>0.17192732751394099</v>
      </c>
      <c r="R78" s="2">
        <v>1.76184885606819E-3</v>
      </c>
      <c r="S78" s="2">
        <v>410.06303220821599</v>
      </c>
      <c r="T78" s="2">
        <v>0.146093433632866</v>
      </c>
      <c r="U78" s="2">
        <v>2.0407713184354202E-3</v>
      </c>
      <c r="V78" s="2">
        <v>74.171627345111105</v>
      </c>
      <c r="W78" s="2">
        <v>0.139520299751621</v>
      </c>
      <c r="X78" s="2">
        <v>5.6246334719022304E-3</v>
      </c>
      <c r="Y78" s="2">
        <v>235.20853140661399</v>
      </c>
      <c r="Z78" s="2">
        <v>0.12590164390306199</v>
      </c>
      <c r="AA78" s="2">
        <v>3.53824987176392E-3</v>
      </c>
      <c r="AB78" s="2">
        <v>205.63700189259001</v>
      </c>
      <c r="AI78" s="3">
        <v>1.8634667231620701E-5</v>
      </c>
      <c r="AJ78" s="3">
        <v>3.3917244869386799E-5</v>
      </c>
      <c r="AK78" s="3">
        <v>1.8800381256121599E-5</v>
      </c>
      <c r="AL78" s="3">
        <v>3.4899556099003698E-5</v>
      </c>
      <c r="AM78" s="3">
        <v>1.9383426292196401E-5</v>
      </c>
      <c r="AN78" s="3">
        <v>3.60444769410411E-5</v>
      </c>
      <c r="AQ78" s="2">
        <v>8.42624429993303</v>
      </c>
      <c r="AR78" s="2">
        <v>10.7086863192095</v>
      </c>
      <c r="AS78" s="2">
        <v>1.02366588724027E-3</v>
      </c>
    </row>
    <row r="79" spans="1:45" x14ac:dyDescent="0.3">
      <c r="A79" t="s">
        <v>116</v>
      </c>
      <c r="B79">
        <v>0.17402875052210301</v>
      </c>
      <c r="C79">
        <v>0.15140063624531799</v>
      </c>
      <c r="D79">
        <v>120.888909814923</v>
      </c>
      <c r="E79">
        <v>0.23356663276530601</v>
      </c>
      <c r="F79">
        <v>0.105023967320397</v>
      </c>
      <c r="G79">
        <v>145.83486955423899</v>
      </c>
      <c r="H79">
        <v>0.35865212876615199</v>
      </c>
      <c r="I79">
        <v>0.34242133762337501</v>
      </c>
      <c r="J79">
        <v>211.20547615615101</v>
      </c>
      <c r="K79">
        <v>0.223169718712106</v>
      </c>
      <c r="L79">
        <v>0.27136197939176898</v>
      </c>
      <c r="M79">
        <v>98.825928961489893</v>
      </c>
      <c r="N79">
        <v>0.362259841116925</v>
      </c>
      <c r="O79">
        <v>0.31874982547498198</v>
      </c>
      <c r="P79">
        <v>233.244238965828</v>
      </c>
      <c r="Q79">
        <v>0.21765742784178599</v>
      </c>
      <c r="R79">
        <v>0.22858898350066501</v>
      </c>
      <c r="S79">
        <v>2255.3319990642499</v>
      </c>
      <c r="T79">
        <v>0.10259653985553301</v>
      </c>
      <c r="U79">
        <v>0.13683906201233301</v>
      </c>
      <c r="V79">
        <v>37.988658229737702</v>
      </c>
      <c r="W79">
        <v>0.45767467208333301</v>
      </c>
      <c r="X79">
        <v>0.42797508570821102</v>
      </c>
      <c r="Y79">
        <v>972.98284490838205</v>
      </c>
      <c r="Z79">
        <v>0.11716997371398601</v>
      </c>
      <c r="AA79">
        <v>0.15707939737595</v>
      </c>
      <c r="AB79">
        <v>5813.15344255728</v>
      </c>
      <c r="AI79">
        <v>6.0591625160441396E-3</v>
      </c>
      <c r="AJ79">
        <v>3.7281628243098101E-2</v>
      </c>
      <c r="AK79">
        <v>5.5675111822692499E-3</v>
      </c>
      <c r="AL79">
        <v>1.60430007224284E-2</v>
      </c>
      <c r="AM79">
        <v>4.11044581828909E-3</v>
      </c>
      <c r="AN79">
        <v>3.31293528675628E-2</v>
      </c>
      <c r="AQ79">
        <v>1142.6792858199401</v>
      </c>
      <c r="AR79">
        <v>2913.0585574869501</v>
      </c>
      <c r="AS79">
        <v>6.4800640327231304E-2</v>
      </c>
    </row>
    <row r="80" spans="1:45" x14ac:dyDescent="0.3">
      <c r="A80" t="s">
        <v>117</v>
      </c>
      <c r="B80">
        <v>8.4888809065076995E-2</v>
      </c>
      <c r="C80">
        <v>0.117773604046472</v>
      </c>
      <c r="D80">
        <v>69.756863067753898</v>
      </c>
      <c r="E80">
        <v>0.24048231109659601</v>
      </c>
      <c r="F80">
        <v>0.235893621752849</v>
      </c>
      <c r="G80">
        <v>208.297432525891</v>
      </c>
      <c r="H80">
        <v>0.109182126921493</v>
      </c>
      <c r="I80">
        <v>0.117358753687652</v>
      </c>
      <c r="J80">
        <v>92.509330469478599</v>
      </c>
      <c r="K80">
        <v>0.187904184466201</v>
      </c>
      <c r="L80">
        <v>0.21169443024509099</v>
      </c>
      <c r="M80">
        <v>2244.9672384630699</v>
      </c>
      <c r="N80">
        <v>0.117512286985982</v>
      </c>
      <c r="O80">
        <v>0.14256475369587199</v>
      </c>
      <c r="P80">
        <v>70.021228057855694</v>
      </c>
      <c r="Q80">
        <v>0.20496762819536901</v>
      </c>
      <c r="R80">
        <v>0.20369880169114599</v>
      </c>
      <c r="S80">
        <v>174.27448509688099</v>
      </c>
      <c r="T80">
        <v>0.223855156229746</v>
      </c>
      <c r="U80">
        <v>0.246513289414868</v>
      </c>
      <c r="V80">
        <v>236.88840546934799</v>
      </c>
      <c r="W80">
        <v>0.10313250635271599</v>
      </c>
      <c r="X80">
        <v>0.122930864080316</v>
      </c>
      <c r="Y80">
        <v>175.03999637445</v>
      </c>
      <c r="Z80">
        <v>0.170011421746809</v>
      </c>
      <c r="AA80">
        <v>0.175319890498256</v>
      </c>
      <c r="AB80">
        <v>98.777728438659395</v>
      </c>
      <c r="AI80">
        <v>3.3681061635199702E-3</v>
      </c>
      <c r="AJ80">
        <v>1.6188317570840102E-2</v>
      </c>
      <c r="AK80">
        <v>5.2913064575700998E-3</v>
      </c>
      <c r="AL80">
        <v>2.6604835001028799E-2</v>
      </c>
      <c r="AM80">
        <v>5.2927084047469002E-3</v>
      </c>
      <c r="AN80">
        <v>2.6574390815546901E-2</v>
      </c>
      <c r="AQ80">
        <v>2522.9158220929999</v>
      </c>
      <c r="AR80">
        <v>5885.0276926901097</v>
      </c>
      <c r="AS80">
        <v>6.5394786899098195E-2</v>
      </c>
    </row>
    <row r="81" spans="1:45" x14ac:dyDescent="0.3">
      <c r="A81" t="s">
        <v>118</v>
      </c>
      <c r="B81">
        <v>0.100944678062756</v>
      </c>
      <c r="C81">
        <v>0.108531302519319</v>
      </c>
      <c r="D81">
        <v>93.247436800684497</v>
      </c>
      <c r="E81">
        <v>0.12737243880375401</v>
      </c>
      <c r="F81">
        <v>0.124574399743279</v>
      </c>
      <c r="G81">
        <v>119.55570397545399</v>
      </c>
      <c r="H81">
        <v>0.20595991285047899</v>
      </c>
      <c r="I81">
        <v>0.23280837187484099</v>
      </c>
      <c r="J81">
        <v>161.64416413523799</v>
      </c>
      <c r="K81">
        <v>0.30953474839453099</v>
      </c>
      <c r="L81">
        <v>0.31340966961865002</v>
      </c>
      <c r="M81">
        <v>839.95524445304704</v>
      </c>
      <c r="N81">
        <v>9.40144638602598E-2</v>
      </c>
      <c r="O81">
        <v>0.104813629552079</v>
      </c>
      <c r="P81">
        <v>57.351377280663598</v>
      </c>
      <c r="Q81">
        <v>8.3133418037145607E-2</v>
      </c>
      <c r="R81">
        <v>9.5863608430742098E-2</v>
      </c>
      <c r="S81">
        <v>78.9991032391288</v>
      </c>
      <c r="T81">
        <v>0.19933212411975801</v>
      </c>
      <c r="U81">
        <v>0.20992592797885901</v>
      </c>
      <c r="V81">
        <v>154.65910984422499</v>
      </c>
      <c r="W81">
        <v>0.239580410528628</v>
      </c>
      <c r="X81">
        <v>0.25687066716829698</v>
      </c>
      <c r="Y81">
        <v>163.81867575943801</v>
      </c>
      <c r="Z81">
        <v>7.0763340438115496E-2</v>
      </c>
      <c r="AA81">
        <v>9.4747569293461106E-2</v>
      </c>
      <c r="AB81">
        <v>202.05002708854801</v>
      </c>
      <c r="AI81">
        <v>5.3403149238174705E-4</v>
      </c>
      <c r="AJ81">
        <v>2.2268431898488099E-3</v>
      </c>
      <c r="AK81">
        <v>4.8062640186736599E-4</v>
      </c>
      <c r="AL81">
        <v>1.51893685418677E-3</v>
      </c>
      <c r="AM81">
        <v>4.7482625423514999E-4</v>
      </c>
      <c r="AN81">
        <v>1.81035017998983E-3</v>
      </c>
      <c r="AQ81">
        <v>275.98337583788202</v>
      </c>
      <c r="AR81">
        <v>528.02511040015895</v>
      </c>
      <c r="AS81">
        <v>2.1665931926881599E-2</v>
      </c>
    </row>
    <row r="82" spans="1:45" x14ac:dyDescent="0.3">
      <c r="A82" t="s">
        <v>119</v>
      </c>
      <c r="B82">
        <v>0.16791523167231101</v>
      </c>
      <c r="C82">
        <v>0.17695485793070401</v>
      </c>
      <c r="D82">
        <v>84.281930445034007</v>
      </c>
      <c r="E82">
        <v>0.36268913082641002</v>
      </c>
      <c r="F82">
        <v>0.369176001825267</v>
      </c>
      <c r="G82">
        <v>251.148463223655</v>
      </c>
      <c r="H82">
        <v>0.19112356249627999</v>
      </c>
      <c r="I82">
        <v>0.21960137623569201</v>
      </c>
      <c r="J82">
        <v>74.389726640563197</v>
      </c>
      <c r="K82">
        <v>0.27290387063869398</v>
      </c>
      <c r="L82">
        <v>0.18628390824315999</v>
      </c>
      <c r="M82">
        <v>599.91736743092099</v>
      </c>
      <c r="N82">
        <v>0.104151672497469</v>
      </c>
      <c r="O82">
        <v>0.12744781420434301</v>
      </c>
      <c r="P82">
        <v>36.268190880838603</v>
      </c>
      <c r="Q82">
        <v>0.133561173096402</v>
      </c>
      <c r="R82">
        <v>0.15940604751076201</v>
      </c>
      <c r="S82">
        <v>65.155592685582803</v>
      </c>
      <c r="T82">
        <v>0.165764197332921</v>
      </c>
      <c r="U82">
        <v>0.15650581013827899</v>
      </c>
      <c r="V82">
        <v>55.477414549791703</v>
      </c>
      <c r="W82">
        <v>0.23497243086081099</v>
      </c>
      <c r="X82">
        <v>0.15999548430403299</v>
      </c>
      <c r="Y82">
        <v>135.005677077597</v>
      </c>
      <c r="Z82">
        <v>0.13030957021330999</v>
      </c>
      <c r="AA82">
        <v>0.159228614459789</v>
      </c>
      <c r="AB82">
        <v>158.83118998985199</v>
      </c>
      <c r="AI82">
        <v>1.38985919574966E-3</v>
      </c>
      <c r="AJ82">
        <v>1.49630429756428E-2</v>
      </c>
      <c r="AK82">
        <v>1.7341831422175099E-3</v>
      </c>
      <c r="AL82">
        <v>3.0349355003572599E-2</v>
      </c>
      <c r="AM82">
        <v>1.42221373506829E-3</v>
      </c>
      <c r="AN82">
        <v>1.6608638483234701E-2</v>
      </c>
      <c r="AQ82">
        <v>463.38671874426598</v>
      </c>
      <c r="AR82">
        <v>883.88201189071401</v>
      </c>
      <c r="AS82">
        <v>2.49033093339339E-2</v>
      </c>
    </row>
    <row r="83" spans="1:45" s="7" customFormat="1" x14ac:dyDescent="0.3">
      <c r="A83" s="7" t="s">
        <v>120</v>
      </c>
      <c r="B83" s="7">
        <v>4.2775978079894101E-4</v>
      </c>
      <c r="C83" s="7">
        <v>4.37613564699314E-4</v>
      </c>
      <c r="D83" s="7">
        <v>0.34319070049434097</v>
      </c>
      <c r="E83" s="7">
        <v>0.28034714497955099</v>
      </c>
      <c r="F83" s="7">
        <v>4.0227981272261101E-4</v>
      </c>
      <c r="G83" s="7">
        <v>199.89988051408</v>
      </c>
      <c r="H83" s="7">
        <v>2.35464836410941E-4</v>
      </c>
      <c r="I83" s="7">
        <v>2.5994374128022498E-4</v>
      </c>
      <c r="J83" s="7">
        <v>0.186494178454885</v>
      </c>
      <c r="K83" s="7">
        <v>4.19071187740277E-3</v>
      </c>
      <c r="L83" s="7">
        <v>3.5759940043823103E-4</v>
      </c>
      <c r="M83" s="7">
        <v>5.8629146187548198</v>
      </c>
      <c r="N83" s="7">
        <v>2.82275408866513E-2</v>
      </c>
      <c r="O83" s="7">
        <v>5.1767863433688699E-4</v>
      </c>
      <c r="P83" s="7">
        <v>13.318230217029001</v>
      </c>
      <c r="Q83" s="7">
        <v>0.14180537427965301</v>
      </c>
      <c r="R83" s="7">
        <v>8.7578181911871303E-4</v>
      </c>
      <c r="S83" s="7">
        <v>424.74149935740598</v>
      </c>
      <c r="T83" s="7">
        <v>3.9040384863780401E-4</v>
      </c>
      <c r="U83" s="7">
        <v>4.9801230271745705E-4</v>
      </c>
      <c r="V83" s="7">
        <v>0.18544736650375199</v>
      </c>
      <c r="W83" s="7">
        <v>3.31802659303961E-4</v>
      </c>
      <c r="X83" s="7">
        <v>2.01533984128512E-4</v>
      </c>
      <c r="Y83" s="7">
        <v>0.82801646122757599</v>
      </c>
      <c r="Z83" s="7">
        <v>0.14464791127519799</v>
      </c>
      <c r="AA83" s="7">
        <v>9.2094620851520203E-4</v>
      </c>
      <c r="AB83" s="7">
        <v>200.43177368729999</v>
      </c>
      <c r="AI83" s="8">
        <v>2.0603046527326099E-5</v>
      </c>
      <c r="AJ83" s="8">
        <v>3.3212822888709802E-5</v>
      </c>
      <c r="AK83" s="8">
        <v>1.9827580041196499E-5</v>
      </c>
      <c r="AL83" s="8">
        <v>2.9280945807192799E-5</v>
      </c>
      <c r="AM83" s="8">
        <v>1.8819601775449401E-5</v>
      </c>
      <c r="AN83" s="8">
        <v>3.3503052323524197E-5</v>
      </c>
      <c r="AQ83" s="7">
        <v>96.704544824630801</v>
      </c>
      <c r="AR83" s="7">
        <v>505.83381792612602</v>
      </c>
      <c r="AS83" s="7">
        <v>2.4080697983169998E-2</v>
      </c>
    </row>
    <row r="84" spans="1:45" s="2" customFormat="1" x14ac:dyDescent="0.3">
      <c r="A84" s="2" t="s">
        <v>121</v>
      </c>
      <c r="B84" s="2">
        <v>0.27392798549293201</v>
      </c>
      <c r="C84" s="2">
        <v>2.44595356165287E-4</v>
      </c>
      <c r="D84" s="2">
        <v>199.965132802319</v>
      </c>
      <c r="E84" s="2">
        <v>1.9099090440308301E-4</v>
      </c>
      <c r="F84" s="2">
        <v>2.32801833707739E-4</v>
      </c>
      <c r="G84" s="2">
        <v>0.105325970858155</v>
      </c>
      <c r="H84" s="2">
        <v>0.200930171133648</v>
      </c>
      <c r="I84" s="2">
        <v>2.1290324029577399E-4</v>
      </c>
      <c r="J84" s="2">
        <v>200.08081100450599</v>
      </c>
      <c r="K84" s="2">
        <v>2.01282075854929E-4</v>
      </c>
      <c r="L84" s="2">
        <v>2.4728762717388098E-4</v>
      </c>
      <c r="M84" s="2">
        <v>8.9504381591205204E-2</v>
      </c>
      <c r="N84" s="2">
        <v>2.14336589194663E-4</v>
      </c>
      <c r="O84" s="2">
        <v>2.70776704098118E-4</v>
      </c>
      <c r="P84" s="2">
        <v>0.220245575823175</v>
      </c>
      <c r="Q84" s="2">
        <v>2.6341810530750302E-4</v>
      </c>
      <c r="R84" s="2">
        <v>3.3686475057917101E-4</v>
      </c>
      <c r="S84" s="2">
        <v>0.64105115711884997</v>
      </c>
      <c r="T84" s="2">
        <v>2.1445535761103199E-4</v>
      </c>
      <c r="U84" s="2">
        <v>2.72395855123656E-4</v>
      </c>
      <c r="V84" s="2">
        <v>0.546559348341498</v>
      </c>
      <c r="W84" s="2">
        <v>2.1416129355932901E-4</v>
      </c>
      <c r="X84" s="2">
        <v>2.7400196925024702E-4</v>
      </c>
      <c r="Y84" s="2">
        <v>9.0560980585048495E-2</v>
      </c>
      <c r="Z84" s="2">
        <v>2.4883893525310497E-4</v>
      </c>
      <c r="AA84" s="2">
        <v>3.1395314086395598E-4</v>
      </c>
      <c r="AB84" s="2">
        <v>0.38149416459072799</v>
      </c>
      <c r="AI84" s="3">
        <v>2.1195382265241199E-5</v>
      </c>
      <c r="AJ84" s="3">
        <v>3.14064077231839E-5</v>
      </c>
      <c r="AK84" s="3">
        <v>1.7195179564003E-5</v>
      </c>
      <c r="AL84" s="3">
        <v>3.1964999410794798E-5</v>
      </c>
      <c r="AM84" s="3">
        <v>1.9580911349464101E-5</v>
      </c>
      <c r="AN84" s="3">
        <v>3.0660393673882299E-5</v>
      </c>
      <c r="AQ84" s="2">
        <v>8.1584226342766293</v>
      </c>
      <c r="AR84" s="2">
        <v>10.2242018290295</v>
      </c>
      <c r="AS84" s="2">
        <v>2.8458659877616701E-3</v>
      </c>
    </row>
    <row r="85" spans="1:45" x14ac:dyDescent="0.3">
      <c r="A85" t="s">
        <v>122</v>
      </c>
      <c r="B85">
        <v>0.18643768008775</v>
      </c>
      <c r="C85">
        <v>0.130908607091305</v>
      </c>
      <c r="D85">
        <v>104.874695687692</v>
      </c>
      <c r="E85">
        <v>0.112603585244888</v>
      </c>
      <c r="F85">
        <v>0.11146473656709199</v>
      </c>
      <c r="G85">
        <v>60.355893758546799</v>
      </c>
      <c r="H85">
        <v>0.103722478258975</v>
      </c>
      <c r="I85">
        <v>8.8455589663562206E-2</v>
      </c>
      <c r="J85">
        <v>50.919406476121402</v>
      </c>
      <c r="K85">
        <v>0.15861868117609201</v>
      </c>
      <c r="L85">
        <v>5.3631300858558599E-2</v>
      </c>
      <c r="M85">
        <v>57.824937901014202</v>
      </c>
      <c r="N85">
        <v>8.9076506279762893E-2</v>
      </c>
      <c r="O85">
        <v>0.11398752129501601</v>
      </c>
      <c r="P85">
        <v>68.987854169376206</v>
      </c>
      <c r="Q85">
        <v>0.113670360392816</v>
      </c>
      <c r="R85">
        <v>8.9746534590483096E-2</v>
      </c>
      <c r="S85">
        <v>89.902944365474298</v>
      </c>
      <c r="T85">
        <v>9.9274555674214393E-2</v>
      </c>
      <c r="U85">
        <v>0.10921463073590899</v>
      </c>
      <c r="V85">
        <v>36.902284270395398</v>
      </c>
      <c r="W85">
        <v>0.13616028238688799</v>
      </c>
      <c r="X85">
        <v>4.8626175871939299E-2</v>
      </c>
      <c r="Y85">
        <v>87.419663418650003</v>
      </c>
      <c r="Z85">
        <v>0.12547447051953001</v>
      </c>
      <c r="AA85">
        <v>9.7834822929961401E-2</v>
      </c>
      <c r="AB85">
        <v>118.306963715265</v>
      </c>
      <c r="AI85">
        <v>3.1203070223977298E-4</v>
      </c>
      <c r="AJ85">
        <v>2.9047786245972001E-3</v>
      </c>
      <c r="AK85">
        <v>2.9564736674796502E-4</v>
      </c>
      <c r="AL85">
        <v>4.6297448318468404E-3</v>
      </c>
      <c r="AM85">
        <v>2.9233792093652798E-4</v>
      </c>
      <c r="AN85">
        <v>1.9722574511693001E-3</v>
      </c>
      <c r="AQ85">
        <v>345.88277216473898</v>
      </c>
      <c r="AR85">
        <v>717.84952510357095</v>
      </c>
      <c r="AS85">
        <v>0.103611003143411</v>
      </c>
    </row>
    <row r="86" spans="1:45" s="2" customFormat="1" x14ac:dyDescent="0.3">
      <c r="A86" s="2" t="s">
        <v>123</v>
      </c>
      <c r="B86" s="2">
        <v>1.48445501819055E-3</v>
      </c>
      <c r="C86" s="2">
        <v>1.77160774492684E-3</v>
      </c>
      <c r="D86" s="2">
        <v>1.24678695803462</v>
      </c>
      <c r="E86" s="2">
        <v>1.8069054205438299E-3</v>
      </c>
      <c r="F86" s="2">
        <v>1.9806761633199299E-3</v>
      </c>
      <c r="G86" s="2">
        <v>1.64362385625985</v>
      </c>
      <c r="H86" s="2">
        <v>0.25953125536534799</v>
      </c>
      <c r="I86" s="2">
        <v>1.83242679689507E-3</v>
      </c>
      <c r="J86" s="2">
        <v>200.09799798862301</v>
      </c>
      <c r="K86" s="2">
        <v>2.3532327991654101E-2</v>
      </c>
      <c r="L86" s="2">
        <v>3.8968683592089598E-3</v>
      </c>
      <c r="M86" s="2">
        <v>75.683478072748201</v>
      </c>
      <c r="N86" s="2">
        <v>1.7005379550457E-2</v>
      </c>
      <c r="O86" s="2">
        <v>5.4168704568546599E-3</v>
      </c>
      <c r="P86" s="2">
        <v>9.8055737990396103</v>
      </c>
      <c r="Q86" s="2">
        <v>1.4891896878347299E-2</v>
      </c>
      <c r="R86" s="2">
        <v>5.0797706620860699E-3</v>
      </c>
      <c r="S86" s="2">
        <v>13.5713296823464</v>
      </c>
      <c r="T86" s="2">
        <v>2.54301916713131E-2</v>
      </c>
      <c r="U86" s="2">
        <v>4.8120112735051601E-3</v>
      </c>
      <c r="V86" s="2">
        <v>71.417569958838101</v>
      </c>
      <c r="W86" s="2">
        <v>6.1205910266928301E-3</v>
      </c>
      <c r="X86" s="2">
        <v>9.6357616847792297E-4</v>
      </c>
      <c r="Y86" s="2">
        <v>2.9978478384328699</v>
      </c>
      <c r="Z86" s="2">
        <v>1.95325639806939E-2</v>
      </c>
      <c r="AA86" s="2">
        <v>6.7299966855491099E-3</v>
      </c>
      <c r="AB86" s="2">
        <v>198.57266193539701</v>
      </c>
      <c r="AI86" s="3">
        <v>2.0769582765932002E-5</v>
      </c>
      <c r="AJ86" s="3">
        <v>3.1492740088669998E-5</v>
      </c>
      <c r="AK86" s="3">
        <v>1.9742788583251801E-5</v>
      </c>
      <c r="AL86" s="3">
        <v>3.1425391504111599E-5</v>
      </c>
      <c r="AM86" s="3">
        <v>1.9593756278499298E-5</v>
      </c>
      <c r="AN86" s="3">
        <v>2.98927398343512E-5</v>
      </c>
      <c r="AQ86" s="2">
        <v>538.12126320156199</v>
      </c>
      <c r="AR86" s="2">
        <v>1923.50924013797</v>
      </c>
      <c r="AS86" s="2">
        <v>3.0556189710870499E-2</v>
      </c>
    </row>
    <row r="87" spans="1:45" x14ac:dyDescent="0.3">
      <c r="A87" t="s">
        <v>124</v>
      </c>
      <c r="B87">
        <v>0.10316386156018301</v>
      </c>
      <c r="C87">
        <v>0.105678176997275</v>
      </c>
      <c r="D87">
        <v>75.957943477231495</v>
      </c>
      <c r="E87">
        <v>9.6846587184760705E-2</v>
      </c>
      <c r="F87">
        <v>0.102121447734547</v>
      </c>
      <c r="G87">
        <v>66.6568260969824</v>
      </c>
      <c r="H87">
        <v>0.12042955405427699</v>
      </c>
      <c r="I87">
        <v>0.13879535623179101</v>
      </c>
      <c r="J87">
        <v>101.837557031323</v>
      </c>
      <c r="K87">
        <v>0.163259209548478</v>
      </c>
      <c r="L87">
        <v>0.128412885801995</v>
      </c>
      <c r="M87">
        <v>127.875562521235</v>
      </c>
      <c r="N87">
        <v>0.11459541316923499</v>
      </c>
      <c r="O87">
        <v>0.13726668440374101</v>
      </c>
      <c r="P87">
        <v>662.56603111490904</v>
      </c>
      <c r="Q87">
        <v>8.8272514316914394E-2</v>
      </c>
      <c r="R87">
        <v>0.102542817248383</v>
      </c>
      <c r="S87">
        <v>45.926961359972303</v>
      </c>
      <c r="T87">
        <v>0.165987991945764</v>
      </c>
      <c r="U87">
        <v>0.122122464309031</v>
      </c>
      <c r="V87">
        <v>114.160265571935</v>
      </c>
      <c r="W87">
        <v>0.122380598612396</v>
      </c>
      <c r="X87">
        <v>0.15469044999780701</v>
      </c>
      <c r="Y87">
        <v>135.80928030539201</v>
      </c>
      <c r="Z87">
        <v>7.1381861913831002E-2</v>
      </c>
      <c r="AA87">
        <v>8.2803138255776093E-2</v>
      </c>
      <c r="AB87">
        <v>45.850013608186799</v>
      </c>
      <c r="AI87">
        <v>4.1887848903839602E-3</v>
      </c>
      <c r="AJ87">
        <v>1.5818392190798801E-2</v>
      </c>
      <c r="AK87">
        <v>4.4849173027110703E-3</v>
      </c>
      <c r="AL87">
        <v>1.5361399764612199E-2</v>
      </c>
      <c r="AM87">
        <v>2.3050553541550602E-3</v>
      </c>
      <c r="AN87">
        <v>9.43523641839898E-3</v>
      </c>
      <c r="AQ87">
        <v>1105.4302989113701</v>
      </c>
      <c r="AR87">
        <v>3481.4987743240599</v>
      </c>
      <c r="AS87">
        <v>5.1958031257148103E-2</v>
      </c>
    </row>
    <row r="88" spans="1:45" s="2" customFormat="1" x14ac:dyDescent="0.3">
      <c r="A88" s="2" t="s">
        <v>125</v>
      </c>
      <c r="B88" s="2">
        <v>0.23984685988172399</v>
      </c>
      <c r="C88" s="2">
        <v>1.04353462052419E-3</v>
      </c>
      <c r="D88" s="2">
        <v>199.91421896445999</v>
      </c>
      <c r="E88" s="2">
        <v>5.1742280074607201E-4</v>
      </c>
      <c r="F88" s="2">
        <v>6.18887459486388E-4</v>
      </c>
      <c r="G88" s="2">
        <v>0.32180979746336902</v>
      </c>
      <c r="H88" s="2">
        <v>7.1576807959288305E-4</v>
      </c>
      <c r="I88" s="2">
        <v>8.3701966289459104E-4</v>
      </c>
      <c r="J88" s="2">
        <v>0.47553172782571601</v>
      </c>
      <c r="K88" s="2">
        <v>0.16655960278161899</v>
      </c>
      <c r="L88" s="2">
        <v>3.79224931414262E-3</v>
      </c>
      <c r="M88" s="2">
        <v>158.11611202979299</v>
      </c>
      <c r="N88" s="2">
        <v>7.6359807559616397E-2</v>
      </c>
      <c r="O88" s="2">
        <v>6.0678793721993E-3</v>
      </c>
      <c r="P88" s="2">
        <v>84.200476773407402</v>
      </c>
      <c r="Q88" s="2">
        <v>3.26411099303862E-2</v>
      </c>
      <c r="R88" s="2">
        <v>4.5293502430937202E-3</v>
      </c>
      <c r="S88" s="2">
        <v>15.6356368789122</v>
      </c>
      <c r="T88" s="2">
        <v>0.16527190531626201</v>
      </c>
      <c r="U88" s="2">
        <v>2.1295463124606298E-3</v>
      </c>
      <c r="V88" s="2">
        <v>200.20233471029701</v>
      </c>
      <c r="W88" s="2">
        <v>8.5881251196486194E-2</v>
      </c>
      <c r="X88" s="2">
        <v>3.8577927520592002E-3</v>
      </c>
      <c r="Y88" s="2">
        <v>191.948945398858</v>
      </c>
      <c r="Z88" s="2">
        <v>4.0042802664784402E-4</v>
      </c>
      <c r="AA88" s="2">
        <v>4.5054818256021699E-4</v>
      </c>
      <c r="AB88" s="2">
        <v>0.17218783573586799</v>
      </c>
      <c r="AI88" s="3">
        <v>1.84537705787568E-5</v>
      </c>
      <c r="AJ88" s="3">
        <v>3.24782608673882E-5</v>
      </c>
      <c r="AK88" s="3">
        <v>1.8450053680927299E-5</v>
      </c>
      <c r="AL88" s="3">
        <v>3.2222442311568201E-5</v>
      </c>
      <c r="AM88" s="3">
        <v>2.1878737314537302E-5</v>
      </c>
      <c r="AN88" s="3">
        <v>3.1076499642636603E-5</v>
      </c>
      <c r="AQ88" s="2">
        <v>906.82538580386097</v>
      </c>
      <c r="AR88" s="2">
        <v>2795.97300046598</v>
      </c>
      <c r="AS88" s="2">
        <v>5.1352703629661801E-2</v>
      </c>
    </row>
    <row r="89" spans="1:45" x14ac:dyDescent="0.3">
      <c r="A89" t="s">
        <v>165</v>
      </c>
      <c r="B89">
        <f>COUNT(B88,B86,B84,B83,B78,B75,B69:B73,B65:B67,B55:B62,B52:B53,B50,B48)/COUNT(B44:B88)</f>
        <v>0.57777777777777772</v>
      </c>
    </row>
    <row r="94" spans="1:45" x14ac:dyDescent="0.3"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  <c r="R94" t="s">
        <v>16</v>
      </c>
      <c r="S94" t="s">
        <v>17</v>
      </c>
      <c r="T94" t="s">
        <v>18</v>
      </c>
      <c r="U94" t="s">
        <v>19</v>
      </c>
      <c r="V94" t="s">
        <v>20</v>
      </c>
      <c r="W94" t="s">
        <v>21</v>
      </c>
      <c r="X94" t="s">
        <v>22</v>
      </c>
      <c r="Y94" t="s">
        <v>23</v>
      </c>
      <c r="Z94" t="s">
        <v>24</v>
      </c>
      <c r="AA94" t="s">
        <v>25</v>
      </c>
      <c r="AB94" t="s">
        <v>26</v>
      </c>
      <c r="AC94" t="s">
        <v>27</v>
      </c>
      <c r="AD94" t="s">
        <v>28</v>
      </c>
      <c r="AE94" t="s">
        <v>29</v>
      </c>
      <c r="AF94" t="s">
        <v>30</v>
      </c>
      <c r="AG94" t="s">
        <v>31</v>
      </c>
      <c r="AH94" t="s">
        <v>32</v>
      </c>
      <c r="AI94" t="s">
        <v>33</v>
      </c>
      <c r="AJ94" t="s">
        <v>34</v>
      </c>
      <c r="AK94" t="s">
        <v>35</v>
      </c>
      <c r="AL94" t="s">
        <v>36</v>
      </c>
      <c r="AM94" t="s">
        <v>37</v>
      </c>
      <c r="AN94" t="s">
        <v>38</v>
      </c>
      <c r="AO94" t="s">
        <v>39</v>
      </c>
      <c r="AP94" t="s">
        <v>40</v>
      </c>
      <c r="AQ94" t="s">
        <v>41</v>
      </c>
      <c r="AR94" t="s">
        <v>42</v>
      </c>
      <c r="AS94" t="s">
        <v>43</v>
      </c>
    </row>
    <row r="95" spans="1:45" s="2" customFormat="1" x14ac:dyDescent="0.3">
      <c r="A95" s="2" t="s">
        <v>127</v>
      </c>
      <c r="B95" s="2">
        <v>0.101784210562789</v>
      </c>
      <c r="C95" s="2">
        <v>2.19139575592582E-2</v>
      </c>
      <c r="D95" s="2">
        <v>71.101222253634504</v>
      </c>
      <c r="E95" s="2">
        <v>4.2821172501976201E-2</v>
      </c>
      <c r="F95" s="2">
        <v>2.4893418265781599E-2</v>
      </c>
      <c r="G95" s="2">
        <v>25.488757286563601</v>
      </c>
      <c r="H95" s="2">
        <v>0.25715305264823302</v>
      </c>
      <c r="I95" s="2">
        <v>2.1886134687149901E-2</v>
      </c>
      <c r="J95" s="2">
        <v>136.55799770699701</v>
      </c>
      <c r="K95" s="2">
        <v>6.9060721983770307E-2</v>
      </c>
      <c r="L95" s="2">
        <v>1.7416036406800998E-2</v>
      </c>
      <c r="M95" s="2">
        <v>89.864712625063902</v>
      </c>
      <c r="N95" s="2">
        <v>2.9876881900746201E-2</v>
      </c>
      <c r="O95" s="2">
        <v>2.5520797305921501E-2</v>
      </c>
      <c r="P95" s="2">
        <v>11.6037757806354</v>
      </c>
      <c r="Q95" s="2">
        <v>6.3027116607348194E-2</v>
      </c>
      <c r="R95" s="2">
        <v>2.44174518037624E-2</v>
      </c>
      <c r="S95" s="2">
        <v>57.587313358661604</v>
      </c>
      <c r="T95" s="2">
        <v>2.9309496542694401E-2</v>
      </c>
      <c r="U95" s="2">
        <v>2.5259362797655598E-2</v>
      </c>
      <c r="V95" s="2">
        <v>11.307305187116899</v>
      </c>
      <c r="W95" s="2">
        <v>7.5576029859872607E-2</v>
      </c>
      <c r="X95" s="2">
        <v>1.7444869642025601E-2</v>
      </c>
      <c r="Y95" s="2">
        <v>68.426865008497302</v>
      </c>
      <c r="Z95" s="2">
        <v>5.5161392371242103E-2</v>
      </c>
      <c r="AA95" s="2">
        <v>2.4680952932417701E-2</v>
      </c>
      <c r="AB95" s="2">
        <v>79.700744646537402</v>
      </c>
      <c r="AI95" s="3">
        <v>6.9269210894510098E-5</v>
      </c>
      <c r="AJ95" s="3">
        <v>9.45446423491454E-5</v>
      </c>
      <c r="AK95" s="3">
        <v>7.9091193646789907E-5</v>
      </c>
      <c r="AL95" s="2">
        <v>1.31749802241915E-4</v>
      </c>
      <c r="AM95" s="3">
        <v>6.1729774244780896E-5</v>
      </c>
      <c r="AN95" s="3">
        <v>9.8646342596080198E-5</v>
      </c>
      <c r="AQ95" s="2">
        <v>20.126429089899599</v>
      </c>
      <c r="AR95" s="2">
        <v>27.462192753834799</v>
      </c>
      <c r="AS95" s="2">
        <v>0.18840396805051701</v>
      </c>
    </row>
    <row r="96" spans="1:45" x14ac:dyDescent="0.3">
      <c r="A96" t="s">
        <v>128</v>
      </c>
      <c r="B96">
        <v>0.21688549872473201</v>
      </c>
      <c r="C96">
        <v>0.122776963647449</v>
      </c>
      <c r="D96">
        <v>121.769021350939</v>
      </c>
      <c r="E96">
        <v>6.4986712417557199E-2</v>
      </c>
      <c r="F96">
        <v>6.1918114985296098E-2</v>
      </c>
      <c r="G96">
        <v>57.3689629177602</v>
      </c>
      <c r="H96">
        <v>0.11720549915208001</v>
      </c>
      <c r="I96">
        <v>0.14227596724981101</v>
      </c>
      <c r="J96">
        <v>73.247974935061094</v>
      </c>
      <c r="K96">
        <v>6.3513222272842104E-2</v>
      </c>
      <c r="L96">
        <v>7.0132788106382904E-2</v>
      </c>
      <c r="M96">
        <v>115.339369668711</v>
      </c>
      <c r="N96">
        <v>8.6479601349610094E-2</v>
      </c>
      <c r="O96">
        <v>0.113203231306167</v>
      </c>
      <c r="P96">
        <v>37.828410370770897</v>
      </c>
      <c r="Q96">
        <v>0.15783082490662501</v>
      </c>
      <c r="R96">
        <v>7.4438957050743104E-2</v>
      </c>
      <c r="S96">
        <v>129.45272347359401</v>
      </c>
      <c r="T96">
        <v>8.5865958020142394E-2</v>
      </c>
      <c r="U96">
        <v>0.120027454569688</v>
      </c>
      <c r="V96">
        <v>39.118891852652098</v>
      </c>
      <c r="W96">
        <v>5.58283380312753E-2</v>
      </c>
      <c r="X96">
        <v>6.8010247441947794E-2</v>
      </c>
      <c r="Y96">
        <v>101.344792885345</v>
      </c>
      <c r="Z96">
        <v>0.156463187207524</v>
      </c>
      <c r="AA96">
        <v>6.5196422250166405E-2</v>
      </c>
      <c r="AB96">
        <v>113.67536648914999</v>
      </c>
      <c r="AI96">
        <v>1.4650640982310801E-4</v>
      </c>
      <c r="AJ96">
        <v>2.9993322763518502E-3</v>
      </c>
      <c r="AK96">
        <v>1.16406574001395E-4</v>
      </c>
      <c r="AL96">
        <v>6.94499539281988E-4</v>
      </c>
      <c r="AM96">
        <v>1.2940370086051101E-4</v>
      </c>
      <c r="AN96">
        <v>2.89043806089087E-3</v>
      </c>
      <c r="AQ96">
        <v>31.043271704541599</v>
      </c>
      <c r="AR96">
        <v>51.747583687744601</v>
      </c>
      <c r="AS96">
        <v>0.21498265007300699</v>
      </c>
    </row>
    <row r="97" spans="1:45" s="2" customFormat="1" x14ac:dyDescent="0.3">
      <c r="A97" s="2" t="s">
        <v>129</v>
      </c>
      <c r="B97" s="2">
        <v>0.387473934806223</v>
      </c>
      <c r="C97" s="2">
        <v>3.3337411936486798E-4</v>
      </c>
      <c r="D97" s="2">
        <v>200.08238103856101</v>
      </c>
      <c r="E97" s="2">
        <v>4.0122896771854202E-4</v>
      </c>
      <c r="F97" s="2">
        <v>4.77907121944076E-4</v>
      </c>
      <c r="G97" s="2">
        <v>0.21952166562217301</v>
      </c>
      <c r="H97" s="2">
        <v>4.4144807780859598E-4</v>
      </c>
      <c r="I97" s="2">
        <v>5.0421560786530597E-4</v>
      </c>
      <c r="J97" s="2">
        <v>0.26025367226784601</v>
      </c>
      <c r="K97" s="2">
        <v>9.0942858661287405E-4</v>
      </c>
      <c r="L97" s="2">
        <v>8.4734263463529197E-4</v>
      </c>
      <c r="M97" s="2">
        <v>0.497725833418448</v>
      </c>
      <c r="N97" s="2">
        <v>8.0895988863392604E-4</v>
      </c>
      <c r="O97" s="2">
        <v>4.6556845720499101E-4</v>
      </c>
      <c r="P97" s="2">
        <v>1.83160438391978</v>
      </c>
      <c r="Q97" s="2">
        <v>7.0941119233391102E-4</v>
      </c>
      <c r="R97" s="2">
        <v>7.2466128056512303E-4</v>
      </c>
      <c r="S97" s="2">
        <v>0.279666404828466</v>
      </c>
      <c r="T97" s="2">
        <v>9.0276815402489297E-4</v>
      </c>
      <c r="U97" s="2">
        <v>5.1569142867610197E-4</v>
      </c>
      <c r="V97" s="2">
        <v>1.71642637785025</v>
      </c>
      <c r="W97" s="2">
        <v>7.9112641357048598E-4</v>
      </c>
      <c r="X97" s="2">
        <v>7.4540098178550805E-4</v>
      </c>
      <c r="Y97" s="2">
        <v>0.35961008904958702</v>
      </c>
      <c r="Z97" s="2">
        <v>7.7643647301990496E-4</v>
      </c>
      <c r="AA97" s="2">
        <v>7.9834660966838198E-4</v>
      </c>
      <c r="AB97" s="2">
        <v>0.35250062187964099</v>
      </c>
      <c r="AI97" s="3">
        <v>1.8395013322852E-5</v>
      </c>
      <c r="AJ97" s="3">
        <v>2.9985776268209901E-5</v>
      </c>
      <c r="AK97" s="3">
        <v>2.0583726760479101E-5</v>
      </c>
      <c r="AL97" s="3">
        <v>3.1946139055637802E-5</v>
      </c>
      <c r="AM97" s="3">
        <v>1.9162637088823402E-5</v>
      </c>
      <c r="AN97" s="3">
        <v>3.0767239564934898E-5</v>
      </c>
      <c r="AQ97" s="2">
        <v>12.623788591143599</v>
      </c>
      <c r="AR97" s="2">
        <v>27.879977799295599</v>
      </c>
      <c r="AS97" s="2">
        <v>0.104629605214002</v>
      </c>
    </row>
    <row r="98" spans="1:45" x14ac:dyDescent="0.3">
      <c r="A98" t="s">
        <v>130</v>
      </c>
      <c r="B98">
        <v>0.165839805458739</v>
      </c>
      <c r="C98">
        <v>0.106133239045199</v>
      </c>
      <c r="D98">
        <v>74.460482896923196</v>
      </c>
      <c r="E98">
        <v>0.20422225141519301</v>
      </c>
      <c r="F98">
        <v>0.145015011441266</v>
      </c>
      <c r="G98">
        <v>158.83673575464999</v>
      </c>
      <c r="H98">
        <v>0.18466004393371799</v>
      </c>
      <c r="I98">
        <v>3.2052301761615297E-2</v>
      </c>
      <c r="J98">
        <v>86.073130270894296</v>
      </c>
      <c r="K98">
        <v>0.15783357185129501</v>
      </c>
      <c r="L98">
        <v>5.9520389204021897E-2</v>
      </c>
      <c r="M98">
        <v>99.170219092995794</v>
      </c>
      <c r="N98">
        <v>6.4878153466134902E-2</v>
      </c>
      <c r="O98">
        <v>9.1444373641046295E-2</v>
      </c>
      <c r="P98">
        <v>61.435180753348803</v>
      </c>
      <c r="Q98">
        <v>0.15397238415633099</v>
      </c>
      <c r="R98">
        <v>6.2944241389879904E-2</v>
      </c>
      <c r="S98">
        <v>55.969345042806196</v>
      </c>
      <c r="T98">
        <v>0.123747202135051</v>
      </c>
      <c r="U98">
        <v>9.2778840035057306E-2</v>
      </c>
      <c r="V98">
        <v>326.01463563885699</v>
      </c>
      <c r="W98">
        <v>0.14846506074004201</v>
      </c>
      <c r="X98">
        <v>5.2516603074816801E-2</v>
      </c>
      <c r="Y98">
        <v>56.991085254684997</v>
      </c>
      <c r="Z98">
        <v>0.123826636907247</v>
      </c>
      <c r="AA98">
        <v>6.71616722559083E-2</v>
      </c>
      <c r="AB98">
        <v>59.8126774441251</v>
      </c>
      <c r="AI98">
        <v>3.83541281365404E-4</v>
      </c>
      <c r="AJ98">
        <v>7.7199237925515496E-3</v>
      </c>
      <c r="AK98">
        <v>5.4456842431423896E-4</v>
      </c>
      <c r="AL98">
        <v>1.1921364808560901E-2</v>
      </c>
      <c r="AM98">
        <v>1.7997526923505601E-4</v>
      </c>
      <c r="AN98">
        <v>1.87070061987816E-3</v>
      </c>
      <c r="AQ98">
        <v>38.3647393178003</v>
      </c>
      <c r="AR98">
        <v>58.281501455513101</v>
      </c>
      <c r="AS98">
        <v>0.52341540940089604</v>
      </c>
    </row>
    <row r="99" spans="1:45" s="2" customFormat="1" x14ac:dyDescent="0.3">
      <c r="A99" s="2" t="s">
        <v>131</v>
      </c>
      <c r="B99" s="2">
        <v>0.214801959367835</v>
      </c>
      <c r="C99" s="2">
        <v>6.4281248487202097E-2</v>
      </c>
      <c r="D99" s="2">
        <v>77.249363284024398</v>
      </c>
      <c r="E99" s="2">
        <v>9.3416609197097697E-2</v>
      </c>
      <c r="F99" s="2">
        <v>7.21040955752726E-2</v>
      </c>
      <c r="G99" s="2">
        <v>86.337302640556402</v>
      </c>
      <c r="H99" s="2">
        <v>0.139460820341579</v>
      </c>
      <c r="I99" s="2">
        <v>2.6385795999947399E-2</v>
      </c>
      <c r="J99" s="2">
        <v>85.455457829305601</v>
      </c>
      <c r="K99" s="2">
        <v>9.6737879618434094E-2</v>
      </c>
      <c r="L99" s="2">
        <v>5.89138965469038E-2</v>
      </c>
      <c r="M99" s="2">
        <v>51.365842591684498</v>
      </c>
      <c r="N99" s="2">
        <v>0.27922049460474802</v>
      </c>
      <c r="O99" s="2">
        <v>4.1453985174263401E-2</v>
      </c>
      <c r="P99" s="2">
        <v>104.60474296955</v>
      </c>
      <c r="Q99" s="2">
        <v>9.8777047604103399E-2</v>
      </c>
      <c r="R99" s="2">
        <v>3.2872925670812299E-2</v>
      </c>
      <c r="S99" s="2">
        <v>104.47038681002699</v>
      </c>
      <c r="T99" s="2">
        <v>0.113397947544762</v>
      </c>
      <c r="U99" s="2">
        <v>6.3662173660888E-2</v>
      </c>
      <c r="V99" s="2">
        <v>693.35117868335897</v>
      </c>
      <c r="W99" s="2">
        <v>0.29588117453153501</v>
      </c>
      <c r="X99" s="2">
        <v>2.98197043466139E-2</v>
      </c>
      <c r="Y99" s="2">
        <v>87.215582648685796</v>
      </c>
      <c r="Z99" s="2">
        <v>3.2030727676221997E-2</v>
      </c>
      <c r="AA99" s="2">
        <v>3.6656282156074298E-2</v>
      </c>
      <c r="AB99" s="2">
        <v>185.067175464158</v>
      </c>
      <c r="AI99" s="3">
        <v>6.8701872812479902E-5</v>
      </c>
      <c r="AJ99" s="2">
        <v>1.0674533279144301E-3</v>
      </c>
      <c r="AK99" s="3">
        <v>9.7468941226928194E-5</v>
      </c>
      <c r="AL99" s="2">
        <v>2.7747229192790299E-3</v>
      </c>
      <c r="AM99" s="3">
        <v>6.5736640375152803E-5</v>
      </c>
      <c r="AN99" s="2">
        <v>1.0554475541034E-4</v>
      </c>
      <c r="AQ99" s="2">
        <v>12.8078857926662</v>
      </c>
      <c r="AR99" s="2">
        <v>14.553941223811099</v>
      </c>
      <c r="AS99" s="2">
        <v>0.186096807095012</v>
      </c>
    </row>
    <row r="100" spans="1:45" x14ac:dyDescent="0.3">
      <c r="A100" t="s">
        <v>132</v>
      </c>
      <c r="B100">
        <v>0.22861496174085599</v>
      </c>
      <c r="C100">
        <v>3.87152906597973E-2</v>
      </c>
      <c r="D100">
        <v>133.09552899089601</v>
      </c>
      <c r="E100">
        <v>5.78498627731781E-2</v>
      </c>
      <c r="F100">
        <v>2.1393437858189101E-2</v>
      </c>
      <c r="G100">
        <v>50.456321961601603</v>
      </c>
      <c r="H100">
        <v>0.124637959275541</v>
      </c>
      <c r="I100">
        <v>6.7962212631658303E-2</v>
      </c>
      <c r="J100">
        <v>102.55619309350899</v>
      </c>
      <c r="K100">
        <v>5.7737455995752598E-2</v>
      </c>
      <c r="L100">
        <v>3.8829453476278697E-2</v>
      </c>
      <c r="M100">
        <v>48.222516578819103</v>
      </c>
      <c r="N100">
        <v>3.2240271629985599E-2</v>
      </c>
      <c r="O100">
        <v>3.2152495401007002E-2</v>
      </c>
      <c r="P100">
        <v>20.756191392801099</v>
      </c>
      <c r="Q100">
        <v>0.20815697603561101</v>
      </c>
      <c r="R100">
        <v>2.60277042964994E-2</v>
      </c>
      <c r="S100">
        <v>151.18472031251599</v>
      </c>
      <c r="T100">
        <v>3.4919755037876199E-2</v>
      </c>
      <c r="U100">
        <v>2.5946694123457199E-2</v>
      </c>
      <c r="V100">
        <v>17.356014832378499</v>
      </c>
      <c r="W100">
        <v>7.9605135922544895E-2</v>
      </c>
      <c r="X100">
        <v>3.7452110675568702E-2</v>
      </c>
      <c r="Y100">
        <v>89.189989506296598</v>
      </c>
      <c r="Z100">
        <v>0.19712772222195299</v>
      </c>
      <c r="AA100">
        <v>3.3782810394336303E-2</v>
      </c>
      <c r="AB100">
        <v>208.103599335307</v>
      </c>
      <c r="AI100">
        <v>1.3188036872740599E-4</v>
      </c>
      <c r="AJ100">
        <v>3.4889349608381798E-3</v>
      </c>
      <c r="AK100">
        <v>1.01356545955222E-4</v>
      </c>
      <c r="AL100">
        <v>4.7777563735857602E-4</v>
      </c>
      <c r="AM100">
        <v>1.5274043394518101E-4</v>
      </c>
      <c r="AN100">
        <v>5.3621379491451404E-3</v>
      </c>
      <c r="AQ100">
        <v>14.854374017197101</v>
      </c>
      <c r="AR100">
        <v>18.597946035680099</v>
      </c>
      <c r="AS100">
        <v>0.30293350389539703</v>
      </c>
    </row>
    <row r="101" spans="1:45" s="2" customFormat="1" x14ac:dyDescent="0.3">
      <c r="A101" s="2" t="s">
        <v>133</v>
      </c>
      <c r="B101" s="2">
        <v>1.70093190086659E-2</v>
      </c>
      <c r="C101" s="2">
        <v>9.8293068355565505E-3</v>
      </c>
      <c r="D101" s="2">
        <v>10.673021180121999</v>
      </c>
      <c r="E101" s="2">
        <v>1.6741177667424799E-2</v>
      </c>
      <c r="F101" s="2">
        <v>5.2163912571126297E-3</v>
      </c>
      <c r="G101" s="2">
        <v>9.1254948059029708</v>
      </c>
      <c r="H101" s="2">
        <v>8.9349645783022499E-3</v>
      </c>
      <c r="I101" s="2">
        <v>1.03752883653474E-2</v>
      </c>
      <c r="J101" s="2">
        <v>6.5722885073167996</v>
      </c>
      <c r="K101" s="2">
        <v>0.26745568422474297</v>
      </c>
      <c r="L101" s="2">
        <v>0.193735920754565</v>
      </c>
      <c r="M101" s="2">
        <v>144.002648973861</v>
      </c>
      <c r="N101" s="2">
        <v>0.122896907716461</v>
      </c>
      <c r="O101" s="2">
        <v>0.152639952293188</v>
      </c>
      <c r="P101" s="2">
        <v>67.445682593113602</v>
      </c>
      <c r="Q101" s="2">
        <v>6.9543901591418197E-2</v>
      </c>
      <c r="R101" s="2">
        <v>8.7768166751402504E-2</v>
      </c>
      <c r="S101" s="2">
        <v>70.115465588687002</v>
      </c>
      <c r="T101" s="2">
        <v>0.280554327958702</v>
      </c>
      <c r="U101" s="2">
        <v>0.21539018329776899</v>
      </c>
      <c r="V101" s="2">
        <v>179.40279817521599</v>
      </c>
      <c r="W101" s="2">
        <v>0.170668377569626</v>
      </c>
      <c r="X101" s="2">
        <v>0.148385547940033</v>
      </c>
      <c r="Y101" s="2">
        <v>74.578499780444105</v>
      </c>
      <c r="Z101" s="2">
        <v>2.5070525813418398E-2</v>
      </c>
      <c r="AA101" s="2">
        <v>1.1446616711233201E-2</v>
      </c>
      <c r="AB101" s="2">
        <v>94.034825046339705</v>
      </c>
      <c r="AI101" s="3">
        <v>4.4194786909391297E-5</v>
      </c>
      <c r="AJ101" s="3">
        <v>6.0428733999232703E-5</v>
      </c>
      <c r="AK101" s="3">
        <v>3.7080983848655598E-5</v>
      </c>
      <c r="AL101" s="3">
        <v>5.39434526893712E-5</v>
      </c>
      <c r="AM101" s="3">
        <v>4.4485942306588897E-5</v>
      </c>
      <c r="AN101" s="3">
        <v>6.1480960298681097E-5</v>
      </c>
      <c r="AQ101" s="2">
        <v>7.5459740575380003</v>
      </c>
      <c r="AR101" s="2">
        <v>9.2219065927711608</v>
      </c>
      <c r="AS101" s="2">
        <v>0.24552731635507999</v>
      </c>
    </row>
    <row r="102" spans="1:45" s="2" customFormat="1" x14ac:dyDescent="0.3">
      <c r="A102" s="2" t="s">
        <v>134</v>
      </c>
      <c r="B102" s="2">
        <v>2.9613862270995401E-4</v>
      </c>
      <c r="C102" s="2">
        <v>3.9180757488412401E-4</v>
      </c>
      <c r="D102" s="2">
        <v>0.16682640187912701</v>
      </c>
      <c r="E102" s="2">
        <v>2.9135462072331299E-4</v>
      </c>
      <c r="F102" s="2">
        <v>3.6948909655432999E-4</v>
      </c>
      <c r="G102" s="2">
        <v>0.15613328562198001</v>
      </c>
      <c r="H102" s="2">
        <v>0.30367047415183301</v>
      </c>
      <c r="I102" s="2">
        <v>4.0668023707192099E-4</v>
      </c>
      <c r="J102" s="2">
        <v>199.994450921328</v>
      </c>
      <c r="K102" s="2">
        <v>0.10563180823036999</v>
      </c>
      <c r="L102" s="2">
        <v>8.0558389384789101E-4</v>
      </c>
      <c r="M102" s="2">
        <v>66.289944517041903</v>
      </c>
      <c r="N102" s="2">
        <v>7.6490993074651903E-2</v>
      </c>
      <c r="O102" s="2">
        <v>3.84675275749241E-4</v>
      </c>
      <c r="P102" s="2">
        <v>44.794289324306597</v>
      </c>
      <c r="Q102" s="2">
        <v>2.7525184060585101E-2</v>
      </c>
      <c r="R102" s="2">
        <v>7.1270627548082198E-4</v>
      </c>
      <c r="S102" s="2">
        <v>14.747207291560301</v>
      </c>
      <c r="T102" s="2">
        <v>9.4432821176742607E-2</v>
      </c>
      <c r="U102" s="2">
        <v>7.5774503027371701E-4</v>
      </c>
      <c r="V102" s="2">
        <v>60.481956346561503</v>
      </c>
      <c r="W102" s="2">
        <v>9.4068917475243805E-2</v>
      </c>
      <c r="X102" s="2">
        <v>5.3500180834941302E-4</v>
      </c>
      <c r="Y102" s="2">
        <v>153.52116499827099</v>
      </c>
      <c r="Z102" s="2">
        <v>6.2415039126139499E-4</v>
      </c>
      <c r="AA102" s="2">
        <v>6.5358120122342397E-4</v>
      </c>
      <c r="AB102" s="2">
        <v>0.25218319737521999</v>
      </c>
      <c r="AI102" s="3">
        <v>1.9536319593790401E-5</v>
      </c>
      <c r="AJ102" s="3">
        <v>3.0434119626756699E-5</v>
      </c>
      <c r="AK102" s="3">
        <v>1.9808426156048402E-5</v>
      </c>
      <c r="AL102" s="3">
        <v>3.0366141768341001E-5</v>
      </c>
      <c r="AM102" s="3">
        <v>1.96617051868293E-5</v>
      </c>
      <c r="AN102" s="3">
        <v>3.1026862801791002E-5</v>
      </c>
      <c r="AQ102" s="2">
        <v>13.223003185530199</v>
      </c>
      <c r="AR102" s="2">
        <v>27.846702630435001</v>
      </c>
      <c r="AS102" s="2">
        <v>0.227225685695917</v>
      </c>
    </row>
    <row r="103" spans="1:45" s="2" customFormat="1" x14ac:dyDescent="0.3">
      <c r="A103" s="2" t="s">
        <v>135</v>
      </c>
      <c r="B103" s="2">
        <v>1.1761133878633799E-2</v>
      </c>
      <c r="C103" s="2">
        <v>9.9601939222668801E-3</v>
      </c>
      <c r="D103" s="2">
        <v>10.9712400393504</v>
      </c>
      <c r="E103" s="2">
        <v>4.8114371718917803E-2</v>
      </c>
      <c r="F103" s="2">
        <v>8.7555250517040405E-3</v>
      </c>
      <c r="G103" s="2">
        <v>26.322632718772901</v>
      </c>
      <c r="H103" s="2">
        <v>7.6984733341140796E-2</v>
      </c>
      <c r="I103" s="2">
        <v>8.2376924404910599E-3</v>
      </c>
      <c r="J103" s="2">
        <v>43.576398645034402</v>
      </c>
      <c r="K103" s="2">
        <v>0.32248247459337198</v>
      </c>
      <c r="L103" s="2">
        <v>0.160351876053131</v>
      </c>
      <c r="M103" s="2">
        <v>251.76286872389699</v>
      </c>
      <c r="N103" s="2">
        <v>5.71864843294893E-2</v>
      </c>
      <c r="O103" s="2">
        <v>7.5520564846862898E-2</v>
      </c>
      <c r="P103" s="2">
        <v>74.826851134370102</v>
      </c>
      <c r="Q103" s="2">
        <v>0.14603595715026099</v>
      </c>
      <c r="R103" s="2">
        <v>6.6359135077647402E-2</v>
      </c>
      <c r="S103" s="2">
        <v>62.921974609332999</v>
      </c>
      <c r="T103" s="2">
        <v>0.30781319210527902</v>
      </c>
      <c r="U103" s="2">
        <v>0.15789352054195799</v>
      </c>
      <c r="V103" s="2">
        <v>276.083249661943</v>
      </c>
      <c r="W103" s="2">
        <v>0.117541322723355</v>
      </c>
      <c r="X103" s="2">
        <v>6.3586312653449606E-2</v>
      </c>
      <c r="Y103" s="2">
        <v>305.69859155225998</v>
      </c>
      <c r="Z103" s="2">
        <v>0.145430360768147</v>
      </c>
      <c r="AA103" s="2">
        <v>8.2746523911670297E-2</v>
      </c>
      <c r="AB103" s="2">
        <v>58.310051858608098</v>
      </c>
      <c r="AI103" s="3">
        <v>5.67549370459334E-5</v>
      </c>
      <c r="AJ103" s="3">
        <v>8.1235060675639904E-5</v>
      </c>
      <c r="AK103" s="3">
        <v>5.1400752614182499E-5</v>
      </c>
      <c r="AL103" s="3">
        <v>7.0947894308166106E-5</v>
      </c>
      <c r="AM103" s="3">
        <v>4.89383852313843E-5</v>
      </c>
      <c r="AN103" s="3">
        <v>7.2797768543094495E-5</v>
      </c>
      <c r="AQ103" s="2">
        <v>11.863640334954701</v>
      </c>
      <c r="AR103" s="2">
        <v>15.815083265044899</v>
      </c>
      <c r="AS103" s="2">
        <v>0.19472249203432801</v>
      </c>
    </row>
    <row r="104" spans="1:45" s="2" customFormat="1" x14ac:dyDescent="0.3">
      <c r="A104" s="2" t="s">
        <v>136</v>
      </c>
      <c r="B104" s="2">
        <v>1.39987685877927E-2</v>
      </c>
      <c r="C104" s="2">
        <v>1.76182133177278E-2</v>
      </c>
      <c r="D104" s="2">
        <v>12.258167478987399</v>
      </c>
      <c r="E104" s="2">
        <v>6.1413989733252197E-2</v>
      </c>
      <c r="F104" s="2">
        <v>4.6679850108223099E-2</v>
      </c>
      <c r="G104" s="2">
        <v>51.091508330076003</v>
      </c>
      <c r="H104" s="2">
        <v>0.14039910574782599</v>
      </c>
      <c r="I104" s="2">
        <v>7.5483388561967804E-2</v>
      </c>
      <c r="J104" s="2">
        <v>127.433721484275</v>
      </c>
      <c r="K104" s="2">
        <v>4.8562053439641997E-2</v>
      </c>
      <c r="L104" s="2">
        <v>3.5685933281070698E-2</v>
      </c>
      <c r="M104" s="2">
        <v>60.476575003367202</v>
      </c>
      <c r="N104" s="2">
        <v>9.5494722096031506E-2</v>
      </c>
      <c r="O104" s="2">
        <v>7.1724802341852897E-2</v>
      </c>
      <c r="P104" s="2">
        <v>233.35159432578601</v>
      </c>
      <c r="Q104" s="2">
        <v>0.11440174495552601</v>
      </c>
      <c r="R104" s="2">
        <v>1.47042542997629E-2</v>
      </c>
      <c r="S104" s="2">
        <v>64.451690616414695</v>
      </c>
      <c r="T104" s="2">
        <v>4.0627335584575902E-2</v>
      </c>
      <c r="U104" s="2">
        <v>5.9045211920519002E-2</v>
      </c>
      <c r="V104" s="2">
        <v>56.377458715296797</v>
      </c>
      <c r="W104" s="2">
        <v>0.121074322136343</v>
      </c>
      <c r="X104" s="2">
        <v>5.1532090543498103E-2</v>
      </c>
      <c r="Y104" s="2">
        <v>166.881242888141</v>
      </c>
      <c r="Z104" s="2">
        <v>7.3164591182141706E-2</v>
      </c>
      <c r="AA104" s="2">
        <v>2.20362658239374E-2</v>
      </c>
      <c r="AB104" s="2">
        <v>42.836808339060397</v>
      </c>
      <c r="AI104" s="3">
        <v>7.6963521671664703E-5</v>
      </c>
      <c r="AJ104" s="2">
        <v>1.2530906453965901E-4</v>
      </c>
      <c r="AK104" s="3">
        <v>8.9319565450233298E-5</v>
      </c>
      <c r="AL104" s="2">
        <v>1.41837281743746E-4</v>
      </c>
      <c r="AM104" s="3">
        <v>9.2481139559159094E-5</v>
      </c>
      <c r="AN104" s="2">
        <v>1.79059659294449E-4</v>
      </c>
      <c r="AQ104" s="2">
        <v>24.413394900145001</v>
      </c>
      <c r="AR104" s="2">
        <v>33.668994350882301</v>
      </c>
      <c r="AS104" s="2">
        <v>0.34894792181141798</v>
      </c>
    </row>
    <row r="105" spans="1:45" s="2" customFormat="1" x14ac:dyDescent="0.3">
      <c r="A105" s="2" t="s">
        <v>137</v>
      </c>
      <c r="B105" s="2">
        <v>3.4295231516057401E-2</v>
      </c>
      <c r="C105" s="2">
        <v>3.7302858992028197E-2</v>
      </c>
      <c r="D105" s="2">
        <v>32.204339474902099</v>
      </c>
      <c r="E105" s="2">
        <v>2.1999811733176E-2</v>
      </c>
      <c r="F105" s="2">
        <v>2.2910513366843199E-2</v>
      </c>
      <c r="G105" s="2">
        <v>21.576762048093201</v>
      </c>
      <c r="H105" s="2">
        <v>0.110228848112087</v>
      </c>
      <c r="I105" s="2">
        <v>3.0994332738666201E-2</v>
      </c>
      <c r="J105" s="2">
        <v>68.376035287029296</v>
      </c>
      <c r="K105" s="2">
        <v>4.5278043047206701E-2</v>
      </c>
      <c r="L105" s="2">
        <v>2.6030763299256701E-2</v>
      </c>
      <c r="M105" s="2">
        <v>22.330294778314499</v>
      </c>
      <c r="N105" s="2">
        <v>0.10379220988055</v>
      </c>
      <c r="O105" s="2">
        <v>2.8963682879535602E-2</v>
      </c>
      <c r="P105" s="2">
        <v>128.031610557417</v>
      </c>
      <c r="Q105" s="2">
        <v>1.9450066112264498E-2</v>
      </c>
      <c r="R105" s="2">
        <v>2.3664536009192098E-2</v>
      </c>
      <c r="S105" s="2">
        <v>309.11478078379503</v>
      </c>
      <c r="T105" s="2">
        <v>8.2603751238153805E-2</v>
      </c>
      <c r="U105" s="2">
        <v>3.2232388939333403E-2</v>
      </c>
      <c r="V105" s="2">
        <v>38.159617048547503</v>
      </c>
      <c r="W105" s="2">
        <v>7.7329034760063101E-2</v>
      </c>
      <c r="X105" s="2">
        <v>2.62204027265402E-2</v>
      </c>
      <c r="Y105" s="2">
        <v>5939.1544114137796</v>
      </c>
      <c r="Z105" s="2">
        <v>1.9534012860416901E-2</v>
      </c>
      <c r="AA105" s="2">
        <v>1.8642672763377499E-2</v>
      </c>
      <c r="AB105" s="2">
        <v>66.431025500876302</v>
      </c>
      <c r="AI105" s="3">
        <v>4.0124182161926701E-5</v>
      </c>
      <c r="AJ105" s="3">
        <v>6.1713256785919795E-5</v>
      </c>
      <c r="AK105" s="3">
        <v>3.73345841475394E-5</v>
      </c>
      <c r="AL105" s="3">
        <v>6.5558601647029504E-5</v>
      </c>
      <c r="AM105" s="3">
        <v>5.48877685002545E-5</v>
      </c>
      <c r="AN105" s="3">
        <v>7.3627599446135205E-5</v>
      </c>
      <c r="AQ105" s="2">
        <v>23.758758619337399</v>
      </c>
      <c r="AR105" s="2">
        <v>34.407113668678903</v>
      </c>
      <c r="AS105" s="2">
        <v>0.18388311193023901</v>
      </c>
    </row>
    <row r="106" spans="1:45" s="2" customFormat="1" x14ac:dyDescent="0.3">
      <c r="A106" s="2" t="s">
        <v>138</v>
      </c>
      <c r="B106" s="2">
        <v>4.1686885845803497E-2</v>
      </c>
      <c r="C106" s="2">
        <v>1.0715530558413899E-2</v>
      </c>
      <c r="D106" s="2">
        <v>37.9932732487406</v>
      </c>
      <c r="E106" s="2">
        <v>9.7669087924754996E-2</v>
      </c>
      <c r="F106" s="2">
        <v>7.3632622919943399E-3</v>
      </c>
      <c r="G106" s="2">
        <v>51.971574829626903</v>
      </c>
      <c r="H106" s="2">
        <v>5.6788790707138603E-2</v>
      </c>
      <c r="I106" s="2">
        <v>1.9185533591261499E-2</v>
      </c>
      <c r="J106" s="2">
        <v>53.9940872325218</v>
      </c>
      <c r="K106" s="2">
        <v>0.154078101119108</v>
      </c>
      <c r="L106" s="2">
        <v>1.1337365837739E-2</v>
      </c>
      <c r="M106" s="2">
        <v>123.96615764133399</v>
      </c>
      <c r="N106" s="2">
        <v>7.1595012491919505E-2</v>
      </c>
      <c r="O106" s="2">
        <v>1.9600160645495801E-2</v>
      </c>
      <c r="P106" s="2">
        <v>43.454867190431202</v>
      </c>
      <c r="Q106" s="2">
        <v>0.108522067031284</v>
      </c>
      <c r="R106" s="2">
        <v>1.6738115840826399E-2</v>
      </c>
      <c r="S106" s="2">
        <v>86.268136439185497</v>
      </c>
      <c r="T106" s="2">
        <v>0.15834063441673499</v>
      </c>
      <c r="U106" s="2">
        <v>1.16708450109954E-2</v>
      </c>
      <c r="V106" s="2">
        <v>483.759833416628</v>
      </c>
      <c r="W106" s="2">
        <v>4.7799942704206302E-2</v>
      </c>
      <c r="X106" s="2">
        <v>1.43963372028894E-2</v>
      </c>
      <c r="Y106" s="2">
        <v>34.371777460727102</v>
      </c>
      <c r="Z106" s="2">
        <v>0.11525870291628799</v>
      </c>
      <c r="AA106" s="2">
        <v>2.1241233443582901E-2</v>
      </c>
      <c r="AB106" s="2">
        <v>59.121324831083797</v>
      </c>
      <c r="AI106" s="3">
        <v>5.0532444141477499E-5</v>
      </c>
      <c r="AJ106" s="3">
        <v>7.5180504184964905E-5</v>
      </c>
      <c r="AK106" s="3">
        <v>5.1621598831141303E-5</v>
      </c>
      <c r="AL106" s="3">
        <v>6.7485703562903705E-5</v>
      </c>
      <c r="AM106" s="3">
        <v>5.6175870853432901E-5</v>
      </c>
      <c r="AN106" s="3">
        <v>8.6691379650506007E-5</v>
      </c>
      <c r="AQ106" s="2">
        <v>25.8161818553655</v>
      </c>
      <c r="AR106" s="2">
        <v>41.657537748903998</v>
      </c>
      <c r="AS106" s="2">
        <v>0.36438915251300602</v>
      </c>
    </row>
    <row r="107" spans="1:45" x14ac:dyDescent="0.3">
      <c r="A107" t="s">
        <v>139</v>
      </c>
      <c r="B107">
        <v>4.1571325611426298E-2</v>
      </c>
      <c r="C107">
        <v>5.4407877868646398E-2</v>
      </c>
      <c r="D107">
        <v>40.867541510698899</v>
      </c>
      <c r="E107">
        <v>4.5799608347371797E-2</v>
      </c>
      <c r="F107">
        <v>5.4242786452925899E-2</v>
      </c>
      <c r="G107">
        <v>44.363891464491402</v>
      </c>
      <c r="H107">
        <v>0.20987983924629899</v>
      </c>
      <c r="I107">
        <v>9.5284316365039104E-2</v>
      </c>
      <c r="J107">
        <v>199.841967540208</v>
      </c>
      <c r="K107">
        <v>3.10900142439864E-2</v>
      </c>
      <c r="L107">
        <v>2.1304876520566701E-2</v>
      </c>
      <c r="M107">
        <v>21.270303924086999</v>
      </c>
      <c r="N107">
        <v>4.3432068473527999E-2</v>
      </c>
      <c r="O107">
        <v>8.0515472932188199E-3</v>
      </c>
      <c r="P107">
        <v>51.779249728830898</v>
      </c>
      <c r="Q107">
        <v>5.1267822264429302E-2</v>
      </c>
      <c r="R107">
        <v>2.5925037751345099E-2</v>
      </c>
      <c r="S107">
        <v>85.038726554546002</v>
      </c>
      <c r="T107">
        <v>4.6132561637071197E-2</v>
      </c>
      <c r="U107">
        <v>1.2779856399454999E-2</v>
      </c>
      <c r="V107">
        <v>379.48524857281399</v>
      </c>
      <c r="W107">
        <v>1.8474350291238301E-2</v>
      </c>
      <c r="X107">
        <v>1.49718418523882E-2</v>
      </c>
      <c r="Y107">
        <v>12.6373563708537</v>
      </c>
      <c r="Z107">
        <v>5.3430166817911399E-2</v>
      </c>
      <c r="AA107">
        <v>2.8346797789915199E-2</v>
      </c>
      <c r="AB107">
        <v>52.102693077306903</v>
      </c>
      <c r="AI107">
        <v>1.5340835954773301E-4</v>
      </c>
      <c r="AJ107">
        <v>3.7446863054349201E-3</v>
      </c>
      <c r="AK107">
        <v>1.49798128855208E-4</v>
      </c>
      <c r="AL107">
        <v>3.76812354371623E-3</v>
      </c>
      <c r="AM107">
        <v>2.4168175727888499E-4</v>
      </c>
      <c r="AN107">
        <v>7.3303450022243399E-3</v>
      </c>
      <c r="AQ107">
        <v>22.123374158454801</v>
      </c>
      <c r="AR107">
        <v>38.868080847183499</v>
      </c>
      <c r="AS107">
        <v>0.20376014924622099</v>
      </c>
    </row>
    <row r="108" spans="1:45" s="2" customFormat="1" x14ac:dyDescent="0.3">
      <c r="A108" s="2" t="s">
        <v>140</v>
      </c>
      <c r="B108" s="2">
        <v>6.71863544629773E-4</v>
      </c>
      <c r="C108" s="2">
        <v>3.5345883486841601E-4</v>
      </c>
      <c r="D108" s="2">
        <v>0.45839908334344398</v>
      </c>
      <c r="E108" s="2">
        <v>9.2257549723511899E-4</v>
      </c>
      <c r="F108" s="2">
        <v>2.5619181018494898E-4</v>
      </c>
      <c r="G108" s="2">
        <v>0.77842206327149499</v>
      </c>
      <c r="H108" s="2">
        <v>0.21354591422404401</v>
      </c>
      <c r="I108" s="2">
        <v>5.0526346263911901E-4</v>
      </c>
      <c r="J108" s="2">
        <v>199.94874885763301</v>
      </c>
      <c r="K108" s="2">
        <v>3.4702024812052902E-2</v>
      </c>
      <c r="L108" s="2">
        <v>7.1116637354504901E-4</v>
      </c>
      <c r="M108" s="2">
        <v>23.767372765867201</v>
      </c>
      <c r="N108" s="2">
        <v>0.256722098309215</v>
      </c>
      <c r="O108" s="2">
        <v>4.3008927196634998E-4</v>
      </c>
      <c r="P108" s="2">
        <v>177.93652351569901</v>
      </c>
      <c r="Q108" s="2">
        <v>2.8643447405556601E-2</v>
      </c>
      <c r="R108" s="2">
        <v>7.8318312955983802E-4</v>
      </c>
      <c r="S108" s="2">
        <v>41.338993178394503</v>
      </c>
      <c r="T108" s="2">
        <v>0.18341015651669401</v>
      </c>
      <c r="U108" s="2">
        <v>7.65870854541945E-4</v>
      </c>
      <c r="V108" s="2">
        <v>94.178146394790801</v>
      </c>
      <c r="W108" s="2">
        <v>0.18517938817832899</v>
      </c>
      <c r="X108" s="2">
        <v>6.1935666165817502E-4</v>
      </c>
      <c r="Y108" s="2">
        <v>1985.5725161427999</v>
      </c>
      <c r="Z108" s="2">
        <v>5.6548004463390002E-4</v>
      </c>
      <c r="AA108" s="2">
        <v>6.4932769040033098E-4</v>
      </c>
      <c r="AB108" s="2">
        <v>0.59869714432369303</v>
      </c>
      <c r="AI108" s="3">
        <v>1.89931522868486E-5</v>
      </c>
      <c r="AJ108" s="3">
        <v>3.11349349381363E-5</v>
      </c>
      <c r="AK108" s="3">
        <v>1.9781069720079901E-5</v>
      </c>
      <c r="AL108" s="3">
        <v>3.1087771264998199E-5</v>
      </c>
      <c r="AM108" s="3">
        <v>2.0429408914458399E-5</v>
      </c>
      <c r="AN108" s="3">
        <v>2.99771715376134E-5</v>
      </c>
      <c r="AQ108" s="2">
        <v>25.436005198787299</v>
      </c>
      <c r="AR108" s="2">
        <v>44.591626325560597</v>
      </c>
      <c r="AS108" s="2">
        <v>0.20865148565880701</v>
      </c>
    </row>
    <row r="109" spans="1:45" x14ac:dyDescent="0.3">
      <c r="A109" t="s">
        <v>141</v>
      </c>
      <c r="B109">
        <v>0.12062596332301601</v>
      </c>
      <c r="C109">
        <v>7.9686938269694405E-2</v>
      </c>
      <c r="D109">
        <v>91.625294954821598</v>
      </c>
      <c r="E109">
        <v>6.7664635033732004E-2</v>
      </c>
      <c r="F109">
        <v>0.12145567684934</v>
      </c>
      <c r="G109">
        <v>38.427400884830803</v>
      </c>
      <c r="H109">
        <v>0.18336818853999301</v>
      </c>
      <c r="I109">
        <v>9.6086924171566002E-2</v>
      </c>
      <c r="J109">
        <v>141.141047599015</v>
      </c>
      <c r="K109">
        <v>0.208888343825544</v>
      </c>
      <c r="L109">
        <v>6.76154303347688E-2</v>
      </c>
      <c r="M109">
        <v>111.982610620909</v>
      </c>
      <c r="N109">
        <v>3.3670080233894402E-2</v>
      </c>
      <c r="O109">
        <v>3.7632008408750597E-2</v>
      </c>
      <c r="P109">
        <v>46.273710433088098</v>
      </c>
      <c r="Q109">
        <v>4.9459298765284598E-2</v>
      </c>
      <c r="R109">
        <v>3.6393888141056902E-2</v>
      </c>
      <c r="S109">
        <v>31.2020888139579</v>
      </c>
      <c r="T109">
        <v>0.110282639850669</v>
      </c>
      <c r="U109">
        <v>3.00536993984468E-2</v>
      </c>
      <c r="V109">
        <v>72.487443778693503</v>
      </c>
      <c r="W109">
        <v>0.18462285615556101</v>
      </c>
      <c r="X109">
        <v>7.3973419112961306E-2</v>
      </c>
      <c r="Y109">
        <v>308.41609672156301</v>
      </c>
      <c r="Z109">
        <v>2.5794209811647501E-2</v>
      </c>
      <c r="AA109">
        <v>3.0704031129911501E-2</v>
      </c>
      <c r="AB109">
        <v>13.1482626955741</v>
      </c>
      <c r="AI109">
        <v>1.2660405470582101E-4</v>
      </c>
      <c r="AJ109">
        <v>3.1789079396354501E-3</v>
      </c>
      <c r="AK109">
        <v>1.7003198228518601E-4</v>
      </c>
      <c r="AL109">
        <v>5.6569088644530799E-3</v>
      </c>
      <c r="AM109">
        <v>1.42795070136192E-4</v>
      </c>
      <c r="AN109">
        <v>4.4603285013066303E-3</v>
      </c>
      <c r="AQ109">
        <v>32.941320887720202</v>
      </c>
      <c r="AR109">
        <v>52.025814636699003</v>
      </c>
      <c r="AS109">
        <v>0.44512328159978798</v>
      </c>
    </row>
    <row r="110" spans="1:45" s="7" customFormat="1" x14ac:dyDescent="0.3">
      <c r="A110" s="7" t="s">
        <v>142</v>
      </c>
      <c r="B110" s="7">
        <v>5.48917794129084E-4</v>
      </c>
      <c r="C110" s="7">
        <v>4.9941349251379503E-4</v>
      </c>
      <c r="D110" s="7">
        <v>0.52600815350083996</v>
      </c>
      <c r="E110" s="7">
        <v>0.20979895795620501</v>
      </c>
      <c r="F110" s="7">
        <v>6.0149269409602102E-4</v>
      </c>
      <c r="G110" s="7">
        <v>199.91149059665599</v>
      </c>
      <c r="H110" s="7">
        <v>3.2653901600597599E-4</v>
      </c>
      <c r="I110" s="7">
        <v>4.3935290632164702E-4</v>
      </c>
      <c r="J110" s="7">
        <v>0.31266512838007199</v>
      </c>
      <c r="K110" s="7">
        <v>3.3106126618028401E-3</v>
      </c>
      <c r="L110" s="7">
        <v>4.0588213369026598E-4</v>
      </c>
      <c r="M110" s="7">
        <v>2.3787791914024798</v>
      </c>
      <c r="N110" s="7">
        <v>1.73773752945049E-2</v>
      </c>
      <c r="O110" s="7">
        <v>6.3763683378954003E-4</v>
      </c>
      <c r="P110" s="7">
        <v>19.2156243988508</v>
      </c>
      <c r="Q110" s="7">
        <v>0.103009103473887</v>
      </c>
      <c r="R110" s="7">
        <v>3.6935912917715501E-4</v>
      </c>
      <c r="S110" s="7">
        <v>141.98292105121899</v>
      </c>
      <c r="T110" s="7">
        <v>7.4314705813759204E-3</v>
      </c>
      <c r="U110" s="7">
        <v>6.6486021024958996E-4</v>
      </c>
      <c r="V110" s="7">
        <v>6.2437256294480399</v>
      </c>
      <c r="W110" s="7">
        <v>7.4379106904102904E-3</v>
      </c>
      <c r="X110" s="7">
        <v>3.7075284281208701E-4</v>
      </c>
      <c r="Y110" s="7">
        <v>5.8872384601873096</v>
      </c>
      <c r="Z110" s="7">
        <v>0.10398680686775801</v>
      </c>
      <c r="AA110" s="7">
        <v>3.6291081371181698E-4</v>
      </c>
      <c r="AB110" s="7">
        <v>200.768874858532</v>
      </c>
      <c r="AI110" s="8">
        <v>1.8664802810702E-5</v>
      </c>
      <c r="AJ110" s="8">
        <v>2.88933168315396E-5</v>
      </c>
      <c r="AK110" s="8">
        <v>1.8125134104858E-5</v>
      </c>
      <c r="AL110" s="8">
        <v>2.9548524813158401E-5</v>
      </c>
      <c r="AM110" s="8">
        <v>2.1684470308536701E-5</v>
      </c>
      <c r="AN110" s="8">
        <v>3.2802364588346298E-5</v>
      </c>
      <c r="AQ110" s="7">
        <v>9.9328969380102006</v>
      </c>
      <c r="AR110" s="7">
        <v>16.9986435417294</v>
      </c>
      <c r="AS110" s="7">
        <v>0.30594564941707902</v>
      </c>
    </row>
    <row r="111" spans="1:45" s="2" customFormat="1" x14ac:dyDescent="0.3">
      <c r="A111" s="2" t="s">
        <v>143</v>
      </c>
      <c r="B111" s="2">
        <v>0.26541667615582998</v>
      </c>
      <c r="C111" s="2">
        <v>1.0410606403563101E-2</v>
      </c>
      <c r="D111" s="2">
        <v>163.211473378059</v>
      </c>
      <c r="E111" s="2">
        <v>3.8501325216595397E-2</v>
      </c>
      <c r="F111" s="2">
        <v>8.4996914757980505E-3</v>
      </c>
      <c r="G111" s="2">
        <v>24.157630583187899</v>
      </c>
      <c r="H111" s="2">
        <v>1.23098952226093E-2</v>
      </c>
      <c r="I111" s="2">
        <v>1.34134536862104E-2</v>
      </c>
      <c r="J111" s="2">
        <v>9.9285304222817601</v>
      </c>
      <c r="K111" s="2">
        <v>0.17731648701424499</v>
      </c>
      <c r="L111" s="2">
        <v>1.21855588038645E-2</v>
      </c>
      <c r="M111" s="2">
        <v>1233.3135558813799</v>
      </c>
      <c r="N111" s="2">
        <v>6.5317793046251502E-2</v>
      </c>
      <c r="O111" s="2">
        <v>6.98371056769368E-3</v>
      </c>
      <c r="P111" s="2">
        <v>26.999442296473902</v>
      </c>
      <c r="Q111" s="2">
        <v>0.190317729364267</v>
      </c>
      <c r="R111" s="2">
        <v>2.0348302437830101E-2</v>
      </c>
      <c r="S111" s="2">
        <v>206.608528696798</v>
      </c>
      <c r="T111" s="2">
        <v>1.5820504015985101E-2</v>
      </c>
      <c r="U111" s="2">
        <v>7.3634746220421496E-3</v>
      </c>
      <c r="V111" s="2">
        <v>7.0040653596188198</v>
      </c>
      <c r="W111" s="2">
        <v>0.199638433311498</v>
      </c>
      <c r="X111" s="2">
        <v>1.23173076567524E-2</v>
      </c>
      <c r="Y111" s="2">
        <v>316.71669662746399</v>
      </c>
      <c r="Z111" s="2">
        <v>0.17838758886308201</v>
      </c>
      <c r="AA111" s="2">
        <v>2.01454993842234E-2</v>
      </c>
      <c r="AB111" s="2">
        <v>161.33779233985399</v>
      </c>
      <c r="AI111" s="3">
        <v>6.6801223903925402E-5</v>
      </c>
      <c r="AJ111" s="3">
        <v>8.6845764815410805E-5</v>
      </c>
      <c r="AK111" s="3">
        <v>5.4082009586921502E-5</v>
      </c>
      <c r="AL111" s="3">
        <v>7.8935498496629299E-5</v>
      </c>
      <c r="AM111" s="3">
        <v>5.8112651422403401E-5</v>
      </c>
      <c r="AN111" s="3">
        <v>8.4699894098516995E-5</v>
      </c>
      <c r="AQ111" s="2">
        <v>12.2769688005273</v>
      </c>
      <c r="AR111" s="2">
        <v>14.6965312796052</v>
      </c>
      <c r="AS111" s="2">
        <v>0.169925751198227</v>
      </c>
    </row>
    <row r="112" spans="1:45" s="2" customFormat="1" x14ac:dyDescent="0.3">
      <c r="A112" s="2" t="s">
        <v>144</v>
      </c>
      <c r="B112" s="2">
        <v>1.17475716022594E-2</v>
      </c>
      <c r="C112" s="2">
        <v>1.35954560877957E-2</v>
      </c>
      <c r="D112" s="2">
        <v>5.5846845216406802</v>
      </c>
      <c r="E112" s="2">
        <v>1.15197725009031E-2</v>
      </c>
      <c r="F112" s="2">
        <v>4.5434737841508702E-3</v>
      </c>
      <c r="G112" s="2">
        <v>5.4134916148667296</v>
      </c>
      <c r="H112" s="2">
        <v>2.6231131421375599E-2</v>
      </c>
      <c r="I112" s="2">
        <v>6.26712104988597E-3</v>
      </c>
      <c r="J112" s="2">
        <v>16.149891805480902</v>
      </c>
      <c r="K112" s="2">
        <v>0.15885828957825801</v>
      </c>
      <c r="L112" s="2">
        <v>8.4725176414958397E-3</v>
      </c>
      <c r="M112" s="2">
        <v>49.188696262054897</v>
      </c>
      <c r="N112" s="2">
        <v>0.26341624494249499</v>
      </c>
      <c r="O112" s="2">
        <v>1.06308829019432E-2</v>
      </c>
      <c r="P112" s="2">
        <v>846.04450302837404</v>
      </c>
      <c r="Q112" s="2">
        <v>9.7183861384783701E-2</v>
      </c>
      <c r="R112" s="2">
        <v>1.2526727507545099E-2</v>
      </c>
      <c r="S112" s="2">
        <v>94.207037731073996</v>
      </c>
      <c r="T112" s="2">
        <v>0.22244846195051099</v>
      </c>
      <c r="U112" s="2">
        <v>1.13872646228079E-2</v>
      </c>
      <c r="V112" s="2">
        <v>235.60894994093499</v>
      </c>
      <c r="W112" s="2">
        <v>0.20902286681780299</v>
      </c>
      <c r="X112" s="2">
        <v>8.4148500781710406E-3</v>
      </c>
      <c r="Y112" s="2">
        <v>65.4434113228303</v>
      </c>
      <c r="Z112" s="2">
        <v>0.10438338926782501</v>
      </c>
      <c r="AA112" s="2">
        <v>1.1842583339485801E-2</v>
      </c>
      <c r="AB112" s="2">
        <v>147.83807267026199</v>
      </c>
      <c r="AI112" s="3">
        <v>5.6210845453134699E-5</v>
      </c>
      <c r="AJ112" s="3">
        <v>8.6662791773203199E-5</v>
      </c>
      <c r="AK112" s="3">
        <v>4.8729402035576997E-5</v>
      </c>
      <c r="AL112" s="3">
        <v>8.09584627855442E-5</v>
      </c>
      <c r="AM112" s="3">
        <v>5.1676801441623899E-5</v>
      </c>
      <c r="AN112" s="3">
        <v>8.5833513861428306E-5</v>
      </c>
      <c r="AQ112" s="2">
        <v>9.6397008105600097</v>
      </c>
      <c r="AR112" s="2">
        <v>11.563727028588501</v>
      </c>
      <c r="AS112" s="2">
        <v>0.12925016852559201</v>
      </c>
    </row>
    <row r="113" spans="1:45" x14ac:dyDescent="0.3">
      <c r="A113" t="s">
        <v>145</v>
      </c>
      <c r="B113">
        <v>5.4275493555218303E-2</v>
      </c>
      <c r="C113">
        <v>8.7109718088401705E-2</v>
      </c>
      <c r="D113">
        <v>40.335268826319499</v>
      </c>
      <c r="E113">
        <v>5.29076571141055E-2</v>
      </c>
      <c r="F113">
        <v>5.7367283001871001E-2</v>
      </c>
      <c r="G113">
        <v>38.875998144181501</v>
      </c>
      <c r="H113">
        <v>0.256881584371695</v>
      </c>
      <c r="I113">
        <v>0.13113562926509101</v>
      </c>
      <c r="J113">
        <v>217.495578174043</v>
      </c>
      <c r="K113">
        <v>8.3915130701776905E-2</v>
      </c>
      <c r="L113">
        <v>2.6773825469077701E-2</v>
      </c>
      <c r="M113">
        <v>105.75512211398799</v>
      </c>
      <c r="N113">
        <v>0.24534749221145999</v>
      </c>
      <c r="O113">
        <v>2.2984339138038601E-2</v>
      </c>
      <c r="P113">
        <v>211.79866730707201</v>
      </c>
      <c r="Q113">
        <v>6.7774245857713994E-2</v>
      </c>
      <c r="R113">
        <v>3.4113870407436402E-2</v>
      </c>
      <c r="S113">
        <v>38.578738664201701</v>
      </c>
      <c r="T113">
        <v>0.21751301561410799</v>
      </c>
      <c r="U113">
        <v>2.5518677653993901E-2</v>
      </c>
      <c r="V113">
        <v>144.76679864463799</v>
      </c>
      <c r="W113">
        <v>0.14239128022262501</v>
      </c>
      <c r="X113">
        <v>2.1256339583172201E-2</v>
      </c>
      <c r="Y113">
        <v>223.057677534796</v>
      </c>
      <c r="Z113">
        <v>6.5196089033948898E-2</v>
      </c>
      <c r="AA113">
        <v>3.6108186434632497E-2</v>
      </c>
      <c r="AB113">
        <v>42.147671446124399</v>
      </c>
      <c r="AI113">
        <v>1.40680171340092E-4</v>
      </c>
      <c r="AJ113">
        <v>4.0363456367364103E-3</v>
      </c>
      <c r="AK113">
        <v>1.22633753822321E-4</v>
      </c>
      <c r="AL113">
        <v>2.9487925125836001E-3</v>
      </c>
      <c r="AM113">
        <v>2.1546330395831999E-4</v>
      </c>
      <c r="AN113">
        <v>7.7427511551676704E-3</v>
      </c>
      <c r="AQ113">
        <v>29.980008819754399</v>
      </c>
      <c r="AR113">
        <v>43.932135048548297</v>
      </c>
      <c r="AS113">
        <v>0.47965454991644302</v>
      </c>
    </row>
    <row r="114" spans="1:45" s="2" customFormat="1" x14ac:dyDescent="0.3">
      <c r="A114" s="2" t="s">
        <v>146</v>
      </c>
      <c r="B114" s="2">
        <v>1.7481041734972402E-2</v>
      </c>
      <c r="C114" s="2">
        <v>8.7225586231655904E-3</v>
      </c>
      <c r="D114" s="2">
        <v>15.665052709639699</v>
      </c>
      <c r="E114" s="2">
        <v>2.9089756075631499E-2</v>
      </c>
      <c r="F114" s="2">
        <v>9.1826930900000894E-3</v>
      </c>
      <c r="G114" s="2">
        <v>15.0097969709173</v>
      </c>
      <c r="H114" s="2">
        <v>4.8115964497994802E-2</v>
      </c>
      <c r="I114" s="2">
        <v>8.8082853493302894E-3</v>
      </c>
      <c r="J114" s="2">
        <v>34.553531687507302</v>
      </c>
      <c r="K114" s="2">
        <v>0.16565880035168701</v>
      </c>
      <c r="L114" s="2">
        <v>6.5551403824248297E-3</v>
      </c>
      <c r="M114" s="2">
        <v>69.946073660782105</v>
      </c>
      <c r="N114" s="2">
        <v>0.26992153194258101</v>
      </c>
      <c r="O114" s="2">
        <v>6.79744128971082E-3</v>
      </c>
      <c r="P114" s="2">
        <v>1989.33656845725</v>
      </c>
      <c r="Q114" s="2">
        <v>0.10098741982245001</v>
      </c>
      <c r="R114" s="2">
        <v>1.96948261929113E-2</v>
      </c>
      <c r="S114" s="2">
        <v>88.139798589241707</v>
      </c>
      <c r="T114" s="2">
        <v>0.31413522508555197</v>
      </c>
      <c r="U114" s="2">
        <v>7.6629708011741503E-3</v>
      </c>
      <c r="V114" s="2">
        <v>346.62939714216702</v>
      </c>
      <c r="W114" s="2">
        <v>9.1309257218537498E-2</v>
      </c>
      <c r="X114" s="2">
        <v>4.5729040217391201E-3</v>
      </c>
      <c r="Y114" s="2">
        <v>38.825548172657598</v>
      </c>
      <c r="Z114" s="2">
        <v>5.8996337663329797E-2</v>
      </c>
      <c r="AA114" s="2">
        <v>1.99366805448296E-2</v>
      </c>
      <c r="AB114" s="2">
        <v>76.923215188678896</v>
      </c>
      <c r="AI114" s="3">
        <v>4.6955661954268398E-5</v>
      </c>
      <c r="AJ114" s="3">
        <v>6.9016741074355695E-5</v>
      </c>
      <c r="AK114" s="3">
        <v>5.1103855850763599E-5</v>
      </c>
      <c r="AL114" s="3">
        <v>7.1739666694328906E-5</v>
      </c>
      <c r="AM114" s="3">
        <v>4.5505346837919698E-5</v>
      </c>
      <c r="AN114" s="3">
        <v>7.2584124230989098E-5</v>
      </c>
      <c r="AQ114" s="2">
        <v>11.665643114494999</v>
      </c>
      <c r="AR114" s="2">
        <v>16.835452335157601</v>
      </c>
      <c r="AS114" s="2">
        <v>0.172077662944565</v>
      </c>
    </row>
    <row r="115" spans="1:45" s="2" customFormat="1" x14ac:dyDescent="0.3">
      <c r="A115" s="2" t="s">
        <v>147</v>
      </c>
      <c r="B115" s="2">
        <v>0.14321602689391499</v>
      </c>
      <c r="C115" s="2">
        <v>1.42856862482419E-2</v>
      </c>
      <c r="D115" s="2">
        <v>54.023573618846001</v>
      </c>
      <c r="E115" s="2">
        <v>7.0053245613712498E-2</v>
      </c>
      <c r="F115" s="2">
        <v>1.14970159977108E-2</v>
      </c>
      <c r="G115" s="2">
        <v>42.870123298924398</v>
      </c>
      <c r="H115" s="2">
        <v>7.5644061636387497E-2</v>
      </c>
      <c r="I115" s="2">
        <v>1.11126170692232E-2</v>
      </c>
      <c r="J115" s="2">
        <v>46.535742371535001</v>
      </c>
      <c r="K115" s="2">
        <v>0.33723734546668799</v>
      </c>
      <c r="L115" s="2">
        <v>1.9443569348006399E-2</v>
      </c>
      <c r="M115" s="2">
        <v>138.08234201735999</v>
      </c>
      <c r="N115" s="2">
        <v>0.194875328287198</v>
      </c>
      <c r="O115" s="2">
        <v>1.2316914648800701E-2</v>
      </c>
      <c r="P115" s="2">
        <v>133.71117657939899</v>
      </c>
      <c r="Q115" s="2">
        <v>0.23120631316214299</v>
      </c>
      <c r="R115" s="2">
        <v>2.6993962418771601E-2</v>
      </c>
      <c r="S115" s="2">
        <v>112.13391572045499</v>
      </c>
      <c r="T115" s="2">
        <v>6.8736351248942104E-2</v>
      </c>
      <c r="U115" s="2">
        <v>1.47061728590964E-2</v>
      </c>
      <c r="V115" s="2">
        <v>30.1486801359137</v>
      </c>
      <c r="W115" s="2">
        <v>0.40590038744062601</v>
      </c>
      <c r="X115" s="2">
        <v>1.6390872968544402E-2</v>
      </c>
      <c r="Y115" s="2">
        <v>188.49058643688201</v>
      </c>
      <c r="Z115" s="2">
        <v>0.18889552508625801</v>
      </c>
      <c r="AA115" s="2">
        <v>2.78199683519137E-2</v>
      </c>
      <c r="AB115" s="2">
        <v>119.34898106410699</v>
      </c>
      <c r="AI115" s="3">
        <v>9.2459086891927102E-5</v>
      </c>
      <c r="AJ115" s="2">
        <v>1.19236517412996E-4</v>
      </c>
      <c r="AK115" s="3">
        <v>9.1457997475815299E-5</v>
      </c>
      <c r="AL115" s="2">
        <v>1.2317356944376899E-4</v>
      </c>
      <c r="AM115" s="3">
        <v>8.5767662907018999E-5</v>
      </c>
      <c r="AN115" s="2">
        <v>1.21365582997594E-4</v>
      </c>
      <c r="AQ115" s="2">
        <v>20.3645904520355</v>
      </c>
      <c r="AR115" s="2">
        <v>25.304176039483099</v>
      </c>
      <c r="AS115" s="2">
        <v>0.32944521871432603</v>
      </c>
    </row>
    <row r="116" spans="1:45" x14ac:dyDescent="0.3">
      <c r="A116" t="s">
        <v>148</v>
      </c>
      <c r="B116">
        <v>0.33689744263417598</v>
      </c>
      <c r="C116">
        <v>2.88154788930906E-2</v>
      </c>
      <c r="D116">
        <v>186.83162144734499</v>
      </c>
      <c r="E116">
        <v>3.6605479599610101E-2</v>
      </c>
      <c r="F116">
        <v>1.5774007000389102E-2</v>
      </c>
      <c r="G116">
        <v>29.978191258029799</v>
      </c>
      <c r="H116">
        <v>1.4379607582514E-2</v>
      </c>
      <c r="I116">
        <v>1.8263017647399099E-2</v>
      </c>
      <c r="J116">
        <v>8.6446281129294604</v>
      </c>
      <c r="K116">
        <v>0.17256412227811699</v>
      </c>
      <c r="L116">
        <v>2.91977715449834E-2</v>
      </c>
      <c r="M116">
        <v>215.89659206897699</v>
      </c>
      <c r="N116">
        <v>2.6677426360024899E-2</v>
      </c>
      <c r="O116">
        <v>1.9227372159799899E-2</v>
      </c>
      <c r="P116">
        <v>22.0202225865184</v>
      </c>
      <c r="Q116">
        <v>0.27263922014538</v>
      </c>
      <c r="R116">
        <v>3.1130630218233198E-2</v>
      </c>
      <c r="S116">
        <v>117.29314624856001</v>
      </c>
      <c r="T116">
        <v>7.3385064603042505E-2</v>
      </c>
      <c r="U116">
        <v>1.5424232114687301E-2</v>
      </c>
      <c r="V116">
        <v>44.3019864958436</v>
      </c>
      <c r="W116">
        <v>5.0754563725585303E-2</v>
      </c>
      <c r="X116">
        <v>3.0497650207519399E-2</v>
      </c>
      <c r="Y116">
        <v>119.71431573722199</v>
      </c>
      <c r="Z116">
        <v>0.31101031820199698</v>
      </c>
      <c r="AA116">
        <v>3.1994392736937001E-2</v>
      </c>
      <c r="AB116">
        <v>145.23218582893401</v>
      </c>
      <c r="AI116">
        <v>1.18221142968905E-4</v>
      </c>
      <c r="AJ116">
        <v>1.70259077930381E-4</v>
      </c>
      <c r="AK116">
        <v>1.12355150605403E-4</v>
      </c>
      <c r="AL116">
        <v>1.5448374967873699E-4</v>
      </c>
      <c r="AM116" s="1">
        <v>9.6493335858886803E-5</v>
      </c>
      <c r="AN116">
        <v>1.3109118646007501E-4</v>
      </c>
      <c r="AQ116">
        <v>20.500739084159601</v>
      </c>
      <c r="AR116">
        <v>24.9434577606822</v>
      </c>
      <c r="AS116">
        <v>0.50181979536712995</v>
      </c>
    </row>
    <row r="117" spans="1:45" s="2" customFormat="1" x14ac:dyDescent="0.3">
      <c r="A117" s="2" t="s">
        <v>149</v>
      </c>
      <c r="B117" s="2">
        <v>2.5623253325595102E-2</v>
      </c>
      <c r="C117" s="2">
        <v>3.02257663130731E-2</v>
      </c>
      <c r="D117" s="2">
        <v>24.1238551639319</v>
      </c>
      <c r="E117" s="2">
        <v>2.0810627328150699E-2</v>
      </c>
      <c r="F117" s="2">
        <v>2.6012352551525501E-2</v>
      </c>
      <c r="G117" s="2">
        <v>19.556686716846801</v>
      </c>
      <c r="H117" s="2">
        <v>5.7904002529589202E-2</v>
      </c>
      <c r="I117" s="2">
        <v>5.2428833178588999E-2</v>
      </c>
      <c r="J117" s="2">
        <v>56.414979365392703</v>
      </c>
      <c r="K117" s="2">
        <v>4.1619799141304301E-2</v>
      </c>
      <c r="L117" s="2">
        <v>4.29187606965903E-2</v>
      </c>
      <c r="M117" s="2">
        <v>132.10253443869999</v>
      </c>
      <c r="N117" s="2">
        <v>4.4049250489618497E-2</v>
      </c>
      <c r="O117" s="2">
        <v>2.54404810725317E-2</v>
      </c>
      <c r="P117" s="2">
        <v>24.8102174927843</v>
      </c>
      <c r="Q117" s="2">
        <v>2.79653468112207E-2</v>
      </c>
      <c r="R117" s="2">
        <v>3.1445970201853198E-2</v>
      </c>
      <c r="S117" s="2">
        <v>111.836600476588</v>
      </c>
      <c r="T117" s="2">
        <v>5.3158542909476102E-2</v>
      </c>
      <c r="U117" s="2">
        <v>4.0892161971298302E-2</v>
      </c>
      <c r="V117" s="2">
        <v>50.493026815511101</v>
      </c>
      <c r="W117" s="2">
        <v>1.8080992217541801E-2</v>
      </c>
      <c r="X117" s="2">
        <v>2.0586211194762501E-2</v>
      </c>
      <c r="Y117" s="2">
        <v>12.199337621999099</v>
      </c>
      <c r="Z117" s="2">
        <v>3.0532627506392501E-2</v>
      </c>
      <c r="AA117" s="2">
        <v>3.7133375118765299E-2</v>
      </c>
      <c r="AB117" s="2">
        <v>323.14129781849402</v>
      </c>
      <c r="AI117" s="3">
        <v>5.3876016872139499E-5</v>
      </c>
      <c r="AJ117" s="3">
        <v>7.4522482171029695E-5</v>
      </c>
      <c r="AK117" s="3">
        <v>4.4660568406972399E-5</v>
      </c>
      <c r="AL117" s="3">
        <v>6.2972032896244803E-5</v>
      </c>
      <c r="AM117" s="3">
        <v>7.1884799941130905E-5</v>
      </c>
      <c r="AN117" s="3">
        <v>9.2959772157860101E-5</v>
      </c>
      <c r="AQ117" s="2">
        <v>14.4527394867112</v>
      </c>
      <c r="AR117" s="2">
        <v>19.1675719328152</v>
      </c>
      <c r="AS117" s="2">
        <v>0.45317582894127201</v>
      </c>
    </row>
    <row r="118" spans="1:45" x14ac:dyDescent="0.3">
      <c r="A118" t="s">
        <v>150</v>
      </c>
      <c r="B118">
        <v>0.135434199039381</v>
      </c>
      <c r="C118">
        <v>6.0917365391022597E-2</v>
      </c>
      <c r="D118">
        <v>133.80837209862801</v>
      </c>
      <c r="E118">
        <v>8.1772471883773401E-2</v>
      </c>
      <c r="F118">
        <v>0.118593218970169</v>
      </c>
      <c r="G118">
        <v>53.545596140447103</v>
      </c>
      <c r="H118">
        <v>6.20500008580279E-2</v>
      </c>
      <c r="I118">
        <v>6.8069900958637297E-2</v>
      </c>
      <c r="J118">
        <v>45.721679713861</v>
      </c>
      <c r="K118">
        <v>2.0311023161621901E-2</v>
      </c>
      <c r="L118">
        <v>2.3740861383929501E-2</v>
      </c>
      <c r="M118">
        <v>13.7341047313695</v>
      </c>
      <c r="N118">
        <v>0.107831637473425</v>
      </c>
      <c r="O118">
        <v>6.2408155157933798E-2</v>
      </c>
      <c r="P118">
        <v>504.476876820077</v>
      </c>
      <c r="Q118">
        <v>0.100433081827906</v>
      </c>
      <c r="R118">
        <v>9.6315607962966607E-2</v>
      </c>
      <c r="S118">
        <v>58.319615287219101</v>
      </c>
      <c r="T118">
        <v>7.1782815996545193E-2</v>
      </c>
      <c r="U118">
        <v>4.5942698658095103E-2</v>
      </c>
      <c r="V118">
        <v>53.906665504387199</v>
      </c>
      <c r="W118">
        <v>9.8963749606404403E-2</v>
      </c>
      <c r="X118">
        <v>6.6709711280576803E-2</v>
      </c>
      <c r="Y118">
        <v>72.036886752198001</v>
      </c>
      <c r="Z118">
        <v>8.5796916063196005E-2</v>
      </c>
      <c r="AA118">
        <v>8.46911983943196E-2</v>
      </c>
      <c r="AB118">
        <v>69.183473219586602</v>
      </c>
      <c r="AI118">
        <v>1.32314101410893E-4</v>
      </c>
      <c r="AJ118">
        <v>3.3031553406556498E-3</v>
      </c>
      <c r="AK118">
        <v>1.48058389584562E-4</v>
      </c>
      <c r="AL118">
        <v>4.5276099503921401E-3</v>
      </c>
      <c r="AM118">
        <v>1.2759532235992501E-4</v>
      </c>
      <c r="AN118">
        <v>2.6351753724052798E-3</v>
      </c>
      <c r="AQ118">
        <v>16.705654193803799</v>
      </c>
      <c r="AR118">
        <v>20.911113573677799</v>
      </c>
      <c r="AS118">
        <v>0.51503960473376298</v>
      </c>
    </row>
    <row r="119" spans="1:45" s="2" customFormat="1" x14ac:dyDescent="0.3">
      <c r="A119" s="2" t="s">
        <v>151</v>
      </c>
      <c r="B119" s="2">
        <v>3.3841036717403101E-4</v>
      </c>
      <c r="C119" s="2">
        <v>3.9991051069163499E-4</v>
      </c>
      <c r="D119" s="2">
        <v>0.22869120947601701</v>
      </c>
      <c r="E119" s="2">
        <v>0.25017435760163897</v>
      </c>
      <c r="F119" s="2">
        <v>3.3659118154691201E-4</v>
      </c>
      <c r="G119" s="2">
        <v>200.08418051017199</v>
      </c>
      <c r="H119" s="2">
        <v>3.35562474844028E-4</v>
      </c>
      <c r="I119" s="2">
        <v>3.71475253699928E-4</v>
      </c>
      <c r="J119" s="2">
        <v>0.22640775771756999</v>
      </c>
      <c r="K119" s="2">
        <v>0.28364638160325301</v>
      </c>
      <c r="L119" s="2">
        <v>5.6472297312627903E-4</v>
      </c>
      <c r="M119" s="2">
        <v>189.01794387262899</v>
      </c>
      <c r="N119" s="2">
        <v>0.143974569989086</v>
      </c>
      <c r="O119" s="2">
        <v>6.6309972966821301E-4</v>
      </c>
      <c r="P119" s="2">
        <v>81.957678262705898</v>
      </c>
      <c r="Q119" s="2">
        <v>0.123321357661117</v>
      </c>
      <c r="R119" s="2">
        <v>4.47056384068342E-4</v>
      </c>
      <c r="S119" s="2">
        <v>157.65420491669099</v>
      </c>
      <c r="T119" s="2">
        <v>0.23314127162934301</v>
      </c>
      <c r="U119" s="2">
        <v>6.0435490791751795E-4</v>
      </c>
      <c r="V119" s="2">
        <v>303.64158109356902</v>
      </c>
      <c r="W119" s="2">
        <v>0.249072283950933</v>
      </c>
      <c r="X119" s="2">
        <v>5.9071642995727597E-4</v>
      </c>
      <c r="Y119" s="2">
        <v>153.54095134780499</v>
      </c>
      <c r="Z119" s="2">
        <v>5.8869155793380801E-4</v>
      </c>
      <c r="AA119" s="2">
        <v>4.0258911541478501E-4</v>
      </c>
      <c r="AB119" s="2">
        <v>0.35637676906962501</v>
      </c>
      <c r="AI119" s="3">
        <v>1.98258005286785E-5</v>
      </c>
      <c r="AJ119" s="3">
        <v>3.1357403461998597E-5</v>
      </c>
      <c r="AK119" s="3">
        <v>1.64742825751446E-5</v>
      </c>
      <c r="AL119" s="3">
        <v>2.9898225944841501E-5</v>
      </c>
      <c r="AM119" s="3">
        <v>2.1542420934296999E-5</v>
      </c>
      <c r="AN119" s="3">
        <v>3.1822490613125397E-5</v>
      </c>
      <c r="AQ119" s="2">
        <v>23.202087373931398</v>
      </c>
      <c r="AR119" s="2">
        <v>38.642430117847702</v>
      </c>
      <c r="AS119" s="2">
        <v>0.29916896302405199</v>
      </c>
    </row>
    <row r="120" spans="1:45" s="2" customFormat="1" x14ac:dyDescent="0.3">
      <c r="A120" s="2" t="s">
        <v>152</v>
      </c>
      <c r="B120" s="2">
        <v>0.23103132642152099</v>
      </c>
      <c r="C120" s="2">
        <v>1.1765185887315E-2</v>
      </c>
      <c r="D120" s="2">
        <v>172.28533972140701</v>
      </c>
      <c r="E120" s="2">
        <v>0.338385994469033</v>
      </c>
      <c r="F120" s="2">
        <v>1.5561242700988799E-2</v>
      </c>
      <c r="G120" s="2">
        <v>147.81411267663799</v>
      </c>
      <c r="H120" s="2">
        <v>9.3840967498301703E-2</v>
      </c>
      <c r="I120" s="2">
        <v>8.4539261576960303E-3</v>
      </c>
      <c r="J120" s="2">
        <v>44.546513946447803</v>
      </c>
      <c r="K120" s="2">
        <v>8.8557814125720502E-2</v>
      </c>
      <c r="L120" s="2">
        <v>1.1263289379229701E-2</v>
      </c>
      <c r="M120" s="2">
        <v>42.942327213725299</v>
      </c>
      <c r="N120" s="2">
        <v>9.6668201258315503E-2</v>
      </c>
      <c r="O120" s="2">
        <v>1.0097940806042901E-2</v>
      </c>
      <c r="P120" s="2">
        <v>48.3125569539827</v>
      </c>
      <c r="Q120" s="2">
        <v>0.30612419306606597</v>
      </c>
      <c r="R120" s="2">
        <v>2.6101060405230601E-2</v>
      </c>
      <c r="S120" s="2">
        <v>170.59035911709501</v>
      </c>
      <c r="T120" s="2">
        <v>8.3240596872885694E-2</v>
      </c>
      <c r="U120" s="2">
        <v>9.2850715497145696E-3</v>
      </c>
      <c r="V120" s="2">
        <v>34.630088295540098</v>
      </c>
      <c r="W120" s="2">
        <v>0.22985857232370699</v>
      </c>
      <c r="X120" s="2">
        <v>1.24511097833774E-2</v>
      </c>
      <c r="Y120" s="2">
        <v>118.280358353472</v>
      </c>
      <c r="Z120" s="2">
        <v>0.22613048938184799</v>
      </c>
      <c r="AA120" s="2">
        <v>2.58678072706599E-2</v>
      </c>
      <c r="AB120" s="2">
        <v>163.09819045367999</v>
      </c>
      <c r="AI120" s="3">
        <v>7.9905921012449305E-5</v>
      </c>
      <c r="AJ120" s="2">
        <v>1.18562731752236E-4</v>
      </c>
      <c r="AK120" s="3">
        <v>7.6802206118201799E-5</v>
      </c>
      <c r="AL120" s="2">
        <v>1.02082903901394E-4</v>
      </c>
      <c r="AM120" s="3">
        <v>4.4167186320853602E-5</v>
      </c>
      <c r="AN120" s="3">
        <v>6.3849077780966893E-5</v>
      </c>
      <c r="AQ120" s="2">
        <v>12.572596935858</v>
      </c>
      <c r="AR120" s="2">
        <v>14.828711233797801</v>
      </c>
      <c r="AS120" s="2">
        <v>0.27684975662815098</v>
      </c>
    </row>
    <row r="121" spans="1:45" s="2" customFormat="1" x14ac:dyDescent="0.3">
      <c r="A121" s="2" t="s">
        <v>153</v>
      </c>
      <c r="B121" s="2">
        <v>0.255138100876867</v>
      </c>
      <c r="C121" s="2">
        <v>1.5355908356609001E-2</v>
      </c>
      <c r="D121" s="2">
        <v>175.579742551393</v>
      </c>
      <c r="E121" s="2">
        <v>5.8998976220249202E-2</v>
      </c>
      <c r="F121" s="2">
        <v>9.5136524116989293E-3</v>
      </c>
      <c r="G121" s="2">
        <v>35.908251124267501</v>
      </c>
      <c r="H121" s="2">
        <v>5.3634473447314299E-2</v>
      </c>
      <c r="I121" s="2">
        <v>1.1117678719715E-2</v>
      </c>
      <c r="J121" s="2">
        <v>21.853565512635001</v>
      </c>
      <c r="K121" s="2">
        <v>0.271020973990378</v>
      </c>
      <c r="L121" s="2">
        <v>1.3844895960234299E-2</v>
      </c>
      <c r="M121" s="2">
        <v>104.185090666938</v>
      </c>
      <c r="N121" s="2">
        <v>0.28849831747908</v>
      </c>
      <c r="O121" s="2">
        <v>2.92669441455654E-2</v>
      </c>
      <c r="P121" s="2">
        <v>248.44854729852099</v>
      </c>
      <c r="Q121" s="2">
        <v>0.121746397583893</v>
      </c>
      <c r="R121" s="2">
        <v>1.48803970530619E-2</v>
      </c>
      <c r="S121" s="2">
        <v>73.830155082237397</v>
      </c>
      <c r="T121" s="2">
        <v>0.17456617441250699</v>
      </c>
      <c r="U121" s="2">
        <v>7.4141136904828896E-3</v>
      </c>
      <c r="V121" s="2">
        <v>91.497146139461506</v>
      </c>
      <c r="W121" s="2">
        <v>0.37235350261742001</v>
      </c>
      <c r="X121" s="2">
        <v>2.7606451176017802E-2</v>
      </c>
      <c r="Y121" s="2">
        <v>359.048312601112</v>
      </c>
      <c r="Z121" s="2">
        <v>4.8791372129930601E-2</v>
      </c>
      <c r="AA121" s="2">
        <v>2.1269064189140399E-2</v>
      </c>
      <c r="AB121" s="2">
        <v>19.724263344546898</v>
      </c>
      <c r="AI121" s="3">
        <v>7.8333411479923197E-5</v>
      </c>
      <c r="AJ121" s="2">
        <v>1.14774705717714E-4</v>
      </c>
      <c r="AK121" s="3">
        <v>5.0540753924692499E-5</v>
      </c>
      <c r="AL121" s="3">
        <v>6.9184701058115105E-5</v>
      </c>
      <c r="AM121" s="3">
        <v>6.5597791796953106E-5</v>
      </c>
      <c r="AN121" s="2">
        <v>1.0313375529597101E-4</v>
      </c>
      <c r="AQ121" s="2">
        <v>22.496188420248899</v>
      </c>
      <c r="AR121" s="2">
        <v>37.272781328295203</v>
      </c>
      <c r="AS121" s="2">
        <v>0.28202377724434602</v>
      </c>
    </row>
    <row r="122" spans="1:45" s="2" customFormat="1" x14ac:dyDescent="0.3">
      <c r="A122" s="2" t="s">
        <v>154</v>
      </c>
      <c r="B122" s="2">
        <v>4.5622487761971402E-4</v>
      </c>
      <c r="C122" s="2">
        <v>5.31920336645525E-4</v>
      </c>
      <c r="D122" s="2">
        <v>0.42361406732372497</v>
      </c>
      <c r="E122" s="2">
        <v>3.94994498464097E-4</v>
      </c>
      <c r="F122" s="2">
        <v>4.6277556473654698E-4</v>
      </c>
      <c r="G122" s="2">
        <v>0.24017002708503399</v>
      </c>
      <c r="H122" s="2">
        <v>4.3087091711588901E-4</v>
      </c>
      <c r="I122" s="2">
        <v>4.8839836276697599E-4</v>
      </c>
      <c r="J122" s="2">
        <v>0.30774955966786799</v>
      </c>
      <c r="K122" s="2">
        <v>4.5751562181536301E-4</v>
      </c>
      <c r="L122" s="2">
        <v>4.84664040672555E-4</v>
      </c>
      <c r="M122" s="2">
        <v>0.44929601426518201</v>
      </c>
      <c r="N122" s="2">
        <v>3.7554344788275898E-4</v>
      </c>
      <c r="O122" s="2">
        <v>4.1492071636073797E-4</v>
      </c>
      <c r="P122" s="2">
        <v>0.260770792134082</v>
      </c>
      <c r="Q122" s="2">
        <v>2.7958798612744102E-4</v>
      </c>
      <c r="R122" s="2">
        <v>3.9162996437116398E-4</v>
      </c>
      <c r="S122" s="2">
        <v>0.16971079677730599</v>
      </c>
      <c r="T122" s="2">
        <v>4.9290207919108601E-4</v>
      </c>
      <c r="U122" s="2">
        <v>5.2532377527241599E-4</v>
      </c>
      <c r="V122" s="2">
        <v>0.56250168790759003</v>
      </c>
      <c r="W122" s="2">
        <v>2.8021944967594498E-4</v>
      </c>
      <c r="X122" s="2">
        <v>3.36590428596835E-4</v>
      </c>
      <c r="Y122" s="2">
        <v>0.32107249229166801</v>
      </c>
      <c r="Z122" s="2">
        <v>3.3100616312398601E-4</v>
      </c>
      <c r="AA122" s="2">
        <v>4.1365661974311602E-4</v>
      </c>
      <c r="AB122" s="2">
        <v>0.159711078715119</v>
      </c>
      <c r="AI122" s="3">
        <v>1.89294947076068E-5</v>
      </c>
      <c r="AJ122" s="3">
        <v>3.18890343959783E-5</v>
      </c>
      <c r="AK122" s="3">
        <v>1.98257830192431E-5</v>
      </c>
      <c r="AL122" s="3">
        <v>3.1800392620685699E-5</v>
      </c>
      <c r="AM122" s="3">
        <v>2.0220966010081398E-5</v>
      </c>
      <c r="AN122" s="3">
        <v>3.2127616816102703E-5</v>
      </c>
      <c r="AQ122" s="2">
        <v>27.241049106802699</v>
      </c>
      <c r="AR122" s="2">
        <v>51.990751392887297</v>
      </c>
      <c r="AS122" s="2">
        <v>0.26580317169849299</v>
      </c>
    </row>
    <row r="123" spans="1:45" x14ac:dyDescent="0.3">
      <c r="A123" t="s">
        <v>155</v>
      </c>
      <c r="B123">
        <v>8.0802088841847794E-2</v>
      </c>
      <c r="C123">
        <v>6.8999386544364896E-2</v>
      </c>
      <c r="D123">
        <v>66.675502622625601</v>
      </c>
      <c r="E123">
        <v>3.55538161687661E-2</v>
      </c>
      <c r="F123">
        <v>4.1984092987237001E-2</v>
      </c>
      <c r="G123">
        <v>24.1461710407163</v>
      </c>
      <c r="H123">
        <v>0.10799252072865</v>
      </c>
      <c r="I123">
        <v>3.6003311230136802E-2</v>
      </c>
      <c r="J123">
        <v>84.907171442069597</v>
      </c>
      <c r="K123">
        <v>0.20513972391905999</v>
      </c>
      <c r="L123">
        <v>7.6040421962853003E-2</v>
      </c>
      <c r="M123">
        <v>142.69156328963999</v>
      </c>
      <c r="N123">
        <v>4.2817216707891001E-2</v>
      </c>
      <c r="O123">
        <v>6.1100701712430101E-2</v>
      </c>
      <c r="P123">
        <v>29.929329200520201</v>
      </c>
      <c r="Q123">
        <v>3.6891445665700302E-2</v>
      </c>
      <c r="R123">
        <v>5.1163168175942297E-2</v>
      </c>
      <c r="S123">
        <v>34.5376505953299</v>
      </c>
      <c r="T123">
        <v>0.19926408943204099</v>
      </c>
      <c r="U123">
        <v>8.1209703893300594E-2</v>
      </c>
      <c r="V123">
        <v>162.36607833589801</v>
      </c>
      <c r="W123">
        <v>6.9587266823058297E-2</v>
      </c>
      <c r="X123">
        <v>2.80939138187885E-2</v>
      </c>
      <c r="Y123">
        <v>58.804857346814103</v>
      </c>
      <c r="Z123">
        <v>4.7409077644846802E-2</v>
      </c>
      <c r="AA123">
        <v>6.8937780302258694E-2</v>
      </c>
      <c r="AB123">
        <v>30.939936612914799</v>
      </c>
      <c r="AI123" s="1">
        <v>9.9600568786616895E-5</v>
      </c>
      <c r="AJ123">
        <v>2.2070156275170999E-4</v>
      </c>
      <c r="AK123">
        <v>1.2268663816602699E-4</v>
      </c>
      <c r="AL123">
        <v>2.0035412665945501E-4</v>
      </c>
      <c r="AM123" s="1">
        <v>8.6417259248697199E-5</v>
      </c>
      <c r="AN123">
        <v>2.5756798932170398E-4</v>
      </c>
      <c r="AQ123">
        <v>25.1758800799733</v>
      </c>
      <c r="AR123">
        <v>43.504682348218203</v>
      </c>
      <c r="AS123">
        <v>0.28879707270388399</v>
      </c>
    </row>
    <row r="124" spans="1:45" x14ac:dyDescent="0.3">
      <c r="A124" t="s">
        <v>156</v>
      </c>
      <c r="B124">
        <v>5.9118605381172598E-2</v>
      </c>
      <c r="C124">
        <v>5.8041785105097103E-2</v>
      </c>
      <c r="D124">
        <v>34.230646762494601</v>
      </c>
      <c r="E124">
        <v>0.25671519067842602</v>
      </c>
      <c r="F124">
        <v>0.103682842872842</v>
      </c>
      <c r="G124">
        <v>247.315444871268</v>
      </c>
      <c r="H124">
        <v>3.3862922281530497E-2</v>
      </c>
      <c r="I124">
        <v>4.9606369536158899E-2</v>
      </c>
      <c r="J124">
        <v>19.927454276913</v>
      </c>
      <c r="K124">
        <v>0.20533389399928401</v>
      </c>
      <c r="L124">
        <v>5.5096945922234998E-2</v>
      </c>
      <c r="M124">
        <v>113.543469044136</v>
      </c>
      <c r="N124">
        <v>0.15186873363914399</v>
      </c>
      <c r="O124">
        <v>8.7062019009707795E-2</v>
      </c>
      <c r="P124">
        <v>151.039149236691</v>
      </c>
      <c r="Q124">
        <v>0.13222526398518999</v>
      </c>
      <c r="R124">
        <v>4.0559982199650901E-2</v>
      </c>
      <c r="S124">
        <v>80.973844619044698</v>
      </c>
      <c r="T124">
        <v>0.240093706238558</v>
      </c>
      <c r="U124">
        <v>6.2359192697205898E-2</v>
      </c>
      <c r="V124">
        <v>138.68934588971399</v>
      </c>
      <c r="W124">
        <v>0.141090385108748</v>
      </c>
      <c r="X124">
        <v>8.1984171437534697E-2</v>
      </c>
      <c r="Y124">
        <v>211.75998718072501</v>
      </c>
      <c r="Z124">
        <v>6.5926483201599995E-2</v>
      </c>
      <c r="AA124">
        <v>4.0927597812740101E-2</v>
      </c>
      <c r="AB124">
        <v>35.203886383925699</v>
      </c>
      <c r="AI124">
        <v>1.21587099604796E-4</v>
      </c>
      <c r="AJ124">
        <v>1.1066460817391801E-3</v>
      </c>
      <c r="AK124">
        <v>2.2994721238543399E-4</v>
      </c>
      <c r="AL124">
        <v>6.93603010537248E-3</v>
      </c>
      <c r="AM124">
        <v>1.5304923366762899E-4</v>
      </c>
      <c r="AN124">
        <v>3.12174917566021E-3</v>
      </c>
      <c r="AQ124">
        <v>24.516168303290399</v>
      </c>
      <c r="AR124">
        <v>32.194986960548498</v>
      </c>
      <c r="AS124">
        <v>0.37246235146371498</v>
      </c>
    </row>
    <row r="125" spans="1:45" x14ac:dyDescent="0.3">
      <c r="A125" t="s">
        <v>157</v>
      </c>
      <c r="B125">
        <v>0.10738580768731899</v>
      </c>
      <c r="C125">
        <v>0.114223300095235</v>
      </c>
      <c r="D125">
        <v>85.237544854751704</v>
      </c>
      <c r="E125">
        <v>0.16195366090420901</v>
      </c>
      <c r="F125">
        <v>8.7572102907526705E-2</v>
      </c>
      <c r="G125">
        <v>74.636263530653494</v>
      </c>
      <c r="H125">
        <v>0.20124065214763801</v>
      </c>
      <c r="I125">
        <v>5.5522442329242798E-2</v>
      </c>
      <c r="J125">
        <v>103.869342799612</v>
      </c>
      <c r="K125">
        <v>0.25437844881674898</v>
      </c>
      <c r="L125">
        <v>5.9753261032635799E-2</v>
      </c>
      <c r="M125">
        <v>87.142904084779801</v>
      </c>
      <c r="N125">
        <v>9.5761933156500695E-2</v>
      </c>
      <c r="O125">
        <v>0.12037654522703201</v>
      </c>
      <c r="P125">
        <v>86.805044994154699</v>
      </c>
      <c r="Q125">
        <v>8.1396285682103095E-2</v>
      </c>
      <c r="R125">
        <v>5.4559562103029903E-2</v>
      </c>
      <c r="S125">
        <v>145.901850298027</v>
      </c>
      <c r="T125">
        <v>0.20132553401967099</v>
      </c>
      <c r="U125">
        <v>7.1491873666353706E-2</v>
      </c>
      <c r="V125">
        <v>72.689488410696697</v>
      </c>
      <c r="W125">
        <v>0.15193922518938299</v>
      </c>
      <c r="X125">
        <v>0.10555681943069201</v>
      </c>
      <c r="Y125">
        <v>108.76718484347801</v>
      </c>
      <c r="Z125">
        <v>9.3934736743686104E-2</v>
      </c>
      <c r="AA125">
        <v>6.9258745449629705E-2</v>
      </c>
      <c r="AB125">
        <v>143.76461279589401</v>
      </c>
      <c r="AI125">
        <v>3.2019513084122003E-4</v>
      </c>
      <c r="AJ125">
        <v>6.8092744268463999E-3</v>
      </c>
      <c r="AK125">
        <v>2.86153856979656E-4</v>
      </c>
      <c r="AL125">
        <v>6.0447859323744897E-3</v>
      </c>
      <c r="AM125">
        <v>2.50889548687736E-4</v>
      </c>
      <c r="AN125">
        <v>4.3692235891467004E-3</v>
      </c>
      <c r="AQ125">
        <v>33.8168691696347</v>
      </c>
      <c r="AR125">
        <v>43.000025089598999</v>
      </c>
      <c r="AS125">
        <v>0.33159544759047299</v>
      </c>
    </row>
    <row r="126" spans="1:45" x14ac:dyDescent="0.3">
      <c r="A126" t="s">
        <v>158</v>
      </c>
      <c r="B126">
        <v>8.6613424827095595E-2</v>
      </c>
      <c r="C126">
        <v>5.3916946474662997E-2</v>
      </c>
      <c r="D126">
        <v>82.506631402823999</v>
      </c>
      <c r="E126">
        <v>0.122731753258345</v>
      </c>
      <c r="F126">
        <v>3.9523713923268297E-2</v>
      </c>
      <c r="G126">
        <v>76.198887793232799</v>
      </c>
      <c r="H126">
        <v>9.4392612680865101E-2</v>
      </c>
      <c r="I126">
        <v>5.5038053049750103E-2</v>
      </c>
      <c r="J126">
        <v>60.652658621144603</v>
      </c>
      <c r="K126">
        <v>0.16346725352706101</v>
      </c>
      <c r="L126">
        <v>5.11295991050549E-2</v>
      </c>
      <c r="M126">
        <v>86.579902229538405</v>
      </c>
      <c r="N126">
        <v>0.11649229501965</v>
      </c>
      <c r="O126">
        <v>4.2254509149125402E-2</v>
      </c>
      <c r="P126">
        <v>87.409670253477302</v>
      </c>
      <c r="Q126">
        <v>4.9363515763731498E-2</v>
      </c>
      <c r="R126">
        <v>5.4944045205151802E-2</v>
      </c>
      <c r="S126">
        <v>55.984749964303703</v>
      </c>
      <c r="T126">
        <v>0.194594389086757</v>
      </c>
      <c r="U126">
        <v>5.3128297630066303E-2</v>
      </c>
      <c r="V126">
        <v>84.008521976955606</v>
      </c>
      <c r="W126">
        <v>5.8265942641962901E-2</v>
      </c>
      <c r="X126">
        <v>4.7030309450584902E-2</v>
      </c>
      <c r="Y126">
        <v>147.00098929557001</v>
      </c>
      <c r="Z126">
        <v>4.3568855863957701E-2</v>
      </c>
      <c r="AA126">
        <v>4.88200456463816E-2</v>
      </c>
      <c r="AB126">
        <v>56.451599973298599</v>
      </c>
      <c r="AI126" s="1">
        <v>8.9766451342662199E-5</v>
      </c>
      <c r="AJ126">
        <v>3.14078138252585E-3</v>
      </c>
      <c r="AK126" s="1">
        <v>6.1957008632318103E-5</v>
      </c>
      <c r="AL126">
        <v>4.23445563052568E-4</v>
      </c>
      <c r="AM126">
        <v>1.3245182951705499E-4</v>
      </c>
      <c r="AN126">
        <v>2.5519018154850901E-3</v>
      </c>
      <c r="AQ126">
        <v>29.687209144450399</v>
      </c>
      <c r="AR126">
        <v>43.712105777937701</v>
      </c>
      <c r="AS126">
        <v>0.219450414227087</v>
      </c>
    </row>
    <row r="127" spans="1:45" s="2" customFormat="1" x14ac:dyDescent="0.3">
      <c r="A127" s="2" t="s">
        <v>159</v>
      </c>
      <c r="B127" s="2">
        <v>0.34531114855130102</v>
      </c>
      <c r="C127" s="2">
        <v>1.50054831468552E-2</v>
      </c>
      <c r="D127" s="2">
        <v>259.04221847959701</v>
      </c>
      <c r="E127" s="2">
        <v>7.7941448232852498E-2</v>
      </c>
      <c r="F127" s="2">
        <v>1.1161125058286999E-2</v>
      </c>
      <c r="G127" s="2">
        <v>52.2298844617371</v>
      </c>
      <c r="H127" s="2">
        <v>0.41126148636766102</v>
      </c>
      <c r="I127" s="2">
        <v>8.1221418202146508E-3</v>
      </c>
      <c r="J127" s="2">
        <v>223.11070900632899</v>
      </c>
      <c r="K127" s="2">
        <v>0.18672183837894299</v>
      </c>
      <c r="L127" s="2">
        <v>8.8012848915458002E-3</v>
      </c>
      <c r="M127" s="2">
        <v>69.551015846268001</v>
      </c>
      <c r="N127" s="2">
        <v>0.25788390593982202</v>
      </c>
      <c r="O127" s="2">
        <v>2.70148238549019E-2</v>
      </c>
      <c r="P127" s="2">
        <v>1362.1374117018099</v>
      </c>
      <c r="Q127" s="2">
        <v>2.04932560248576E-2</v>
      </c>
      <c r="R127" s="2">
        <v>2.3658025927621701E-2</v>
      </c>
      <c r="S127" s="2">
        <v>51.504273065933802</v>
      </c>
      <c r="T127" s="2">
        <v>0.31682181876961801</v>
      </c>
      <c r="U127" s="2">
        <v>1.7545431428407501E-2</v>
      </c>
      <c r="V127" s="2">
        <v>173.61226320962501</v>
      </c>
      <c r="W127" s="2">
        <v>1.8728821876049101E-2</v>
      </c>
      <c r="X127" s="2">
        <v>1.8658011850782402E-2</v>
      </c>
      <c r="Y127" s="2">
        <v>9.2879139012219802</v>
      </c>
      <c r="Z127" s="2">
        <v>3.5277614199113898E-2</v>
      </c>
      <c r="AA127" s="2">
        <v>2.6698432249275601E-2</v>
      </c>
      <c r="AB127" s="2">
        <v>485.54249785639502</v>
      </c>
      <c r="AI127" s="3">
        <v>6.3479000889489295E-5</v>
      </c>
      <c r="AJ127" s="3">
        <v>9.3568606495310499E-5</v>
      </c>
      <c r="AK127" s="3">
        <v>4.55033425203973E-5</v>
      </c>
      <c r="AL127" s="3">
        <v>6.5092101702789005E-5</v>
      </c>
      <c r="AM127" s="3">
        <v>5.3778497945537199E-5</v>
      </c>
      <c r="AN127" s="3">
        <v>7.6303974333064104E-5</v>
      </c>
      <c r="AQ127" s="2">
        <v>15.2803166175895</v>
      </c>
      <c r="AR127" s="2">
        <v>17.643218328080899</v>
      </c>
      <c r="AS127" s="2">
        <v>0.41735350172397101</v>
      </c>
    </row>
    <row r="128" spans="1:45" s="2" customFormat="1" x14ac:dyDescent="0.3">
      <c r="A128" s="2" t="s">
        <v>160</v>
      </c>
      <c r="B128" s="2">
        <v>0.22296325924625199</v>
      </c>
      <c r="C128" s="2">
        <v>4.7658598721568698E-4</v>
      </c>
      <c r="D128" s="2">
        <v>199.987233145451</v>
      </c>
      <c r="E128" s="2">
        <v>5.1349402890354999E-4</v>
      </c>
      <c r="F128" s="2">
        <v>4.2116973015147698E-4</v>
      </c>
      <c r="G128" s="2">
        <v>0.45971873086885101</v>
      </c>
      <c r="H128" s="2">
        <v>5.3613939381606801E-4</v>
      </c>
      <c r="I128" s="2">
        <v>6.56820306544602E-4</v>
      </c>
      <c r="J128" s="2">
        <v>0.49216776607182</v>
      </c>
      <c r="K128" s="2">
        <v>1.54266556823096E-2</v>
      </c>
      <c r="L128" s="2">
        <v>5.9848883718229397E-4</v>
      </c>
      <c r="M128" s="2">
        <v>18.7014156503094</v>
      </c>
      <c r="N128" s="2">
        <v>2.1105687734898501E-2</v>
      </c>
      <c r="O128" s="2">
        <v>6.9542406436933098E-4</v>
      </c>
      <c r="P128" s="2">
        <v>42.0621325740888</v>
      </c>
      <c r="Q128" s="2">
        <v>3.47457663128123E-3</v>
      </c>
      <c r="R128" s="2">
        <v>6.2519259739459495E-4</v>
      </c>
      <c r="S128" s="2">
        <v>2.09713731265767</v>
      </c>
      <c r="T128" s="2">
        <v>1.8363826673233399E-2</v>
      </c>
      <c r="U128" s="2">
        <v>6.6384568621934701E-4</v>
      </c>
      <c r="V128" s="2">
        <v>22.6965647458216</v>
      </c>
      <c r="W128" s="2">
        <v>1.8926829267902401E-2</v>
      </c>
      <c r="X128" s="2">
        <v>6.83081472425297E-4</v>
      </c>
      <c r="Y128" s="2">
        <v>30.823304682708599</v>
      </c>
      <c r="Z128" s="2">
        <v>5.0147508307109095E-4</v>
      </c>
      <c r="AA128" s="2">
        <v>5.6464990757138303E-4</v>
      </c>
      <c r="AB128" s="2">
        <v>0.30831103071400601</v>
      </c>
      <c r="AI128" s="3">
        <v>2.1075806599139999E-5</v>
      </c>
      <c r="AJ128" s="3">
        <v>3.35268770351863E-5</v>
      </c>
      <c r="AK128" s="3">
        <v>2.13778950202663E-5</v>
      </c>
      <c r="AL128" s="3">
        <v>3.1055387748315701E-5</v>
      </c>
      <c r="AM128" s="3">
        <v>2.06728095101326E-5</v>
      </c>
      <c r="AN128" s="3">
        <v>3.22564183561801E-5</v>
      </c>
      <c r="AQ128" s="2">
        <v>8.0376195021892691</v>
      </c>
      <c r="AR128" s="2">
        <v>23.9596139656629</v>
      </c>
      <c r="AS128" s="2">
        <v>0.120439990866498</v>
      </c>
    </row>
    <row r="129" spans="1:45" s="2" customFormat="1" x14ac:dyDescent="0.3">
      <c r="A129" s="2" t="s">
        <v>161</v>
      </c>
      <c r="B129" s="2">
        <v>1.97347566038582E-3</v>
      </c>
      <c r="C129" s="2">
        <v>2.6101319154177099E-3</v>
      </c>
      <c r="D129" s="2">
        <v>1.05422930390965</v>
      </c>
      <c r="E129" s="2">
        <v>2.1095561743313699E-3</v>
      </c>
      <c r="F129" s="2">
        <v>2.2275519862606599E-3</v>
      </c>
      <c r="G129" s="2">
        <v>1.0448725180337</v>
      </c>
      <c r="H129" s="2">
        <v>4.1516712960826497E-3</v>
      </c>
      <c r="I129" s="2">
        <v>3.04641111900843E-3</v>
      </c>
      <c r="J129" s="2">
        <v>1.9706871426534001</v>
      </c>
      <c r="K129" s="2">
        <v>4.6165119605359097E-3</v>
      </c>
      <c r="L129" s="2">
        <v>2.4545051640556298E-3</v>
      </c>
      <c r="M129" s="2">
        <v>1.9140548409709099</v>
      </c>
      <c r="N129" s="2">
        <v>5.1528083583469303E-3</v>
      </c>
      <c r="O129" s="2">
        <v>2.1033129121915202E-3</v>
      </c>
      <c r="P129" s="2">
        <v>2.5953671373017002</v>
      </c>
      <c r="Q129" s="2">
        <v>5.2315201842579699E-3</v>
      </c>
      <c r="R129" s="2">
        <v>5.9294291836288204E-3</v>
      </c>
      <c r="S129" s="2">
        <v>3.4802298900213402</v>
      </c>
      <c r="T129" s="2">
        <v>4.0726164176677401E-3</v>
      </c>
      <c r="U129" s="2">
        <v>1.9839937012889799E-3</v>
      </c>
      <c r="V129" s="2">
        <v>1.61588339319765</v>
      </c>
      <c r="W129" s="2">
        <v>5.2855787462214501E-3</v>
      </c>
      <c r="X129" s="2">
        <v>2.72080213439001E-3</v>
      </c>
      <c r="Y129" s="2">
        <v>2.7263524078013299</v>
      </c>
      <c r="Z129" s="2">
        <v>5.6411465386268103E-3</v>
      </c>
      <c r="AA129" s="2">
        <v>5.8535283705866302E-3</v>
      </c>
      <c r="AB129" s="2">
        <v>4.0840732280765097</v>
      </c>
      <c r="AI129" s="3">
        <v>2.8681535890877801E-5</v>
      </c>
      <c r="AJ129" s="3">
        <v>4.1019210738715603E-5</v>
      </c>
      <c r="AK129" s="3">
        <v>2.79495833051399E-5</v>
      </c>
      <c r="AL129" s="3">
        <v>3.97583766606687E-5</v>
      </c>
      <c r="AM129" s="3">
        <v>3.0870593750137802E-5</v>
      </c>
      <c r="AN129" s="3">
        <v>4.6081856357132797E-5</v>
      </c>
      <c r="AQ129" s="2">
        <v>5.8844073843724196</v>
      </c>
      <c r="AR129" s="2">
        <v>7.2627681359301004</v>
      </c>
      <c r="AS129" s="2">
        <v>0.17115817521604901</v>
      </c>
    </row>
    <row r="130" spans="1:45" x14ac:dyDescent="0.3">
      <c r="A130" t="s">
        <v>162</v>
      </c>
      <c r="B130">
        <v>7.5408029746326502E-2</v>
      </c>
      <c r="C130">
        <v>4.91126368121826E-2</v>
      </c>
      <c r="D130">
        <v>71.212046308518694</v>
      </c>
      <c r="E130">
        <v>0.104734055388266</v>
      </c>
      <c r="F130">
        <v>7.9096946254512496E-2</v>
      </c>
      <c r="G130">
        <v>96.211317065406803</v>
      </c>
      <c r="H130">
        <v>8.15145658805944E-2</v>
      </c>
      <c r="I130">
        <v>6.5987181095898295E-2</v>
      </c>
      <c r="J130">
        <v>72.741927295069104</v>
      </c>
      <c r="K130">
        <v>8.4121768326333293E-2</v>
      </c>
      <c r="L130">
        <v>2.94710380948436E-2</v>
      </c>
      <c r="M130" t="s">
        <v>168</v>
      </c>
      <c r="N130">
        <v>5.6754553798656703E-2</v>
      </c>
      <c r="O130">
        <v>6.3741330268341306E-2</v>
      </c>
      <c r="P130">
        <v>550.12288809035397</v>
      </c>
      <c r="Q130">
        <v>8.0988138374391394E-2</v>
      </c>
      <c r="R130">
        <v>2.5113762410833199E-2</v>
      </c>
      <c r="S130">
        <v>46.379943181783503</v>
      </c>
      <c r="T130">
        <v>6.1057614933722498E-2</v>
      </c>
      <c r="U130">
        <v>6.7244869489044207E-2</v>
      </c>
      <c r="V130">
        <v>296.31974931446598</v>
      </c>
      <c r="W130">
        <v>7.4016955213283595E-2</v>
      </c>
      <c r="X130">
        <v>2.10315643808998E-2</v>
      </c>
      <c r="Y130">
        <v>124.54331693617701</v>
      </c>
      <c r="Z130">
        <v>8.2362104620385901E-2</v>
      </c>
      <c r="AA130">
        <v>2.4633888525115201E-2</v>
      </c>
      <c r="AB130">
        <v>46.285348663389797</v>
      </c>
      <c r="AI130" s="1">
        <v>7.8062834768648898E-5</v>
      </c>
      <c r="AJ130">
        <v>1.9081425539573601E-3</v>
      </c>
      <c r="AK130">
        <v>1.5454817455690901E-4</v>
      </c>
      <c r="AL130">
        <v>3.7715316728440399E-3</v>
      </c>
      <c r="AM130" s="1">
        <v>9.25024389943012E-5</v>
      </c>
      <c r="AN130">
        <v>1.8828294648022201E-3</v>
      </c>
      <c r="AQ130">
        <v>30.055872238674901</v>
      </c>
      <c r="AR130">
        <v>44.089370285183499</v>
      </c>
      <c r="AS130">
        <v>0.29096060601930201</v>
      </c>
    </row>
    <row r="131" spans="1:45" x14ac:dyDescent="0.3">
      <c r="A131" t="s">
        <v>165</v>
      </c>
      <c r="B131">
        <f>COUNT(B127:B129,B119:B122,B117,B114:B115,B110:B112,B108,B101:B106,B99,B97,B95)/COUNT(B95:B130)</f>
        <v>0.63888888888888884</v>
      </c>
    </row>
    <row r="132" spans="1:45" x14ac:dyDescent="0.3">
      <c r="B132" s="4" t="s">
        <v>0</v>
      </c>
      <c r="C132" s="4" t="s">
        <v>1</v>
      </c>
      <c r="D132" s="4" t="s">
        <v>2</v>
      </c>
      <c r="E132" s="4" t="s">
        <v>3</v>
      </c>
      <c r="F132" s="4" t="s">
        <v>4</v>
      </c>
      <c r="G132" s="4" t="s">
        <v>5</v>
      </c>
      <c r="H132" s="4" t="s">
        <v>6</v>
      </c>
      <c r="I132" s="4" t="s">
        <v>7</v>
      </c>
      <c r="J132" s="4" t="s">
        <v>8</v>
      </c>
      <c r="K132" s="4" t="s">
        <v>9</v>
      </c>
      <c r="L132" s="4" t="s">
        <v>10</v>
      </c>
      <c r="M132" s="4" t="s">
        <v>11</v>
      </c>
      <c r="N132" s="4" t="s">
        <v>12</v>
      </c>
      <c r="O132" s="4" t="s">
        <v>13</v>
      </c>
      <c r="P132" s="4" t="s">
        <v>14</v>
      </c>
      <c r="Q132" s="4" t="s">
        <v>15</v>
      </c>
      <c r="R132" s="4" t="s">
        <v>16</v>
      </c>
      <c r="S132" s="4" t="s">
        <v>17</v>
      </c>
      <c r="T132" s="4" t="s">
        <v>18</v>
      </c>
      <c r="U132" s="4" t="s">
        <v>19</v>
      </c>
      <c r="V132" s="4" t="s">
        <v>20</v>
      </c>
      <c r="W132" s="4" t="s">
        <v>21</v>
      </c>
      <c r="X132" s="4" t="s">
        <v>22</v>
      </c>
      <c r="Y132" s="4" t="s">
        <v>23</v>
      </c>
      <c r="Z132" s="4" t="s">
        <v>24</v>
      </c>
      <c r="AA132" s="4" t="s">
        <v>25</v>
      </c>
      <c r="AB132" s="4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H132" t="s">
        <v>32</v>
      </c>
      <c r="AI132" t="s">
        <v>33</v>
      </c>
      <c r="AJ132" t="s">
        <v>34</v>
      </c>
      <c r="AK132" t="s">
        <v>35</v>
      </c>
      <c r="AL132" t="s">
        <v>36</v>
      </c>
      <c r="AM132" t="s">
        <v>37</v>
      </c>
      <c r="AN132" t="s">
        <v>38</v>
      </c>
      <c r="AO132" t="s">
        <v>39</v>
      </c>
      <c r="AP132" t="s">
        <v>40</v>
      </c>
      <c r="AQ132" t="s">
        <v>41</v>
      </c>
      <c r="AR132" t="s">
        <v>42</v>
      </c>
      <c r="AS132" t="s">
        <v>43</v>
      </c>
    </row>
    <row r="133" spans="1:45" x14ac:dyDescent="0.3">
      <c r="A133" s="4" t="s">
        <v>163</v>
      </c>
      <c r="B133" s="4">
        <f>AVERAGE(B129,B122,B119,B112,B110,B108,B102,B86,B83,B78,B75,B70:B73,B60:B62,B56:B58,B34,B31,B22,B18:B20)</f>
        <v>2.6448845924471275E-3</v>
      </c>
      <c r="C133" s="4"/>
      <c r="D133" s="4">
        <f>AVERAGE(D129,D122,D119,D112,D110,D108,D102,D86,D83,D78,D75,D70:D73,D60:D62,D56:D58,D34,D31,D22,D18:D20)</f>
        <v>1.5794568209232469</v>
      </c>
      <c r="E133" s="4">
        <f>AVERAGE(E128:E129,E122,E112,E108,E101:E102,E97,E88,E86,E84,E70,E60:E62,E58,E52:E53,E34,E31,E22,E20,E18,E3)</f>
        <v>2.6403024797212126E-3</v>
      </c>
      <c r="F133" s="4"/>
      <c r="G133" s="4">
        <f>AVERAGE(G128:G129,G122,G112,G108,G101:G102,G97,G88,G86,G84,G70,G60:G62,G58,G52:G53,G34,G31,G22,G20,G18,G3)</f>
        <v>1.6871773789365794</v>
      </c>
      <c r="H133" s="4">
        <f>AVERAGE(H128:H129,H122,H119,H110:H111,H101,H97,H88,H83,H78,H75,H72,H70,H61,H56:H57,H52:H53,H31,H18:H20,H3)</f>
        <v>1.8425171923174266E-3</v>
      </c>
      <c r="I133" s="4"/>
      <c r="J133" s="4">
        <f>AVERAGE(J128:J129,J122,J119,J110:J111,J101,J97,J88,J83,J78,J75,J72,J70,J61,J56:J57,J52:J53,J31,J18:J20,J3)</f>
        <v>1.3851346866262879</v>
      </c>
      <c r="K133" s="4"/>
      <c r="L133" s="4"/>
      <c r="M133" s="4"/>
      <c r="N133" s="4"/>
      <c r="O133" s="4"/>
      <c r="P133" s="4"/>
      <c r="Q133" s="4"/>
      <c r="R133" s="4"/>
      <c r="S133" s="4"/>
      <c r="T133" s="4">
        <f>AVERAGE(T129,T122,T110:T111,T97,T83:T84,T71:T72,T60,T52,T34,T31,T20)</f>
        <v>4.9617391612245404E-3</v>
      </c>
      <c r="U133" s="4"/>
      <c r="V133" s="4">
        <f>AVERAGE(V129,V122,V110:V111,V97,V83:V84,V71:V72,V60,V52,V34,V31,V20)</f>
        <v>3.1747203143244636</v>
      </c>
      <c r="W133" s="4">
        <f>AVERAGE(W129,W127,W122,W110,W97,W86,W83:W84,W72,W52,W31,W34,W20)</f>
        <v>3.8041384160765498E-3</v>
      </c>
      <c r="X133" s="4"/>
      <c r="Y133" s="4">
        <f>AVERAGE(Y129,Y127,Y122,Y110,Y97,Y86,Y83:Y84,Y72,Y52,Y31,Y34,Y20)</f>
        <v>2.0740730739338629</v>
      </c>
      <c r="Z133" s="4">
        <f>AVERAGE(Z128:Z129,Z122,Z119,Z108,Z102,Z97,Z88,Z84,Z70,Z60:Z61,Z58,Z56,Z52:Z53,Z19:Z20,Z22,Z3)</f>
        <v>1.4228265340074909E-3</v>
      </c>
      <c r="AA133" s="4"/>
      <c r="AB133" s="4">
        <f>AVERAGE(AB128:AB129,AB122,AB119,AB108,AB102,AB97,AB88,AB84,AB70,AB60:AB61,AB58,AB56,AB52:AB53,AB19:AB20,AB22,AB3)</f>
        <v>1.0144446577009334</v>
      </c>
      <c r="AK133" s="1"/>
    </row>
    <row r="134" spans="1:45" x14ac:dyDescent="0.3">
      <c r="A134" t="s">
        <v>164</v>
      </c>
      <c r="B134" s="4">
        <f>STDEV(B129,B122,B119,B112,B110,B108,B102,B86,B83,B78,B75,B70:B73,B60:B62,B56:B58,B34,B31,B22,B18:B20)/SQRT(COUNT(B129,B122,B119,B112,B110,B108,B102,B86,B83,B78,B75,B70:B73,B60:B62,B56:B58,B34,B31,B22,B18:B20))</f>
        <v>7.9403159564543483E-4</v>
      </c>
      <c r="C134" s="4"/>
      <c r="D134" s="4">
        <f>STDEV(D129,D122,D119,D112,D110,D108,D102,D86,D83,D78,D75,D70:D73,D60:D62,D56:D58,D34,D31,D22,D18:D20)/SQRT(COUNT(D129,D122,D119,D112,D110,D108,D102,D86,D83,D78,D75,D70:D73,D60:D62,D56:D58,D34,D31,D22,D18:D20))</f>
        <v>0.44562040248341589</v>
      </c>
      <c r="E134" s="4">
        <f>STDEV(E128:E129,E122,E112,E108,E101:E102,E97,E88,E86,E84,E70,E60:E62,E58,E52:E53,E34,E31,E22,E20,E18,E3)/SQRT(COUNT(E128:E129,E122,E112,E108,E101:E102,E97,E88,E86,E84,E70,E60:E62,E58,E52:E53,E34,E31,E22,E20,E18,E3))</f>
        <v>8.6365356161497277E-4</v>
      </c>
      <c r="F134" s="4"/>
      <c r="G134" s="4">
        <f>STDEV(G128:G129,G122,G112,G108,G101:G102,G97,G88,G86,G84,G70,G60:G62,G58,G52:G53,G34,G31,G22,G20,G18,G3)/SQRT(COUNT(G128:G129,G122,G112,G108,G101:G102,G97,G88,G86,G84,G70,G60:G62,G58,G52:G53,G34,G31,G22,G20,G18,G3))</f>
        <v>0.50549201825716794</v>
      </c>
      <c r="H134" s="4">
        <f>STDEV(H128:H129,H122,H119,H110:H111,H101,H97,H88,H83,H78,H75,H72,H70,H61,H56:H57,H52:H53,H31,H18:H20,H3)/SQRT(COUNT(H128:H129,H122,H119,H110:H111,H101,H97,H88,H83,H78,H75,H72,H70,H61,H56:H57,H52:H53,H31,H18:H20,H3))</f>
        <v>6.2083026754822929E-4</v>
      </c>
      <c r="I134" s="4"/>
      <c r="J134" s="4">
        <f>STDEV(J128:J129,J122,J119,J110:J111,J101,J97,J88,J83,J78,J75,J72,J70,J61,J56:J57,J52:J53,J31,J18:J20,J3)/SQRT(COUNT(J128:J129,J122,J119,J110:J111,J101,J97,J88,J83,J78,J75,J72,J70,J61,J56:J57,J52:J53,J31,J18:J20,J3))</f>
        <v>0.49814398595021864</v>
      </c>
      <c r="K134" s="4"/>
      <c r="L134" s="4"/>
      <c r="M134" s="4"/>
      <c r="N134" s="4"/>
      <c r="O134" s="4"/>
      <c r="P134" s="4"/>
      <c r="Q134" s="4"/>
      <c r="R134" s="4"/>
      <c r="S134" s="4"/>
      <c r="T134" s="4">
        <f>STDEV(T129,T122,T110:T111,T97,T83:T84,T71:T72,T60,T52,T34,T31,T20)/SQRT(COUNT(T129,T122,T110:T111,T97,T83:T84,T71:T72,T60,T52,T34,T31,T20))</f>
        <v>1.6614632787491559E-3</v>
      </c>
      <c r="U134" s="4"/>
      <c r="V134" s="4">
        <f>STDEV(V129,V122,V110:V111,V97,V83:V84,V71:V72,V60,V52,V34,V31,V20)/SQRT(COUNT(V129,V122,V110:V111,V97,V83:V84,V71:V72,V60,V52,V34,V31,V20))</f>
        <v>0.86653888409154878</v>
      </c>
      <c r="W134" s="4">
        <f>STDEV(W129,W127,W122,W110,W97,W86,W83:W84,W72,W52,W31,W34,W20)/SQRT(COUNT(W129,W127,W122,W110,W97,W86,W83:W84,W72,W52,W31,W34,W20))</f>
        <v>1.4547540832820732E-3</v>
      </c>
      <c r="X134" s="4"/>
      <c r="Y134" s="4">
        <f>STDEV(Y129,Y127,Y122,Y110,Y97,Y86,Y83:Y84,Y72,Y52,Y31,Y34,Y20)/SQRT(COUNT(Y129,Y127,Y122,Y110,Y97,Y86,Y83:Y84,Y72,Y52,Y31,Y34,Y20))</f>
        <v>0.76272894526008372</v>
      </c>
      <c r="Z134" s="4">
        <f>STDEV(Z128:Z129,Z122,Z119,Z108,Z102,Z97,Z88,Z84,Z70,Z60:Z61,Z58,Z56,Z52:Z53,Z19:Z20,Z22,Z3)/SQRT(COUNT(Z128:Z129,Z122,Z119,Z108,Z102,Z97,Z88,Z84,Z70,Z60:Z61,Z58,Z56,Z52:Z53,Z19:Z20,Z22,Z3))</f>
        <v>4.3474697781719328E-4</v>
      </c>
      <c r="AA134" s="4"/>
      <c r="AB134" s="4">
        <f>STDEV(AB128:AB129,AB122,AB119,AB108,AB102,AB97,AB88,AB84,AB70,AB60:AB61,AB58,AB56,AB52:AB53,AB19:AB20,AB22,AB3)/SQRT(COUNT(AB128:AB129,AB122,AB119,AB108,AB102,AB97,AB88,AB84,AB70,AB60:AB61,AB58,AB56,AB52:AB53,AB19:AB20,AB22,AB3))</f>
        <v>0.33752685785511399</v>
      </c>
    </row>
    <row r="135" spans="1:45" x14ac:dyDescent="0.3">
      <c r="A135" t="s">
        <v>166</v>
      </c>
      <c r="D135" t="s">
        <v>167</v>
      </c>
    </row>
    <row r="136" spans="1:45" x14ac:dyDescent="0.3">
      <c r="A136">
        <v>56</v>
      </c>
      <c r="D136">
        <f>COUNT(D129,D122,D119,D112,D110,D108,D102,D86,D83,D78,D75,D73,D72,D70,D62,D61,D58,D57,D56,D34,D31,D22,D20,D19,D18)/$A$136</f>
        <v>0.44642857142857145</v>
      </c>
      <c r="G136">
        <f>COUNT(G129,G128,G122,G112,G108,G102,G101,G97,G88,G86,G84,G70,G62,G61,G60,G58,G53,G52)/A136</f>
        <v>0.32142857142857145</v>
      </c>
      <c r="J136">
        <f>COUNT(J129,J128,J122,J119,J111,J110,J97,J88,J83,J78,J75,J72,J70,J61,J56,J57,J53,J52,J31,J19,J20,J18,J3)/56</f>
        <v>0.4107142857142857</v>
      </c>
      <c r="M136">
        <f>COUNTIF(M1:M130, "&lt;10")/56</f>
        <v>0.16071428571428573</v>
      </c>
      <c r="P136">
        <f>COUNTIF(P1:P130, "&lt;10")/56</f>
        <v>0.17857142857142858</v>
      </c>
      <c r="S136">
        <f>COUNTIF(S1:S130, "&lt;10")/56</f>
        <v>0.19642857142857142</v>
      </c>
      <c r="V136">
        <f>COUNTIF(V1:V130, "&lt;10")/56</f>
        <v>0.25</v>
      </c>
      <c r="Y136">
        <f>COUNTIF(Y1:Y130, "&lt;10")/56</f>
        <v>0.23214285714285715</v>
      </c>
      <c r="AB136">
        <f>COUNTIF(AB1:AB130, "&lt;10")/56</f>
        <v>0.35714285714285715</v>
      </c>
    </row>
    <row r="137" spans="1:45" x14ac:dyDescent="0.3">
      <c r="A137">
        <f>COUNT(B95:B130,B45:B88,B44,B2:B37)</f>
        <v>117</v>
      </c>
    </row>
  </sheetData>
  <conditionalFormatting sqref="AI1:AI131 AK1:AK131 AM1:AM131 AM135:AM1048576 AK135:AK1048576 AI135:AI1048576">
    <cfRule type="cellIs" dxfId="7" priority="8" operator="lessThan">
      <formula>0.0001</formula>
    </cfRule>
  </conditionalFormatting>
  <conditionalFormatting sqref="AI132 AK132 AM132">
    <cfRule type="cellIs" dxfId="6" priority="7" operator="lessThan">
      <formula>0.0001</formula>
    </cfRule>
  </conditionalFormatting>
  <conditionalFormatting sqref="D1:D132 D135:D1048576">
    <cfRule type="cellIs" dxfId="5" priority="6" operator="lessThan">
      <formula>10</formula>
    </cfRule>
  </conditionalFormatting>
  <conditionalFormatting sqref="G1:G132 G135:G1048576">
    <cfRule type="cellIs" dxfId="4" priority="5" operator="lessThan">
      <formula>10</formula>
    </cfRule>
  </conditionalFormatting>
  <conditionalFormatting sqref="J1:J132 J135:J1048576">
    <cfRule type="cellIs" dxfId="3" priority="4" operator="lessThan">
      <formula>10</formula>
    </cfRule>
  </conditionalFormatting>
  <conditionalFormatting sqref="V1:V132 V135:V1048576">
    <cfRule type="cellIs" dxfId="2" priority="3" operator="lessThan">
      <formula>10</formula>
    </cfRule>
  </conditionalFormatting>
  <conditionalFormatting sqref="Y1:Y132 Y135:Y1048576">
    <cfRule type="cellIs" dxfId="1" priority="2" operator="lessThan">
      <formula>10</formula>
    </cfRule>
  </conditionalFormatting>
  <conditionalFormatting sqref="AB1:AB132 AB135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2020-04-22T03:12:09Z</dcterms:created>
  <dcterms:modified xsi:type="dcterms:W3CDTF">2020-04-22T21:51:29Z</dcterms:modified>
</cp:coreProperties>
</file>