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labs\ai\"/>
    </mc:Choice>
  </mc:AlternateContent>
  <bookViews>
    <workbookView xWindow="0" yWindow="0" windowWidth="22872" windowHeight="9168"/>
  </bookViews>
  <sheets>
    <sheet name="Лист1" sheetId="1" r:id="rId1"/>
    <sheet name="Лист2" sheetId="2" r:id="rId2"/>
    <sheet name="Лист3" sheetId="3" r:id="rId3"/>
    <sheet name="Лист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4" i="1" l="1"/>
  <c r="E55" i="1"/>
  <c r="E56" i="1"/>
  <c r="E57" i="1"/>
  <c r="E58" i="1"/>
  <c r="E59" i="1"/>
  <c r="E53" i="1"/>
  <c r="O19" i="1" l="1"/>
  <c r="Q19" i="1"/>
  <c r="M19" i="1"/>
  <c r="P18" i="1"/>
  <c r="R18" i="1"/>
  <c r="N18" i="1"/>
  <c r="B59" i="4"/>
  <c r="E59" i="4" s="1"/>
  <c r="B58" i="4"/>
  <c r="E58" i="4" s="1"/>
  <c r="B57" i="4"/>
  <c r="E57" i="4" s="1"/>
  <c r="E56" i="4"/>
  <c r="B56" i="4"/>
  <c r="B55" i="4"/>
  <c r="E55" i="4" s="1"/>
  <c r="B54" i="4"/>
  <c r="E54" i="4" s="1"/>
  <c r="E53" i="4"/>
  <c r="B53" i="4"/>
  <c r="C36" i="4"/>
  <c r="F28" i="4"/>
  <c r="F37" i="4" s="1"/>
  <c r="E28" i="4"/>
  <c r="E37" i="4" s="1"/>
  <c r="D28" i="4"/>
  <c r="D37" i="4" s="1"/>
  <c r="C28" i="4"/>
  <c r="C37" i="4" s="1"/>
  <c r="B28" i="4"/>
  <c r="B37" i="4" s="1"/>
  <c r="F27" i="4"/>
  <c r="F36" i="4" s="1"/>
  <c r="E27" i="4"/>
  <c r="E36" i="4" s="1"/>
  <c r="D27" i="4"/>
  <c r="D36" i="4" s="1"/>
  <c r="C27" i="4"/>
  <c r="B27" i="4"/>
  <c r="B36" i="4" s="1"/>
  <c r="F26" i="4"/>
  <c r="F35" i="4" s="1"/>
  <c r="E26" i="4"/>
  <c r="E35" i="4" s="1"/>
  <c r="D26" i="4"/>
  <c r="D35" i="4" s="1"/>
  <c r="C26" i="4"/>
  <c r="C35" i="4" s="1"/>
  <c r="B26" i="4"/>
  <c r="B35" i="4" s="1"/>
  <c r="F25" i="4"/>
  <c r="F34" i="4" s="1"/>
  <c r="E25" i="4"/>
  <c r="E34" i="4" s="1"/>
  <c r="D25" i="4"/>
  <c r="D34" i="4" s="1"/>
  <c r="C25" i="4"/>
  <c r="C34" i="4" s="1"/>
  <c r="B25" i="4"/>
  <c r="B34" i="4" s="1"/>
  <c r="F24" i="4"/>
  <c r="F33" i="4" s="1"/>
  <c r="E24" i="4"/>
  <c r="E33" i="4" s="1"/>
  <c r="D24" i="4"/>
  <c r="D33" i="4" s="1"/>
  <c r="C24" i="4"/>
  <c r="C33" i="4" s="1"/>
  <c r="B24" i="4"/>
  <c r="B33" i="4" s="1"/>
  <c r="F23" i="4"/>
  <c r="F32" i="4" s="1"/>
  <c r="E23" i="4"/>
  <c r="E32" i="4" s="1"/>
  <c r="D23" i="4"/>
  <c r="D32" i="4" s="1"/>
  <c r="C23" i="4"/>
  <c r="C32" i="4" s="1"/>
  <c r="B23" i="4"/>
  <c r="B32" i="4" s="1"/>
  <c r="F22" i="4"/>
  <c r="F31" i="4" s="1"/>
  <c r="E22" i="4"/>
  <c r="E31" i="4" s="1"/>
  <c r="D22" i="4"/>
  <c r="D31" i="4" s="1"/>
  <c r="C22" i="4"/>
  <c r="C31" i="4" s="1"/>
  <c r="B22" i="4"/>
  <c r="B31" i="4" s="1"/>
  <c r="H16" i="4"/>
  <c r="H15" i="4"/>
  <c r="H14" i="4"/>
  <c r="H13" i="4"/>
  <c r="H12" i="4"/>
  <c r="H11" i="4"/>
  <c r="H10" i="4"/>
  <c r="B59" i="3"/>
  <c r="E59" i="3" s="1"/>
  <c r="B58" i="3"/>
  <c r="E58" i="3" s="1"/>
  <c r="B57" i="3"/>
  <c r="E57" i="3" s="1"/>
  <c r="B56" i="3"/>
  <c r="E56" i="3" s="1"/>
  <c r="B55" i="3"/>
  <c r="E55" i="3" s="1"/>
  <c r="B54" i="3"/>
  <c r="E54" i="3" s="1"/>
  <c r="B53" i="3"/>
  <c r="E53" i="3" s="1"/>
  <c r="C34" i="3"/>
  <c r="F28" i="3"/>
  <c r="F37" i="3" s="1"/>
  <c r="E28" i="3"/>
  <c r="E37" i="3" s="1"/>
  <c r="D28" i="3"/>
  <c r="D37" i="3" s="1"/>
  <c r="C28" i="3"/>
  <c r="C37" i="3" s="1"/>
  <c r="B28" i="3"/>
  <c r="B37" i="3" s="1"/>
  <c r="F27" i="3"/>
  <c r="F36" i="3" s="1"/>
  <c r="E27" i="3"/>
  <c r="E36" i="3" s="1"/>
  <c r="D27" i="3"/>
  <c r="D36" i="3" s="1"/>
  <c r="C27" i="3"/>
  <c r="C36" i="3" s="1"/>
  <c r="B27" i="3"/>
  <c r="B36" i="3" s="1"/>
  <c r="F26" i="3"/>
  <c r="F35" i="3" s="1"/>
  <c r="E26" i="3"/>
  <c r="E35" i="3" s="1"/>
  <c r="D26" i="3"/>
  <c r="D35" i="3" s="1"/>
  <c r="C26" i="3"/>
  <c r="C35" i="3" s="1"/>
  <c r="B26" i="3"/>
  <c r="B35" i="3" s="1"/>
  <c r="F25" i="3"/>
  <c r="F34" i="3" s="1"/>
  <c r="E25" i="3"/>
  <c r="E34" i="3" s="1"/>
  <c r="D25" i="3"/>
  <c r="D34" i="3" s="1"/>
  <c r="C25" i="3"/>
  <c r="B25" i="3"/>
  <c r="B34" i="3" s="1"/>
  <c r="F24" i="3"/>
  <c r="F33" i="3" s="1"/>
  <c r="E24" i="3"/>
  <c r="E33" i="3" s="1"/>
  <c r="D24" i="3"/>
  <c r="D33" i="3" s="1"/>
  <c r="C24" i="3"/>
  <c r="C33" i="3" s="1"/>
  <c r="B24" i="3"/>
  <c r="B33" i="3" s="1"/>
  <c r="F23" i="3"/>
  <c r="F32" i="3" s="1"/>
  <c r="E23" i="3"/>
  <c r="E32" i="3" s="1"/>
  <c r="D23" i="3"/>
  <c r="D32" i="3" s="1"/>
  <c r="C23" i="3"/>
  <c r="C32" i="3" s="1"/>
  <c r="B23" i="3"/>
  <c r="B32" i="3" s="1"/>
  <c r="F22" i="3"/>
  <c r="F31" i="3" s="1"/>
  <c r="E22" i="3"/>
  <c r="E31" i="3" s="1"/>
  <c r="D22" i="3"/>
  <c r="D31" i="3" s="1"/>
  <c r="C22" i="3"/>
  <c r="C31" i="3" s="1"/>
  <c r="B22" i="3"/>
  <c r="B31" i="3" s="1"/>
  <c r="H16" i="3"/>
  <c r="H15" i="3"/>
  <c r="H14" i="3"/>
  <c r="H13" i="3"/>
  <c r="H12" i="3"/>
  <c r="H11" i="3"/>
  <c r="H10" i="3"/>
  <c r="B59" i="2"/>
  <c r="E59" i="2" s="1"/>
  <c r="B58" i="2"/>
  <c r="E58" i="2" s="1"/>
  <c r="B57" i="2"/>
  <c r="E57" i="2" s="1"/>
  <c r="B56" i="2"/>
  <c r="E56" i="2" s="1"/>
  <c r="B55" i="2"/>
  <c r="E55" i="2" s="1"/>
  <c r="B54" i="2"/>
  <c r="E54" i="2" s="1"/>
  <c r="B53" i="2"/>
  <c r="E53" i="2" s="1"/>
  <c r="D37" i="2"/>
  <c r="E36" i="2"/>
  <c r="D35" i="2"/>
  <c r="F32" i="2"/>
  <c r="C32" i="2"/>
  <c r="F28" i="2"/>
  <c r="F37" i="2" s="1"/>
  <c r="E28" i="2"/>
  <c r="E37" i="2" s="1"/>
  <c r="D28" i="2"/>
  <c r="C28" i="2"/>
  <c r="C37" i="2" s="1"/>
  <c r="B28" i="2"/>
  <c r="B37" i="2" s="1"/>
  <c r="F27" i="2"/>
  <c r="F36" i="2" s="1"/>
  <c r="E27" i="2"/>
  <c r="D27" i="2"/>
  <c r="D36" i="2" s="1"/>
  <c r="C27" i="2"/>
  <c r="C36" i="2" s="1"/>
  <c r="B27" i="2"/>
  <c r="B36" i="2" s="1"/>
  <c r="F26" i="2"/>
  <c r="F35" i="2" s="1"/>
  <c r="E26" i="2"/>
  <c r="E35" i="2" s="1"/>
  <c r="D26" i="2"/>
  <c r="C26" i="2"/>
  <c r="C35" i="2" s="1"/>
  <c r="B26" i="2"/>
  <c r="B35" i="2" s="1"/>
  <c r="F25" i="2"/>
  <c r="F34" i="2" s="1"/>
  <c r="E25" i="2"/>
  <c r="E34" i="2" s="1"/>
  <c r="D25" i="2"/>
  <c r="D34" i="2" s="1"/>
  <c r="C25" i="2"/>
  <c r="C34" i="2" s="1"/>
  <c r="B25" i="2"/>
  <c r="B34" i="2" s="1"/>
  <c r="F24" i="2"/>
  <c r="F33" i="2" s="1"/>
  <c r="E24" i="2"/>
  <c r="E33" i="2" s="1"/>
  <c r="D24" i="2"/>
  <c r="D33" i="2" s="1"/>
  <c r="C24" i="2"/>
  <c r="C33" i="2" s="1"/>
  <c r="B24" i="2"/>
  <c r="B33" i="2" s="1"/>
  <c r="F23" i="2"/>
  <c r="E23" i="2"/>
  <c r="E32" i="2" s="1"/>
  <c r="D23" i="2"/>
  <c r="D32" i="2" s="1"/>
  <c r="C23" i="2"/>
  <c r="B23" i="2"/>
  <c r="B32" i="2" s="1"/>
  <c r="F22" i="2"/>
  <c r="F31" i="2" s="1"/>
  <c r="E22" i="2"/>
  <c r="E31" i="2" s="1"/>
  <c r="D22" i="2"/>
  <c r="D31" i="2" s="1"/>
  <c r="C22" i="2"/>
  <c r="C31" i="2" s="1"/>
  <c r="B22" i="2"/>
  <c r="B31" i="2" s="1"/>
  <c r="H16" i="2"/>
  <c r="H15" i="2"/>
  <c r="H14" i="2"/>
  <c r="H13" i="2"/>
  <c r="H12" i="2"/>
  <c r="H11" i="2"/>
  <c r="H10" i="2"/>
  <c r="H11" i="1"/>
  <c r="H12" i="1"/>
  <c r="H13" i="1"/>
  <c r="H14" i="1"/>
  <c r="H15" i="1"/>
  <c r="H16" i="1"/>
  <c r="H10" i="1"/>
  <c r="B61" i="1"/>
  <c r="B63" i="1" s="1"/>
  <c r="B64" i="1" s="1"/>
  <c r="B54" i="1"/>
  <c r="B55" i="1"/>
  <c r="B56" i="1"/>
  <c r="B57" i="1"/>
  <c r="B58" i="1"/>
  <c r="B59" i="1"/>
  <c r="B53" i="1"/>
  <c r="O57" i="1" a="1"/>
  <c r="O57" i="1" s="1"/>
  <c r="L58" i="1"/>
  <c r="L59" i="1"/>
  <c r="L60" i="1"/>
  <c r="L61" i="1"/>
  <c r="L57" i="1"/>
  <c r="R52" i="1"/>
  <c r="O50" i="1" a="1"/>
  <c r="O50" i="1" s="1"/>
  <c r="L51" i="1"/>
  <c r="L52" i="1"/>
  <c r="L53" i="1"/>
  <c r="L54" i="1"/>
  <c r="L50" i="1"/>
  <c r="R45" i="1"/>
  <c r="O43" i="1" a="1"/>
  <c r="O43" i="1" s="1"/>
  <c r="L44" i="1"/>
  <c r="L45" i="1"/>
  <c r="L46" i="1"/>
  <c r="L47" i="1"/>
  <c r="L43" i="1"/>
  <c r="R38" i="1"/>
  <c r="O36" i="1" a="1"/>
  <c r="O36" i="1" s="1"/>
  <c r="L37" i="1"/>
  <c r="L38" i="1"/>
  <c r="L39" i="1"/>
  <c r="L40" i="1"/>
  <c r="L36" i="1"/>
  <c r="R32" i="1"/>
  <c r="O30" i="1" a="1"/>
  <c r="O30" i="1" s="1"/>
  <c r="O22" i="1" a="1"/>
  <c r="O22" i="1" s="1"/>
  <c r="G32" i="1"/>
  <c r="G34" i="1"/>
  <c r="G35" i="1"/>
  <c r="G37" i="1"/>
  <c r="G31" i="1"/>
  <c r="C38" i="4" l="1"/>
  <c r="B61" i="4"/>
  <c r="B63" i="4" s="1"/>
  <c r="B64" i="4" s="1"/>
  <c r="G35" i="4"/>
  <c r="D38" i="3"/>
  <c r="G33" i="3"/>
  <c r="G32" i="4"/>
  <c r="G36" i="4"/>
  <c r="G37" i="4"/>
  <c r="F38" i="4"/>
  <c r="D38" i="4"/>
  <c r="G33" i="4"/>
  <c r="E38" i="4"/>
  <c r="G34" i="4"/>
  <c r="B38" i="4"/>
  <c r="G31" i="4"/>
  <c r="O22" i="4" a="1"/>
  <c r="E38" i="3"/>
  <c r="G34" i="3"/>
  <c r="B38" i="3"/>
  <c r="G35" i="3"/>
  <c r="F38" i="3"/>
  <c r="C38" i="3"/>
  <c r="G32" i="3"/>
  <c r="G36" i="3"/>
  <c r="G37" i="3"/>
  <c r="B61" i="3"/>
  <c r="B63" i="3" s="1"/>
  <c r="B64" i="3" s="1"/>
  <c r="G31" i="3"/>
  <c r="O22" i="3" a="1"/>
  <c r="F38" i="2"/>
  <c r="G37" i="2"/>
  <c r="G33" i="2"/>
  <c r="G35" i="2"/>
  <c r="C38" i="2"/>
  <c r="B61" i="2"/>
  <c r="B63" i="2" s="1"/>
  <c r="B64" i="2" s="1"/>
  <c r="G34" i="2"/>
  <c r="D38" i="2"/>
  <c r="G31" i="2"/>
  <c r="B38" i="2"/>
  <c r="O22" i="2" a="1"/>
  <c r="E38" i="2"/>
  <c r="G36" i="2"/>
  <c r="G32" i="2"/>
  <c r="O60" i="1"/>
  <c r="O59" i="1"/>
  <c r="O58" i="1"/>
  <c r="O61" i="1"/>
  <c r="O53" i="1"/>
  <c r="O52" i="1"/>
  <c r="O51" i="1"/>
  <c r="O54" i="1"/>
  <c r="O46" i="1"/>
  <c r="O45" i="1"/>
  <c r="O44" i="1"/>
  <c r="O47" i="1"/>
  <c r="O39" i="1"/>
  <c r="O38" i="1"/>
  <c r="O37" i="1"/>
  <c r="O40" i="1"/>
  <c r="O33" i="1"/>
  <c r="O32" i="1"/>
  <c r="O31" i="1"/>
  <c r="O34" i="1"/>
  <c r="O25" i="1"/>
  <c r="R22" i="1"/>
  <c r="R25" i="1"/>
  <c r="S24" i="1"/>
  <c r="O24" i="1"/>
  <c r="P23" i="1"/>
  <c r="Q22" i="1"/>
  <c r="P26" i="1"/>
  <c r="Q25" i="1"/>
  <c r="R24" i="1"/>
  <c r="S23" i="1"/>
  <c r="O23" i="1"/>
  <c r="P22" i="1"/>
  <c r="R26" i="1"/>
  <c r="S25" i="1"/>
  <c r="P24" i="1"/>
  <c r="Q23" i="1"/>
  <c r="Q26" i="1"/>
  <c r="S26" i="1"/>
  <c r="O26" i="1"/>
  <c r="P25" i="1"/>
  <c r="Q24" i="1"/>
  <c r="R23" i="1"/>
  <c r="S22" i="1"/>
  <c r="S26" i="4" l="1"/>
  <c r="O26" i="4"/>
  <c r="P25" i="4"/>
  <c r="Q24" i="4"/>
  <c r="R23" i="4"/>
  <c r="S22" i="4"/>
  <c r="O22" i="4"/>
  <c r="S23" i="4"/>
  <c r="R26" i="4"/>
  <c r="S25" i="4"/>
  <c r="O25" i="4"/>
  <c r="P24" i="4"/>
  <c r="Q23" i="4"/>
  <c r="R22" i="4"/>
  <c r="Q25" i="4"/>
  <c r="O23" i="4"/>
  <c r="Q26" i="4"/>
  <c r="R25" i="4"/>
  <c r="S24" i="4"/>
  <c r="O24" i="4"/>
  <c r="P23" i="4"/>
  <c r="Q22" i="4"/>
  <c r="P26" i="4"/>
  <c r="R24" i="4"/>
  <c r="P22" i="4"/>
  <c r="S26" i="3"/>
  <c r="O26" i="3"/>
  <c r="P25" i="3"/>
  <c r="Q24" i="3"/>
  <c r="R23" i="3"/>
  <c r="S22" i="3"/>
  <c r="O22" i="3"/>
  <c r="R24" i="3"/>
  <c r="O23" i="3"/>
  <c r="R26" i="3"/>
  <c r="S25" i="3"/>
  <c r="O25" i="3"/>
  <c r="P24" i="3"/>
  <c r="Q23" i="3"/>
  <c r="R22" i="3"/>
  <c r="P26" i="3"/>
  <c r="S23" i="3"/>
  <c r="Q26" i="3"/>
  <c r="R25" i="3"/>
  <c r="S24" i="3"/>
  <c r="O24" i="3"/>
  <c r="P23" i="3"/>
  <c r="Q22" i="3"/>
  <c r="Q25" i="3"/>
  <c r="P22" i="3"/>
  <c r="Q26" i="2"/>
  <c r="R25" i="2"/>
  <c r="S24" i="2"/>
  <c r="O24" i="2"/>
  <c r="P23" i="2"/>
  <c r="Q22" i="2"/>
  <c r="R23" i="2"/>
  <c r="O22" i="2"/>
  <c r="R26" i="2"/>
  <c r="O25" i="2"/>
  <c r="P24" i="2"/>
  <c r="R22" i="2"/>
  <c r="P26" i="2"/>
  <c r="Q25" i="2"/>
  <c r="R24" i="2"/>
  <c r="S23" i="2"/>
  <c r="O23" i="2"/>
  <c r="P22" i="2"/>
  <c r="S26" i="2"/>
  <c r="O26" i="2"/>
  <c r="P25" i="2"/>
  <c r="Q24" i="2"/>
  <c r="S22" i="2"/>
  <c r="S25" i="2"/>
  <c r="Q23" i="2"/>
  <c r="O30" i="4" l="1" a="1"/>
  <c r="O30" i="3" a="1"/>
  <c r="O30" i="2" a="1"/>
  <c r="O34" i="4" l="1"/>
  <c r="O30" i="4"/>
  <c r="O33" i="4"/>
  <c r="O31" i="4"/>
  <c r="O32" i="4"/>
  <c r="O34" i="3"/>
  <c r="O30" i="3"/>
  <c r="O33" i="3"/>
  <c r="O31" i="3"/>
  <c r="O32" i="3"/>
  <c r="O32" i="2"/>
  <c r="O31" i="2"/>
  <c r="O34" i="2"/>
  <c r="O30" i="2"/>
  <c r="O33" i="2"/>
  <c r="R32" i="4" l="1"/>
  <c r="L37" i="4" s="1"/>
  <c r="R32" i="3"/>
  <c r="L36" i="3" s="1"/>
  <c r="R32" i="2"/>
  <c r="L38" i="2" s="1"/>
  <c r="L40" i="3" l="1"/>
  <c r="L37" i="3"/>
  <c r="L38" i="3"/>
  <c r="L39" i="3"/>
  <c r="L36" i="4"/>
  <c r="L40" i="4"/>
  <c r="L39" i="4"/>
  <c r="L38" i="4"/>
  <c r="L37" i="2"/>
  <c r="L40" i="2"/>
  <c r="L36" i="2"/>
  <c r="L39" i="2"/>
  <c r="O36" i="4" l="1" a="1"/>
  <c r="O37" i="4" s="1"/>
  <c r="O36" i="3" a="1"/>
  <c r="O40" i="3" s="1"/>
  <c r="O36" i="2" a="1"/>
  <c r="O39" i="4" l="1"/>
  <c r="O36" i="4"/>
  <c r="O38" i="4"/>
  <c r="O40" i="4"/>
  <c r="O39" i="3"/>
  <c r="O37" i="3"/>
  <c r="O36" i="3"/>
  <c r="O38" i="3"/>
  <c r="O40" i="2"/>
  <c r="O36" i="2"/>
  <c r="O39" i="2"/>
  <c r="O38" i="2"/>
  <c r="O37" i="2"/>
  <c r="R38" i="4" l="1"/>
  <c r="L45" i="4" s="1"/>
  <c r="R38" i="3"/>
  <c r="L43" i="3" s="1"/>
  <c r="R38" i="2"/>
  <c r="L45" i="2" s="1"/>
  <c r="L47" i="4" l="1"/>
  <c r="L43" i="4"/>
  <c r="L44" i="4"/>
  <c r="L46" i="4"/>
  <c r="L46" i="3"/>
  <c r="L47" i="3"/>
  <c r="L44" i="3"/>
  <c r="L45" i="3"/>
  <c r="L47" i="2"/>
  <c r="L43" i="2"/>
  <c r="L46" i="2"/>
  <c r="L44" i="2"/>
  <c r="O43" i="4" l="1" a="1"/>
  <c r="O43" i="4" s="1"/>
  <c r="O43" i="3" a="1"/>
  <c r="O44" i="3" s="1"/>
  <c r="O43" i="2" a="1"/>
  <c r="O46" i="4" l="1"/>
  <c r="O47" i="4"/>
  <c r="O44" i="4"/>
  <c r="O45" i="4"/>
  <c r="O46" i="3"/>
  <c r="O47" i="3"/>
  <c r="O43" i="3"/>
  <c r="O45" i="3"/>
  <c r="O47" i="2"/>
  <c r="O45" i="2"/>
  <c r="O46" i="2"/>
  <c r="O43" i="2"/>
  <c r="O44" i="2"/>
  <c r="R45" i="4" l="1"/>
  <c r="L54" i="4" s="1"/>
  <c r="R45" i="3"/>
  <c r="L50" i="3" s="1"/>
  <c r="R45" i="2"/>
  <c r="L51" i="2" s="1"/>
  <c r="L53" i="4" l="1"/>
  <c r="L51" i="4"/>
  <c r="L50" i="4"/>
  <c r="L52" i="4"/>
  <c r="O50" i="4" a="1"/>
  <c r="O53" i="4" s="1"/>
  <c r="L54" i="3"/>
  <c r="L52" i="3"/>
  <c r="L53" i="3"/>
  <c r="L51" i="3"/>
  <c r="L52" i="2"/>
  <c r="L53" i="2"/>
  <c r="L54" i="2"/>
  <c r="L50" i="2"/>
  <c r="O51" i="4" l="1"/>
  <c r="O52" i="4"/>
  <c r="O54" i="4"/>
  <c r="O50" i="4"/>
  <c r="O50" i="3" a="1"/>
  <c r="O54" i="3" s="1"/>
  <c r="O50" i="2" a="1"/>
  <c r="O51" i="2" s="1"/>
  <c r="R52" i="4" l="1"/>
  <c r="L57" i="4" s="1"/>
  <c r="O51" i="3"/>
  <c r="O52" i="3"/>
  <c r="O53" i="3"/>
  <c r="O50" i="3"/>
  <c r="O50" i="2"/>
  <c r="O52" i="2"/>
  <c r="O53" i="2"/>
  <c r="O54" i="2"/>
  <c r="L59" i="4" l="1"/>
  <c r="L61" i="4"/>
  <c r="L58" i="4"/>
  <c r="O57" i="4" s="1" a="1"/>
  <c r="O60" i="4" s="1"/>
  <c r="L60" i="4"/>
  <c r="R52" i="3"/>
  <c r="L59" i="3" s="1"/>
  <c r="R52" i="2"/>
  <c r="L60" i="2" s="1"/>
  <c r="O57" i="4" l="1"/>
  <c r="O59" i="4"/>
  <c r="O58" i="4"/>
  <c r="O61" i="4"/>
  <c r="L57" i="3"/>
  <c r="L58" i="3"/>
  <c r="L60" i="3"/>
  <c r="L61" i="3"/>
  <c r="L61" i="2"/>
  <c r="L57" i="2"/>
  <c r="L58" i="2"/>
  <c r="L59" i="2"/>
  <c r="O57" i="3" l="1" a="1"/>
  <c r="O61" i="3" s="1"/>
  <c r="O57" i="2" a="1"/>
  <c r="O57" i="2" s="1"/>
  <c r="O59" i="3" l="1"/>
  <c r="O57" i="3"/>
  <c r="O60" i="3"/>
  <c r="O58" i="3"/>
  <c r="O58" i="2"/>
  <c r="O60" i="2"/>
  <c r="O61" i="2"/>
  <c r="O59" i="2"/>
  <c r="F28" i="1" l="1"/>
  <c r="F37" i="1" s="1"/>
  <c r="F23" i="1"/>
  <c r="F24" i="1"/>
  <c r="F25" i="1"/>
  <c r="F26" i="1"/>
  <c r="F35" i="1" s="1"/>
  <c r="F27" i="1"/>
  <c r="E23" i="1"/>
  <c r="E24" i="1"/>
  <c r="E25" i="1"/>
  <c r="E26" i="1"/>
  <c r="E35" i="1" s="1"/>
  <c r="E27" i="1"/>
  <c r="E28" i="1"/>
  <c r="D23" i="1"/>
  <c r="D24" i="1"/>
  <c r="D33" i="1" s="1"/>
  <c r="G33" i="1" s="1"/>
  <c r="D25" i="1"/>
  <c r="D26" i="1"/>
  <c r="D35" i="1" s="1"/>
  <c r="D27" i="1"/>
  <c r="D28" i="1"/>
  <c r="C23" i="1"/>
  <c r="C24" i="1"/>
  <c r="C25" i="1"/>
  <c r="C34" i="1" s="1"/>
  <c r="C26" i="1"/>
  <c r="C27" i="1"/>
  <c r="C36" i="1" s="1"/>
  <c r="C28" i="1"/>
  <c r="C37" i="1" s="1"/>
  <c r="C22" i="1"/>
  <c r="C31" i="1" s="1"/>
  <c r="D22" i="1"/>
  <c r="D31" i="1" s="1"/>
  <c r="E22" i="1"/>
  <c r="F22" i="1"/>
  <c r="F31" i="1" s="1"/>
  <c r="B23" i="1"/>
  <c r="B24" i="1"/>
  <c r="B25" i="1"/>
  <c r="B26" i="1"/>
  <c r="B35" i="1" s="1"/>
  <c r="B27" i="1"/>
  <c r="B28" i="1"/>
  <c r="B22" i="1"/>
  <c r="E31" i="1"/>
  <c r="C32" i="1"/>
  <c r="D32" i="1"/>
  <c r="E32" i="1"/>
  <c r="F32" i="1"/>
  <c r="C33" i="1"/>
  <c r="E33" i="1"/>
  <c r="F33" i="1"/>
  <c r="D34" i="1"/>
  <c r="E34" i="1"/>
  <c r="F34" i="1"/>
  <c r="C35" i="1"/>
  <c r="D36" i="1"/>
  <c r="G36" i="1" s="1"/>
  <c r="E36" i="1"/>
  <c r="F36" i="1"/>
  <c r="D37" i="1"/>
  <c r="E37" i="1"/>
  <c r="B32" i="1"/>
  <c r="B33" i="1"/>
  <c r="B34" i="1"/>
  <c r="B36" i="1"/>
  <c r="B37" i="1"/>
  <c r="F38" i="1" l="1"/>
  <c r="E38" i="1"/>
  <c r="D38" i="1"/>
  <c r="C38" i="1"/>
  <c r="B31" i="1"/>
  <c r="B38" i="1" s="1"/>
</calcChain>
</file>

<file path=xl/sharedStrings.xml><?xml version="1.0" encoding="utf-8"?>
<sst xmlns="http://schemas.openxmlformats.org/spreadsheetml/2006/main" count="213" uniqueCount="66">
  <si>
    <t>Критерий 1</t>
  </si>
  <si>
    <t>Критерий 2</t>
  </si>
  <si>
    <t>Критерий 3</t>
  </si>
  <si>
    <t>Критерий 4</t>
  </si>
  <si>
    <t>Критерий 5</t>
  </si>
  <si>
    <t>Критерий 6</t>
  </si>
  <si>
    <t>Критерий 7</t>
  </si>
  <si>
    <t>Критерий</t>
  </si>
  <si>
    <t>Опрашиваемые лица (эксперты)</t>
  </si>
  <si>
    <t>Rг</t>
  </si>
  <si>
    <t>Критерии</t>
  </si>
  <si>
    <t>№</t>
  </si>
  <si>
    <t>Наименование критерия</t>
  </si>
  <si>
    <t>Оценка</t>
  </si>
  <si>
    <t>Вес</t>
  </si>
  <si>
    <t>Промежуточный результат</t>
  </si>
  <si>
    <t>Методы</t>
  </si>
  <si>
    <t>Сем.Сеть</t>
  </si>
  <si>
    <t>Фреймы</t>
  </si>
  <si>
    <t>НЛ</t>
  </si>
  <si>
    <t>Адекватность содержания</t>
  </si>
  <si>
    <t>Понятность и доступность</t>
  </si>
  <si>
    <t>Гибкость и адаптивность</t>
  </si>
  <si>
    <t>Интерактивность</t>
  </si>
  <si>
    <t>Визуализация и наглядность</t>
  </si>
  <si>
    <t>Актуальность и релевантность</t>
  </si>
  <si>
    <r>
      <t> </t>
    </r>
    <r>
      <rPr>
        <sz val="10"/>
        <color rgb="FF282523"/>
        <rFont val="Arial"/>
        <family val="2"/>
        <charset val="204"/>
      </rPr>
      <t>Техническая реализуемость</t>
    </r>
  </si>
  <si>
    <t>R'=</t>
  </si>
  <si>
    <t>X=</t>
  </si>
  <si>
    <t>w</t>
  </si>
  <si>
    <t>K0=</t>
  </si>
  <si>
    <t>XT=</t>
  </si>
  <si>
    <t>B=</t>
  </si>
  <si>
    <t>Q1=</t>
  </si>
  <si>
    <t>q1k=</t>
  </si>
  <si>
    <t>K1=</t>
  </si>
  <si>
    <t>Q2=</t>
  </si>
  <si>
    <t>q2k=</t>
  </si>
  <si>
    <t>K2=</t>
  </si>
  <si>
    <t>q3k=</t>
  </si>
  <si>
    <t>K3=</t>
  </si>
  <si>
    <t>Q3=</t>
  </si>
  <si>
    <t>q4k=</t>
  </si>
  <si>
    <t>K4=</t>
  </si>
  <si>
    <t>Q4=</t>
  </si>
  <si>
    <t>Ri=</t>
  </si>
  <si>
    <t>R_= 20</t>
  </si>
  <si>
    <t>s=</t>
  </si>
  <si>
    <t>W=</t>
  </si>
  <si>
    <t>a=</t>
  </si>
  <si>
    <t>a&lt;b</t>
  </si>
  <si>
    <t>Коэффициент конкордации незначим</t>
  </si>
  <si>
    <t>Результат с учетом критериев</t>
  </si>
  <si>
    <t>rjk</t>
  </si>
  <si>
    <t>b=12,6</t>
  </si>
  <si>
    <t>Метод 1: 3,65</t>
  </si>
  <si>
    <t xml:space="preserve"> </t>
  </si>
  <si>
    <t>Метод 2: 3,8</t>
  </si>
  <si>
    <t>Метод 3: 3,58</t>
  </si>
  <si>
    <t>.-матрица индивидуальных весов</t>
  </si>
  <si>
    <t>X=м. Вектор.</t>
  </si>
  <si>
    <t>w-вектор весов</t>
  </si>
  <si>
    <t>компетентность</t>
  </si>
  <si>
    <t>-век. Невзвеш экс</t>
  </si>
  <si>
    <t>сумма квадратов отклонений</t>
  </si>
  <si>
    <t>-коэф конкордации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</si>
</sst>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rgb="FF282523"/>
      <name val="Arial"/>
      <family val="2"/>
      <charset val="204"/>
    </font>
    <font>
      <sz val="10"/>
      <color rgb="FF28252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1" fillId="0" borderId="0" xfId="0" applyFont="1"/>
    <xf numFmtId="0" fontId="2" fillId="0" borderId="0" xfId="0" applyFont="1"/>
    <xf numFmtId="2" fontId="0" fillId="0" borderId="0" xfId="0" applyNumberFormat="1"/>
    <xf numFmtId="2" fontId="0" fillId="0" borderId="1" xfId="0" applyNumberFormat="1" applyBorder="1"/>
    <xf numFmtId="0" fontId="0" fillId="0" borderId="0" xfId="0" applyBorder="1" applyAlignment="1"/>
    <xf numFmtId="0" fontId="0" fillId="0" borderId="0" xfId="0" applyBorder="1"/>
    <xf numFmtId="0" fontId="1" fillId="0" borderId="0" xfId="0" applyFont="1" applyBorder="1"/>
    <xf numFmtId="2" fontId="0" fillId="0" borderId="0" xfId="0" applyNumberForma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Fill="1" applyBorder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abSelected="1" workbookViewId="0">
      <selection activeCell="L12" sqref="L12"/>
    </sheetView>
  </sheetViews>
  <sheetFormatPr defaultRowHeight="14.4" x14ac:dyDescent="0.3"/>
  <cols>
    <col min="1" max="1" width="10.6640625" bestFit="1" customWidth="1"/>
    <col min="10" max="10" width="30.109375" bestFit="1" customWidth="1"/>
  </cols>
  <sheetData>
    <row r="1" spans="1:18" x14ac:dyDescent="0.3">
      <c r="A1" t="s">
        <v>0</v>
      </c>
      <c r="B1" s="3" t="s">
        <v>20</v>
      </c>
    </row>
    <row r="2" spans="1:18" x14ac:dyDescent="0.3">
      <c r="A2" t="s">
        <v>1</v>
      </c>
      <c r="B2" s="3" t="s">
        <v>21</v>
      </c>
    </row>
    <row r="3" spans="1:18" x14ac:dyDescent="0.3">
      <c r="A3" t="s">
        <v>2</v>
      </c>
      <c r="B3" s="3" t="s">
        <v>22</v>
      </c>
    </row>
    <row r="4" spans="1:18" x14ac:dyDescent="0.3">
      <c r="A4" t="s">
        <v>3</v>
      </c>
      <c r="B4" s="3" t="s">
        <v>23</v>
      </c>
    </row>
    <row r="5" spans="1:18" x14ac:dyDescent="0.3">
      <c r="A5" t="s">
        <v>4</v>
      </c>
      <c r="B5" s="3" t="s">
        <v>24</v>
      </c>
    </row>
    <row r="6" spans="1:18" x14ac:dyDescent="0.3">
      <c r="A6" t="s">
        <v>5</v>
      </c>
      <c r="B6" s="3" t="s">
        <v>25</v>
      </c>
    </row>
    <row r="7" spans="1:18" x14ac:dyDescent="0.3">
      <c r="A7" t="s">
        <v>6</v>
      </c>
      <c r="B7" s="4" t="s">
        <v>26</v>
      </c>
    </row>
    <row r="8" spans="1:18" x14ac:dyDescent="0.3">
      <c r="A8" s="16" t="s">
        <v>7</v>
      </c>
      <c r="B8" s="18" t="s">
        <v>8</v>
      </c>
      <c r="C8" s="18"/>
      <c r="D8" s="18"/>
      <c r="E8" s="18"/>
      <c r="F8" s="18"/>
      <c r="G8" s="19" t="s">
        <v>9</v>
      </c>
      <c r="I8" s="18" t="s">
        <v>10</v>
      </c>
      <c r="J8" s="18"/>
      <c r="K8" s="18"/>
      <c r="L8" s="18"/>
      <c r="M8" s="18" t="s">
        <v>16</v>
      </c>
      <c r="N8" s="18"/>
      <c r="O8" s="18"/>
      <c r="P8" s="18"/>
      <c r="Q8" s="18"/>
      <c r="R8" s="18"/>
    </row>
    <row r="9" spans="1:18" x14ac:dyDescent="0.3">
      <c r="A9" s="17"/>
      <c r="B9" s="2">
        <v>1</v>
      </c>
      <c r="C9" s="2">
        <v>2</v>
      </c>
      <c r="D9" s="2">
        <v>3</v>
      </c>
      <c r="E9" s="2">
        <v>4</v>
      </c>
      <c r="F9" s="2">
        <v>5</v>
      </c>
      <c r="G9" s="20"/>
      <c r="H9" t="s">
        <v>53</v>
      </c>
      <c r="I9" s="18" t="s">
        <v>11</v>
      </c>
      <c r="J9" s="18" t="s">
        <v>12</v>
      </c>
      <c r="K9" s="18" t="s">
        <v>13</v>
      </c>
      <c r="L9" s="18" t="s">
        <v>14</v>
      </c>
      <c r="M9" s="18" t="s">
        <v>17</v>
      </c>
      <c r="N9" s="18"/>
      <c r="O9" s="18" t="s">
        <v>18</v>
      </c>
      <c r="P9" s="18"/>
      <c r="Q9" s="18" t="s">
        <v>19</v>
      </c>
      <c r="R9" s="18"/>
    </row>
    <row r="10" spans="1:18" x14ac:dyDescent="0.3">
      <c r="A10" s="1">
        <v>1</v>
      </c>
      <c r="B10" s="1">
        <v>3.5</v>
      </c>
      <c r="C10" s="1">
        <v>6</v>
      </c>
      <c r="D10" s="1">
        <v>2.5</v>
      </c>
      <c r="E10" s="1">
        <v>5</v>
      </c>
      <c r="F10" s="1">
        <v>6</v>
      </c>
      <c r="G10" s="1">
        <v>6</v>
      </c>
      <c r="H10">
        <f>1-(6/336)*(POWER(B10-G10,2)+POWER(C10-G10,2)+POWER(B10-G10,2)+POWER(D10-G10,2)+POWER(E10-G10,2)+POWER(F10-G10,2))</f>
        <v>0.5401785714285714</v>
      </c>
      <c r="I10" s="18"/>
      <c r="J10" s="18"/>
      <c r="K10" s="18"/>
      <c r="L10" s="18"/>
      <c r="M10" s="2" t="s">
        <v>13</v>
      </c>
      <c r="N10" s="2" t="s">
        <v>14</v>
      </c>
      <c r="O10" s="2" t="s">
        <v>13</v>
      </c>
      <c r="P10" s="2" t="s">
        <v>14</v>
      </c>
      <c r="Q10" s="2" t="s">
        <v>13</v>
      </c>
      <c r="R10" s="2" t="s">
        <v>14</v>
      </c>
    </row>
    <row r="11" spans="1:18" x14ac:dyDescent="0.3">
      <c r="A11" s="1">
        <v>2</v>
      </c>
      <c r="B11" s="1">
        <v>5</v>
      </c>
      <c r="C11" s="1">
        <v>3</v>
      </c>
      <c r="D11" s="1">
        <v>3.5</v>
      </c>
      <c r="E11" s="1">
        <v>5</v>
      </c>
      <c r="F11" s="1">
        <v>2.5</v>
      </c>
      <c r="G11" s="1">
        <v>4</v>
      </c>
      <c r="H11">
        <f t="shared" ref="H11:H16" si="0">1-(6/336)*(POWER(B11-G11,2)+POWER(C11-G11,2)+POWER(B11-G11,2)+POWER(D11-G11,2)+POWER(E11-G11,2)+POWER(F11-G11,2))</f>
        <v>0.8839285714285714</v>
      </c>
      <c r="I11" s="1">
        <v>1</v>
      </c>
      <c r="J11" s="12" t="s">
        <v>20</v>
      </c>
      <c r="K11" s="1">
        <v>6</v>
      </c>
      <c r="L11" s="1">
        <v>0.11</v>
      </c>
      <c r="M11" s="1">
        <v>7</v>
      </c>
      <c r="N11" s="6">
        <v>0.10476190476190476</v>
      </c>
      <c r="O11" s="1">
        <v>6</v>
      </c>
      <c r="P11" s="1">
        <v>0.11904761904761904</v>
      </c>
      <c r="Q11" s="1">
        <v>6</v>
      </c>
      <c r="R11" s="1">
        <v>9.5238095238095233E-2</v>
      </c>
    </row>
    <row r="12" spans="1:18" x14ac:dyDescent="0.3">
      <c r="A12" s="1">
        <v>3</v>
      </c>
      <c r="B12" s="1">
        <v>1.5</v>
      </c>
      <c r="C12" s="1">
        <v>4</v>
      </c>
      <c r="D12" s="1">
        <v>3</v>
      </c>
      <c r="E12" s="1">
        <v>3</v>
      </c>
      <c r="F12" s="1">
        <v>3.5</v>
      </c>
      <c r="G12" s="1">
        <v>1</v>
      </c>
      <c r="H12">
        <f t="shared" si="0"/>
        <v>0.57589285714285721</v>
      </c>
      <c r="I12" s="1">
        <v>2</v>
      </c>
      <c r="J12" s="12" t="s">
        <v>21</v>
      </c>
      <c r="K12" s="1">
        <v>4</v>
      </c>
      <c r="L12" s="1">
        <v>0.15</v>
      </c>
      <c r="M12" s="1">
        <v>1</v>
      </c>
      <c r="N12" s="6">
        <v>0.18095238095238092</v>
      </c>
      <c r="O12" s="1">
        <v>2</v>
      </c>
      <c r="P12" s="1">
        <v>0.16190476190476191</v>
      </c>
      <c r="Q12" s="1">
        <v>5</v>
      </c>
      <c r="R12" s="1">
        <v>0.12380952380952381</v>
      </c>
    </row>
    <row r="13" spans="1:18" x14ac:dyDescent="0.3">
      <c r="A13" s="1">
        <v>4</v>
      </c>
      <c r="B13" s="1">
        <v>4</v>
      </c>
      <c r="C13" s="1">
        <v>2.5</v>
      </c>
      <c r="D13" s="1">
        <v>5</v>
      </c>
      <c r="E13" s="1">
        <v>2.5</v>
      </c>
      <c r="F13" s="1">
        <v>4</v>
      </c>
      <c r="G13" s="1">
        <v>3</v>
      </c>
      <c r="H13">
        <f t="shared" si="0"/>
        <v>0.8660714285714286</v>
      </c>
      <c r="I13" s="1">
        <v>3</v>
      </c>
      <c r="J13" s="12" t="s">
        <v>22</v>
      </c>
      <c r="K13" s="1">
        <v>1</v>
      </c>
      <c r="L13" s="1">
        <v>0.19</v>
      </c>
      <c r="M13" s="1">
        <v>3</v>
      </c>
      <c r="N13" s="6">
        <v>0.15238095238095237</v>
      </c>
      <c r="O13" s="1">
        <v>1</v>
      </c>
      <c r="P13" s="1">
        <v>0.17619047619047618</v>
      </c>
      <c r="Q13" s="1">
        <v>2</v>
      </c>
      <c r="R13" s="1">
        <v>0.17619047619047618</v>
      </c>
    </row>
    <row r="14" spans="1:18" x14ac:dyDescent="0.3">
      <c r="A14" s="1">
        <v>5</v>
      </c>
      <c r="B14" s="1">
        <v>3</v>
      </c>
      <c r="C14" s="1">
        <v>4.5</v>
      </c>
      <c r="D14" s="1">
        <v>5.5</v>
      </c>
      <c r="E14" s="1">
        <v>4.5</v>
      </c>
      <c r="F14" s="1">
        <v>3</v>
      </c>
      <c r="G14" s="1">
        <v>5</v>
      </c>
      <c r="H14">
        <f t="shared" si="0"/>
        <v>0.7723214285714286</v>
      </c>
      <c r="I14" s="1">
        <v>4</v>
      </c>
      <c r="J14" s="12" t="s">
        <v>23</v>
      </c>
      <c r="K14" s="1">
        <v>3</v>
      </c>
      <c r="L14" s="1">
        <v>0.16</v>
      </c>
      <c r="M14" s="1">
        <v>4</v>
      </c>
      <c r="N14" s="6">
        <v>0.14285714285714285</v>
      </c>
      <c r="O14" s="1">
        <v>7</v>
      </c>
      <c r="P14" s="1">
        <v>0.10952380952380951</v>
      </c>
      <c r="Q14" s="1">
        <v>4</v>
      </c>
      <c r="R14" s="1">
        <v>0.15714285714285711</v>
      </c>
    </row>
    <row r="15" spans="1:18" x14ac:dyDescent="0.3">
      <c r="A15" s="1">
        <v>6</v>
      </c>
      <c r="B15" s="1">
        <v>4.5</v>
      </c>
      <c r="C15" s="1">
        <v>2</v>
      </c>
      <c r="D15" s="1">
        <v>3</v>
      </c>
      <c r="E15" s="1">
        <v>3</v>
      </c>
      <c r="F15" s="1">
        <v>5</v>
      </c>
      <c r="G15" s="1">
        <v>2</v>
      </c>
      <c r="H15">
        <f t="shared" si="0"/>
        <v>0.5803571428571429</v>
      </c>
      <c r="I15" s="1">
        <v>5</v>
      </c>
      <c r="J15" s="12" t="s">
        <v>24</v>
      </c>
      <c r="K15" s="1">
        <v>5</v>
      </c>
      <c r="L15" s="1">
        <v>0.14000000000000001</v>
      </c>
      <c r="M15" s="1">
        <v>5</v>
      </c>
      <c r="N15" s="6">
        <v>0.13333333333333333</v>
      </c>
      <c r="O15" s="1">
        <v>5</v>
      </c>
      <c r="P15" s="1">
        <v>0.13333333333333333</v>
      </c>
      <c r="Q15" s="1">
        <v>3</v>
      </c>
      <c r="R15" s="1">
        <v>0.16666666666666666</v>
      </c>
    </row>
    <row r="16" spans="1:18" x14ac:dyDescent="0.3">
      <c r="A16" s="1">
        <v>7</v>
      </c>
      <c r="B16" s="1">
        <v>6.5</v>
      </c>
      <c r="C16" s="1">
        <v>6</v>
      </c>
      <c r="D16" s="1">
        <v>5.5</v>
      </c>
      <c r="E16" s="1">
        <v>5</v>
      </c>
      <c r="F16" s="1">
        <v>4</v>
      </c>
      <c r="G16" s="1">
        <v>7</v>
      </c>
      <c r="H16">
        <f t="shared" si="0"/>
        <v>0.70089285714285721</v>
      </c>
      <c r="I16" s="2">
        <v>6</v>
      </c>
      <c r="J16" s="12" t="s">
        <v>25</v>
      </c>
      <c r="K16" s="1">
        <v>2</v>
      </c>
      <c r="L16" s="1">
        <v>0.17</v>
      </c>
      <c r="M16" s="1">
        <v>2</v>
      </c>
      <c r="N16" s="6">
        <v>0.16190476190476191</v>
      </c>
      <c r="O16" s="1">
        <v>3</v>
      </c>
      <c r="P16" s="1">
        <v>0.15238095238095237</v>
      </c>
      <c r="Q16" s="1">
        <v>1</v>
      </c>
      <c r="R16" s="1">
        <v>0.21904761904761907</v>
      </c>
    </row>
    <row r="17" spans="1:19" x14ac:dyDescent="0.3">
      <c r="I17" s="2">
        <v>7</v>
      </c>
      <c r="J17" s="13" t="s">
        <v>26</v>
      </c>
      <c r="K17" s="2">
        <v>7</v>
      </c>
      <c r="L17" s="2">
        <v>0.08</v>
      </c>
      <c r="M17" s="1">
        <v>6</v>
      </c>
      <c r="N17" s="6">
        <v>0.12380952380952381</v>
      </c>
      <c r="O17" s="1">
        <v>4</v>
      </c>
      <c r="P17" s="2">
        <v>0.1380952380952381</v>
      </c>
      <c r="Q17" s="1">
        <v>7</v>
      </c>
      <c r="R17" s="2">
        <v>6.1904761904761907E-2</v>
      </c>
    </row>
    <row r="18" spans="1:19" x14ac:dyDescent="0.3">
      <c r="I18" s="18" t="s">
        <v>15</v>
      </c>
      <c r="J18" s="18"/>
      <c r="K18" s="1"/>
      <c r="L18" s="1"/>
      <c r="M18" s="1"/>
      <c r="N18" s="1">
        <f>N11*M11+M12*N12+M13*N13+M14*N14+M15*N15+M16*N16+M17*N17</f>
        <v>3.6761904761904765</v>
      </c>
      <c r="O18" s="1"/>
      <c r="P18" s="1">
        <f t="shared" ref="P18:R18" si="1">P11*O11+O12*P12+O13*P13+O14*P14+O15*P15+O16*P16+O17*P17</f>
        <v>3.6571428571428566</v>
      </c>
      <c r="Q18" s="1"/>
      <c r="R18" s="1">
        <f t="shared" si="1"/>
        <v>3.3238095238095235</v>
      </c>
    </row>
    <row r="19" spans="1:19" x14ac:dyDescent="0.3">
      <c r="I19" s="18" t="s">
        <v>52</v>
      </c>
      <c r="J19" s="18"/>
      <c r="K19" s="1"/>
      <c r="L19" s="1"/>
      <c r="M19" s="14">
        <f>M11*$L$11+M12*$L$12+M13*$L$13+M14*$L$14+M15*$L$15+M16*$L$16+M17*$L$17</f>
        <v>3.6500000000000004</v>
      </c>
      <c r="N19" s="15"/>
      <c r="O19" s="14">
        <f>O11*$L$11+O12*$L$12+O13*$L$13+O14*$L$14+O15*$L$15+O16*$L$16+O17*$L$17</f>
        <v>3.8000000000000003</v>
      </c>
      <c r="P19" s="15"/>
      <c r="Q19" s="14">
        <f t="shared" ref="Q19" si="2">Q11*$L$11+Q12*$L$12+Q13*$L$13+Q14*$L$14+Q15*$L$15+Q16*$L$16+Q17*$L$17</f>
        <v>3.58</v>
      </c>
      <c r="R19" s="15"/>
    </row>
    <row r="20" spans="1:19" x14ac:dyDescent="0.3">
      <c r="J20" t="s">
        <v>55</v>
      </c>
    </row>
    <row r="21" spans="1:19" x14ac:dyDescent="0.3">
      <c r="I21" t="s">
        <v>56</v>
      </c>
      <c r="J21" t="s">
        <v>57</v>
      </c>
      <c r="K21" t="s">
        <v>62</v>
      </c>
    </row>
    <row r="22" spans="1:19" x14ac:dyDescent="0.3">
      <c r="B22" s="1">
        <f>7-B10</f>
        <v>3.5</v>
      </c>
      <c r="C22" s="1">
        <f t="shared" ref="C22:F22" si="3">7-C10</f>
        <v>1</v>
      </c>
      <c r="D22" s="1">
        <f t="shared" si="3"/>
        <v>4.5</v>
      </c>
      <c r="E22" s="1">
        <f t="shared" si="3"/>
        <v>2</v>
      </c>
      <c r="F22" s="1">
        <f t="shared" si="3"/>
        <v>1</v>
      </c>
      <c r="J22" t="s">
        <v>58</v>
      </c>
      <c r="L22">
        <v>0.2</v>
      </c>
      <c r="O22">
        <f t="array" ref="O22:S26">MMULT(B42:H46,B31:F37)</f>
        <v>0.1769047619047619</v>
      </c>
      <c r="P22">
        <v>0.14642857142857144</v>
      </c>
      <c r="Q22">
        <v>0.15380952380952381</v>
      </c>
      <c r="R22">
        <v>0.15261904761904763</v>
      </c>
      <c r="S22">
        <v>0.14333333333333334</v>
      </c>
    </row>
    <row r="23" spans="1:19" x14ac:dyDescent="0.3">
      <c r="B23" s="1">
        <f t="shared" ref="B23:F28" si="4">7-B11</f>
        <v>2</v>
      </c>
      <c r="C23" s="1">
        <f t="shared" si="4"/>
        <v>4</v>
      </c>
      <c r="D23" s="1">
        <f t="shared" si="4"/>
        <v>3.5</v>
      </c>
      <c r="E23" s="1">
        <f t="shared" si="4"/>
        <v>2</v>
      </c>
      <c r="F23" s="1">
        <f t="shared" si="4"/>
        <v>4.5</v>
      </c>
      <c r="L23">
        <v>0.2</v>
      </c>
      <c r="O23">
        <v>0.14571428571428569</v>
      </c>
      <c r="P23">
        <v>0.17738095238095236</v>
      </c>
      <c r="Q23">
        <v>0.14690476190476187</v>
      </c>
      <c r="R23">
        <v>0.15928571428571428</v>
      </c>
      <c r="S23">
        <v>0.14928571428571427</v>
      </c>
    </row>
    <row r="24" spans="1:19" x14ac:dyDescent="0.3">
      <c r="B24" s="1">
        <f t="shared" si="4"/>
        <v>5.5</v>
      </c>
      <c r="C24" s="1">
        <f t="shared" si="4"/>
        <v>3</v>
      </c>
      <c r="D24" s="1">
        <f t="shared" si="4"/>
        <v>4</v>
      </c>
      <c r="E24" s="1">
        <f t="shared" si="4"/>
        <v>4</v>
      </c>
      <c r="F24" s="1">
        <f t="shared" si="4"/>
        <v>3.5</v>
      </c>
      <c r="K24" t="s">
        <v>30</v>
      </c>
      <c r="L24">
        <v>0.2</v>
      </c>
      <c r="N24" t="s">
        <v>32</v>
      </c>
      <c r="O24">
        <v>0.15285714285714289</v>
      </c>
      <c r="P24">
        <v>0.14785714285714285</v>
      </c>
      <c r="Q24">
        <v>0.16523809523809524</v>
      </c>
      <c r="R24">
        <v>0.14499999999999999</v>
      </c>
      <c r="S24">
        <v>0.13380952380952382</v>
      </c>
    </row>
    <row r="25" spans="1:19" x14ac:dyDescent="0.3">
      <c r="A25" t="s">
        <v>27</v>
      </c>
      <c r="B25" s="1">
        <f t="shared" si="4"/>
        <v>3</v>
      </c>
      <c r="C25" s="1">
        <f t="shared" si="4"/>
        <v>4.5</v>
      </c>
      <c r="D25" s="1">
        <f t="shared" si="4"/>
        <v>2</v>
      </c>
      <c r="E25" s="1">
        <f t="shared" si="4"/>
        <v>4.5</v>
      </c>
      <c r="F25" s="1">
        <f t="shared" si="4"/>
        <v>3</v>
      </c>
      <c r="G25" s="22" t="s">
        <v>59</v>
      </c>
      <c r="L25">
        <v>0.2</v>
      </c>
      <c r="O25">
        <v>0.15380952380952381</v>
      </c>
      <c r="P25">
        <v>0.16023809523809526</v>
      </c>
      <c r="Q25">
        <v>0.14619047619047618</v>
      </c>
      <c r="R25">
        <v>0.16023809523809524</v>
      </c>
      <c r="S25">
        <v>0.14309523809523811</v>
      </c>
    </row>
    <row r="26" spans="1:19" x14ac:dyDescent="0.3">
      <c r="B26" s="1">
        <f t="shared" si="4"/>
        <v>4</v>
      </c>
      <c r="C26" s="1">
        <f t="shared" si="4"/>
        <v>2.5</v>
      </c>
      <c r="D26" s="1">
        <f t="shared" si="4"/>
        <v>1.5</v>
      </c>
      <c r="E26" s="1">
        <f t="shared" si="4"/>
        <v>2.5</v>
      </c>
      <c r="F26" s="1">
        <f t="shared" si="4"/>
        <v>4</v>
      </c>
      <c r="L26">
        <v>0.2</v>
      </c>
      <c r="O26">
        <v>0.14428571428571427</v>
      </c>
      <c r="P26">
        <v>0.14976190476190473</v>
      </c>
      <c r="Q26">
        <v>0.13404761904761903</v>
      </c>
      <c r="R26">
        <v>0.14214285714285715</v>
      </c>
      <c r="S26">
        <v>0.16142857142857142</v>
      </c>
    </row>
    <row r="27" spans="1:19" x14ac:dyDescent="0.3">
      <c r="B27" s="1">
        <f t="shared" si="4"/>
        <v>2.5</v>
      </c>
      <c r="C27" s="1">
        <f t="shared" si="4"/>
        <v>5</v>
      </c>
      <c r="D27" s="1">
        <f t="shared" si="4"/>
        <v>4</v>
      </c>
      <c r="E27" s="1">
        <f t="shared" si="4"/>
        <v>4</v>
      </c>
      <c r="F27" s="1">
        <f t="shared" si="4"/>
        <v>2</v>
      </c>
    </row>
    <row r="28" spans="1:19" x14ac:dyDescent="0.3">
      <c r="B28" s="1">
        <f t="shared" si="4"/>
        <v>0.5</v>
      </c>
      <c r="C28" s="1">
        <f t="shared" si="4"/>
        <v>1</v>
      </c>
      <c r="D28" s="1">
        <f t="shared" si="4"/>
        <v>1.5</v>
      </c>
      <c r="E28" s="1">
        <f t="shared" si="4"/>
        <v>2</v>
      </c>
      <c r="F28" s="1">
        <f t="shared" si="4"/>
        <v>3</v>
      </c>
    </row>
    <row r="30" spans="1:19" x14ac:dyDescent="0.3">
      <c r="G30" t="s">
        <v>61</v>
      </c>
      <c r="O30">
        <f t="array" ref="O30:O34">MMULT(O22:S26,L22:L26)</f>
        <v>0.15461904761904766</v>
      </c>
    </row>
    <row r="31" spans="1:19" x14ac:dyDescent="0.3">
      <c r="B31" s="6">
        <f>B22/21</f>
        <v>0.16666666666666666</v>
      </c>
      <c r="C31" s="6">
        <f t="shared" ref="C31:F31" si="5">C22/21</f>
        <v>4.7619047619047616E-2</v>
      </c>
      <c r="D31" s="6">
        <f t="shared" si="5"/>
        <v>0.21428571428571427</v>
      </c>
      <c r="E31" s="6">
        <f t="shared" si="5"/>
        <v>9.5238095238095233E-2</v>
      </c>
      <c r="F31" s="6">
        <f t="shared" si="5"/>
        <v>4.7619047619047616E-2</v>
      </c>
      <c r="G31" s="5">
        <f>AVERAGE(B31:F31)</f>
        <v>0.11428571428571428</v>
      </c>
      <c r="O31">
        <v>0.15571428571428569</v>
      </c>
    </row>
    <row r="32" spans="1:19" x14ac:dyDescent="0.3">
      <c r="B32" s="6">
        <f t="shared" ref="B32:F37" si="6">B23/21</f>
        <v>9.5238095238095233E-2</v>
      </c>
      <c r="C32" s="6">
        <f t="shared" si="6"/>
        <v>0.19047619047619047</v>
      </c>
      <c r="D32" s="6">
        <f t="shared" si="6"/>
        <v>0.16666666666666666</v>
      </c>
      <c r="E32" s="6">
        <f t="shared" si="6"/>
        <v>9.5238095238095233E-2</v>
      </c>
      <c r="F32" s="6">
        <f t="shared" si="6"/>
        <v>0.21428571428571427</v>
      </c>
      <c r="G32" s="5">
        <f t="shared" ref="G32:G37" si="7">AVERAGE(B32:F32)</f>
        <v>0.15238095238095237</v>
      </c>
      <c r="N32" t="s">
        <v>33</v>
      </c>
      <c r="O32">
        <v>0.14895238095238095</v>
      </c>
      <c r="P32" s="23" t="s">
        <v>63</v>
      </c>
      <c r="Q32" t="s">
        <v>34</v>
      </c>
      <c r="R32">
        <f>SUM(O30:O34)</f>
        <v>0.7583333333333333</v>
      </c>
    </row>
    <row r="33" spans="1:18" x14ac:dyDescent="0.3">
      <c r="B33" s="6">
        <f t="shared" si="6"/>
        <v>0.26190476190476192</v>
      </c>
      <c r="C33" s="6">
        <f t="shared" si="6"/>
        <v>0.14285714285714285</v>
      </c>
      <c r="D33" s="6">
        <f t="shared" si="6"/>
        <v>0.19047619047619047</v>
      </c>
      <c r="E33" s="6">
        <f t="shared" si="6"/>
        <v>0.19047619047619047</v>
      </c>
      <c r="F33" s="6">
        <f t="shared" si="6"/>
        <v>0.16666666666666666</v>
      </c>
      <c r="G33" s="5">
        <f t="shared" si="7"/>
        <v>0.19047619047619047</v>
      </c>
      <c r="O33">
        <v>0.15271428571428572</v>
      </c>
    </row>
    <row r="34" spans="1:18" x14ac:dyDescent="0.3">
      <c r="B34" s="6">
        <f t="shared" si="6"/>
        <v>0.14285714285714285</v>
      </c>
      <c r="C34" s="6">
        <f t="shared" si="6"/>
        <v>0.21428571428571427</v>
      </c>
      <c r="D34" s="6">
        <f t="shared" si="6"/>
        <v>9.5238095238095233E-2</v>
      </c>
      <c r="E34" s="6">
        <f t="shared" si="6"/>
        <v>0.21428571428571427</v>
      </c>
      <c r="F34" s="6">
        <f t="shared" si="6"/>
        <v>0.14285714285714285</v>
      </c>
      <c r="G34" s="5">
        <f t="shared" si="7"/>
        <v>0.16190476190476191</v>
      </c>
      <c r="O34">
        <v>0.14633333333333332</v>
      </c>
    </row>
    <row r="35" spans="1:18" x14ac:dyDescent="0.3">
      <c r="A35" t="s">
        <v>60</v>
      </c>
      <c r="B35" s="6">
        <f t="shared" si="6"/>
        <v>0.19047619047619047</v>
      </c>
      <c r="C35" s="6">
        <f t="shared" si="6"/>
        <v>0.11904761904761904</v>
      </c>
      <c r="D35" s="6">
        <f t="shared" si="6"/>
        <v>7.1428571428571425E-2</v>
      </c>
      <c r="E35" s="6">
        <f t="shared" si="6"/>
        <v>0.11904761904761904</v>
      </c>
      <c r="F35" s="6">
        <f t="shared" si="6"/>
        <v>0.19047619047619047</v>
      </c>
      <c r="G35" s="5">
        <f t="shared" si="7"/>
        <v>0.1380952380952381</v>
      </c>
    </row>
    <row r="36" spans="1:18" x14ac:dyDescent="0.3">
      <c r="B36" s="6">
        <f t="shared" si="6"/>
        <v>0.11904761904761904</v>
      </c>
      <c r="C36" s="6">
        <f t="shared" si="6"/>
        <v>0.23809523809523808</v>
      </c>
      <c r="D36" s="6">
        <f t="shared" si="6"/>
        <v>0.19047619047619047</v>
      </c>
      <c r="E36" s="6">
        <f t="shared" si="6"/>
        <v>0.19047619047619047</v>
      </c>
      <c r="F36" s="6">
        <f t="shared" si="6"/>
        <v>9.5238095238095233E-2</v>
      </c>
      <c r="G36" s="5">
        <f t="shared" si="7"/>
        <v>0.16666666666666666</v>
      </c>
      <c r="L36">
        <f>O30/$R$32</f>
        <v>0.20389324960753538</v>
      </c>
      <c r="O36">
        <f t="array" ref="O36:O40">MMULT(O22:S26,L36:L40)</f>
        <v>0.15474160125588701</v>
      </c>
    </row>
    <row r="37" spans="1:18" x14ac:dyDescent="0.3">
      <c r="B37" s="6">
        <f t="shared" si="6"/>
        <v>2.3809523809523808E-2</v>
      </c>
      <c r="C37" s="6">
        <f t="shared" si="6"/>
        <v>4.7619047619047616E-2</v>
      </c>
      <c r="D37" s="6">
        <f t="shared" si="6"/>
        <v>7.1428571428571425E-2</v>
      </c>
      <c r="E37" s="6">
        <f t="shared" si="6"/>
        <v>9.5238095238095233E-2</v>
      </c>
      <c r="F37" s="6">
        <f t="shared" si="6"/>
        <v>0.14285714285714285</v>
      </c>
      <c r="G37" s="5">
        <f t="shared" si="7"/>
        <v>7.6190476190476183E-2</v>
      </c>
      <c r="L37">
        <f t="shared" ref="L37:L40" si="8">O31/$R$32</f>
        <v>0.20533751962323388</v>
      </c>
      <c r="O37">
        <v>0.15587267698288107</v>
      </c>
    </row>
    <row r="38" spans="1:18" x14ac:dyDescent="0.3">
      <c r="B38" s="6">
        <f>SUM(B31:B37)</f>
        <v>0.99999999999999989</v>
      </c>
      <c r="C38" s="6">
        <f t="shared" ref="C38:E38" si="9">SUM(C31:C37)</f>
        <v>1</v>
      </c>
      <c r="D38" s="6">
        <f t="shared" si="9"/>
        <v>0.99999999999999989</v>
      </c>
      <c r="E38" s="6">
        <f t="shared" si="9"/>
        <v>1</v>
      </c>
      <c r="F38" s="6">
        <f>SUM(F31:F37)</f>
        <v>1</v>
      </c>
      <c r="K38" t="s">
        <v>35</v>
      </c>
      <c r="L38">
        <f t="shared" si="8"/>
        <v>0.19642072213500786</v>
      </c>
      <c r="N38" t="s">
        <v>36</v>
      </c>
      <c r="O38">
        <v>0.14900448531060778</v>
      </c>
      <c r="Q38" t="s">
        <v>37</v>
      </c>
      <c r="R38">
        <f>SUM(O36:O40)</f>
        <v>0.75875454885250815</v>
      </c>
    </row>
    <row r="39" spans="1:18" x14ac:dyDescent="0.3">
      <c r="B39" s="5"/>
      <c r="C39" s="5"/>
      <c r="D39" s="5"/>
      <c r="E39" s="5"/>
      <c r="F39" s="5"/>
      <c r="L39">
        <f t="shared" si="8"/>
        <v>0.20138147566718997</v>
      </c>
      <c r="O39">
        <v>0.15286010316214399</v>
      </c>
    </row>
    <row r="40" spans="1:18" x14ac:dyDescent="0.3">
      <c r="B40" s="5"/>
      <c r="C40" s="5"/>
      <c r="D40" s="5"/>
      <c r="E40" s="5"/>
      <c r="F40" s="5"/>
      <c r="L40">
        <f t="shared" si="8"/>
        <v>0.19296703296703296</v>
      </c>
      <c r="O40">
        <v>0.14627568214098827</v>
      </c>
    </row>
    <row r="42" spans="1:18" x14ac:dyDescent="0.3">
      <c r="B42" s="6">
        <v>0.17</v>
      </c>
      <c r="C42">
        <v>0.1</v>
      </c>
      <c r="D42">
        <v>0.26</v>
      </c>
      <c r="E42">
        <v>0.14000000000000001</v>
      </c>
      <c r="F42">
        <v>0.19</v>
      </c>
      <c r="G42">
        <v>0.12</v>
      </c>
      <c r="H42">
        <v>0.02</v>
      </c>
    </row>
    <row r="43" spans="1:18" x14ac:dyDescent="0.3">
      <c r="B43">
        <v>0.05</v>
      </c>
      <c r="C43">
        <v>0.19</v>
      </c>
      <c r="D43">
        <v>0.14000000000000001</v>
      </c>
      <c r="E43">
        <v>0.21</v>
      </c>
      <c r="F43">
        <v>0.12</v>
      </c>
      <c r="G43">
        <v>0.24</v>
      </c>
      <c r="H43">
        <v>0.05</v>
      </c>
      <c r="L43">
        <f>O36/$R$38</f>
        <v>0.20394157964510171</v>
      </c>
      <c r="O43">
        <f t="array" ref="O43:O47">MMULT(O22:S26,L43:L47)</f>
        <v>0.15474384057583651</v>
      </c>
    </row>
    <row r="44" spans="1:18" x14ac:dyDescent="0.3">
      <c r="A44" t="s">
        <v>31</v>
      </c>
      <c r="B44">
        <v>0.21</v>
      </c>
      <c r="C44">
        <v>0.17</v>
      </c>
      <c r="D44">
        <v>0.19</v>
      </c>
      <c r="E44">
        <v>0.1</v>
      </c>
      <c r="F44">
        <v>7.0000000000000007E-2</v>
      </c>
      <c r="G44">
        <v>0.19</v>
      </c>
      <c r="H44">
        <v>7.0000000000000007E-2</v>
      </c>
      <c r="L44">
        <f t="shared" ref="L44:L47" si="10">O37/$R$38</f>
        <v>0.20543228006818928</v>
      </c>
      <c r="O44">
        <v>0.15587606666195142</v>
      </c>
    </row>
    <row r="45" spans="1:18" x14ac:dyDescent="0.3">
      <c r="B45">
        <v>0.1</v>
      </c>
      <c r="C45">
        <v>0.1</v>
      </c>
      <c r="D45">
        <v>0.19</v>
      </c>
      <c r="E45">
        <v>0.21</v>
      </c>
      <c r="F45">
        <v>0.12</v>
      </c>
      <c r="G45">
        <v>0.19</v>
      </c>
      <c r="H45">
        <v>0.1</v>
      </c>
      <c r="K45" t="s">
        <v>38</v>
      </c>
      <c r="L45">
        <f t="shared" si="10"/>
        <v>0.19638035190161646</v>
      </c>
      <c r="N45" t="s">
        <v>36</v>
      </c>
      <c r="O45">
        <v>0.14900636780846749</v>
      </c>
      <c r="Q45" t="s">
        <v>39</v>
      </c>
      <c r="R45">
        <f>SUM(O43:O47)</f>
        <v>0.75876307674902876</v>
      </c>
    </row>
    <row r="46" spans="1:18" x14ac:dyDescent="0.3">
      <c r="B46">
        <v>0.05</v>
      </c>
      <c r="C46">
        <v>0.21</v>
      </c>
      <c r="D46">
        <v>0.17</v>
      </c>
      <c r="E46">
        <v>0.14000000000000001</v>
      </c>
      <c r="F46">
        <v>0.19</v>
      </c>
      <c r="G46">
        <v>0.1</v>
      </c>
      <c r="H46">
        <v>0.14000000000000001</v>
      </c>
      <c r="L46">
        <f t="shared" si="10"/>
        <v>0.20146186061529361</v>
      </c>
      <c r="O46">
        <v>0.15286349852094316</v>
      </c>
    </row>
    <row r="47" spans="1:18" x14ac:dyDescent="0.3">
      <c r="L47">
        <f t="shared" si="10"/>
        <v>0.19278392776979889</v>
      </c>
      <c r="O47">
        <v>0.14627330318183013</v>
      </c>
    </row>
    <row r="50" spans="1:18" x14ac:dyDescent="0.3">
      <c r="L50">
        <f>O43/$R$45</f>
        <v>0.20394223878005091</v>
      </c>
      <c r="O50">
        <f t="array" ref="O50:O54">MMULT(O22:S26,L50:L54)</f>
        <v>0.154743892780731</v>
      </c>
    </row>
    <row r="51" spans="1:18" x14ac:dyDescent="0.3">
      <c r="L51">
        <f t="shared" ref="L51:L54" si="11">O44/$R$45</f>
        <v>0.20543443854676333</v>
      </c>
      <c r="O51">
        <v>0.15587614640473049</v>
      </c>
    </row>
    <row r="52" spans="1:18" x14ac:dyDescent="0.3">
      <c r="K52" t="s">
        <v>40</v>
      </c>
      <c r="L52">
        <f t="shared" si="11"/>
        <v>0.19638062575065626</v>
      </c>
      <c r="N52" t="s">
        <v>41</v>
      </c>
      <c r="O52">
        <v>0.14900644402912525</v>
      </c>
      <c r="Q52" t="s">
        <v>42</v>
      </c>
      <c r="R52">
        <f>SUM(O50:O54)</f>
        <v>0.75876328111270896</v>
      </c>
    </row>
    <row r="53" spans="1:18" x14ac:dyDescent="0.3">
      <c r="B53">
        <f>SUM(B10:F10)</f>
        <v>23</v>
      </c>
      <c r="E53">
        <f>(B53-20)*(B53-20)</f>
        <v>9</v>
      </c>
      <c r="L53">
        <f t="shared" si="11"/>
        <v>0.20146407120375054</v>
      </c>
      <c r="O53">
        <v>0.15286358132902328</v>
      </c>
    </row>
    <row r="54" spans="1:18" x14ac:dyDescent="0.3">
      <c r="B54">
        <f t="shared" ref="B54:B59" si="12">SUM(B11:F11)</f>
        <v>19</v>
      </c>
      <c r="E54">
        <f t="shared" ref="E54:E59" si="13">(B54-20)*(B54-20)</f>
        <v>1</v>
      </c>
      <c r="L54">
        <f t="shared" si="11"/>
        <v>0.19277862571877891</v>
      </c>
      <c r="O54">
        <v>0.14627321656909895</v>
      </c>
    </row>
    <row r="55" spans="1:18" x14ac:dyDescent="0.3">
      <c r="A55" t="s">
        <v>45</v>
      </c>
      <c r="B55">
        <f t="shared" si="12"/>
        <v>15</v>
      </c>
      <c r="D55" t="s">
        <v>46</v>
      </c>
      <c r="E55">
        <f t="shared" si="13"/>
        <v>25</v>
      </c>
    </row>
    <row r="56" spans="1:18" x14ac:dyDescent="0.3">
      <c r="B56">
        <f t="shared" si="12"/>
        <v>18</v>
      </c>
      <c r="E56">
        <f t="shared" si="13"/>
        <v>4</v>
      </c>
    </row>
    <row r="57" spans="1:18" x14ac:dyDescent="0.3">
      <c r="B57">
        <f t="shared" si="12"/>
        <v>20.5</v>
      </c>
      <c r="E57">
        <f t="shared" si="13"/>
        <v>0.25</v>
      </c>
      <c r="L57">
        <f>O50/$R$52</f>
        <v>0.20394225265329474</v>
      </c>
      <c r="O57">
        <f t="array" ref="O57:O61">MMULT(O22:S26,L57:L61)</f>
        <v>0.15474389440830866</v>
      </c>
    </row>
    <row r="58" spans="1:18" x14ac:dyDescent="0.3">
      <c r="B58">
        <f t="shared" si="12"/>
        <v>17.5</v>
      </c>
      <c r="E58">
        <f t="shared" si="13"/>
        <v>6.25</v>
      </c>
      <c r="L58">
        <f t="shared" ref="L58:L61" si="14">O51/$R$52</f>
        <v>0.20543448831121836</v>
      </c>
      <c r="O58">
        <v>0.1558761481888237</v>
      </c>
    </row>
    <row r="59" spans="1:18" x14ac:dyDescent="0.3">
      <c r="B59">
        <f t="shared" si="12"/>
        <v>27</v>
      </c>
      <c r="E59">
        <f t="shared" si="13"/>
        <v>49</v>
      </c>
      <c r="K59" t="s">
        <v>43</v>
      </c>
      <c r="L59">
        <f t="shared" si="14"/>
        <v>0.19638067331172207</v>
      </c>
      <c r="N59" t="s">
        <v>44</v>
      </c>
      <c r="O59">
        <v>0.14900644710128869</v>
      </c>
    </row>
    <row r="60" spans="1:18" x14ac:dyDescent="0.3">
      <c r="L60">
        <f t="shared" si="14"/>
        <v>0.20146412607744058</v>
      </c>
      <c r="O60">
        <v>0.15286358341867479</v>
      </c>
    </row>
    <row r="61" spans="1:18" x14ac:dyDescent="0.3">
      <c r="A61" t="s">
        <v>47</v>
      </c>
      <c r="B61">
        <f>SUM(E53:E59)</f>
        <v>94.5</v>
      </c>
      <c r="C61" s="23" t="s">
        <v>64</v>
      </c>
      <c r="L61">
        <f t="shared" si="14"/>
        <v>0.19277845964632426</v>
      </c>
      <c r="O61">
        <v>0.14627321339014104</v>
      </c>
    </row>
    <row r="63" spans="1:18" x14ac:dyDescent="0.3">
      <c r="A63" t="s">
        <v>48</v>
      </c>
      <c r="B63">
        <f>(12*B61)/(25*336)</f>
        <v>0.13500000000000001</v>
      </c>
      <c r="C63" s="23" t="s">
        <v>65</v>
      </c>
    </row>
    <row r="64" spans="1:18" x14ac:dyDescent="0.3">
      <c r="A64" t="s">
        <v>49</v>
      </c>
      <c r="B64">
        <f>5*6*B63</f>
        <v>4.0500000000000007</v>
      </c>
      <c r="D64" t="s">
        <v>54</v>
      </c>
    </row>
    <row r="65" spans="1:1" x14ac:dyDescent="0.3">
      <c r="A65" t="s">
        <v>50</v>
      </c>
    </row>
    <row r="66" spans="1:1" x14ac:dyDescent="0.3">
      <c r="A66" t="s">
        <v>51</v>
      </c>
    </row>
  </sheetData>
  <mergeCells count="17">
    <mergeCell ref="L9:L10"/>
    <mergeCell ref="Q19:R19"/>
    <mergeCell ref="A8:A9"/>
    <mergeCell ref="I18:J18"/>
    <mergeCell ref="I19:J19"/>
    <mergeCell ref="M19:N19"/>
    <mergeCell ref="O19:P19"/>
    <mergeCell ref="M8:R8"/>
    <mergeCell ref="M9:N9"/>
    <mergeCell ref="O9:P9"/>
    <mergeCell ref="Q9:R9"/>
    <mergeCell ref="G8:G9"/>
    <mergeCell ref="B8:F8"/>
    <mergeCell ref="I8:L8"/>
    <mergeCell ref="I9:I10"/>
    <mergeCell ref="J9:J10"/>
    <mergeCell ref="K9:K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opLeftCell="A40" workbookViewId="0">
      <selection activeCell="C67" sqref="C67"/>
    </sheetView>
  </sheetViews>
  <sheetFormatPr defaultRowHeight="14.4" x14ac:dyDescent="0.3"/>
  <cols>
    <col min="1" max="1" width="10.6640625" bestFit="1" customWidth="1"/>
    <col min="10" max="10" width="30.109375" bestFit="1" customWidth="1"/>
  </cols>
  <sheetData>
    <row r="1" spans="1:18" x14ac:dyDescent="0.3">
      <c r="A1" t="s">
        <v>0</v>
      </c>
      <c r="B1" s="3" t="s">
        <v>20</v>
      </c>
    </row>
    <row r="2" spans="1:18" x14ac:dyDescent="0.3">
      <c r="A2" t="s">
        <v>1</v>
      </c>
      <c r="B2" s="3" t="s">
        <v>21</v>
      </c>
    </row>
    <row r="3" spans="1:18" x14ac:dyDescent="0.3">
      <c r="A3" t="s">
        <v>2</v>
      </c>
      <c r="B3" s="3" t="s">
        <v>22</v>
      </c>
    </row>
    <row r="4" spans="1:18" x14ac:dyDescent="0.3">
      <c r="A4" t="s">
        <v>3</v>
      </c>
      <c r="B4" s="3" t="s">
        <v>23</v>
      </c>
    </row>
    <row r="5" spans="1:18" x14ac:dyDescent="0.3">
      <c r="A5" t="s">
        <v>4</v>
      </c>
      <c r="B5" s="3" t="s">
        <v>24</v>
      </c>
    </row>
    <row r="6" spans="1:18" x14ac:dyDescent="0.3">
      <c r="A6" t="s">
        <v>5</v>
      </c>
      <c r="B6" s="3" t="s">
        <v>25</v>
      </c>
    </row>
    <row r="7" spans="1:18" x14ac:dyDescent="0.3">
      <c r="A7" t="s">
        <v>6</v>
      </c>
      <c r="B7" s="4" t="s">
        <v>26</v>
      </c>
    </row>
    <row r="8" spans="1:18" x14ac:dyDescent="0.3">
      <c r="A8" s="16" t="s">
        <v>7</v>
      </c>
      <c r="B8" s="18" t="s">
        <v>8</v>
      </c>
      <c r="C8" s="18"/>
      <c r="D8" s="18"/>
      <c r="E8" s="18"/>
      <c r="F8" s="18"/>
      <c r="G8" s="19" t="s">
        <v>9</v>
      </c>
      <c r="I8" s="21"/>
      <c r="J8" s="21"/>
      <c r="K8" s="21"/>
      <c r="L8" s="21"/>
      <c r="M8" s="21"/>
      <c r="N8" s="21"/>
      <c r="O8" s="21"/>
      <c r="P8" s="21"/>
      <c r="Q8" s="21"/>
      <c r="R8" s="21"/>
    </row>
    <row r="9" spans="1:18" x14ac:dyDescent="0.3">
      <c r="A9" s="17"/>
      <c r="B9" s="2">
        <v>1</v>
      </c>
      <c r="C9" s="2">
        <v>2</v>
      </c>
      <c r="D9" s="2">
        <v>3</v>
      </c>
      <c r="E9" s="2">
        <v>4</v>
      </c>
      <c r="F9" s="2">
        <v>5</v>
      </c>
      <c r="G9" s="20"/>
      <c r="H9" t="s">
        <v>53</v>
      </c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18" x14ac:dyDescent="0.3">
      <c r="A10" s="1">
        <v>1</v>
      </c>
      <c r="B10" s="1">
        <v>4</v>
      </c>
      <c r="C10" s="1">
        <v>5</v>
      </c>
      <c r="D10" s="1">
        <v>6</v>
      </c>
      <c r="E10" s="1">
        <v>2.5</v>
      </c>
      <c r="F10" s="1">
        <v>6.5</v>
      </c>
      <c r="G10" s="1">
        <v>7</v>
      </c>
      <c r="H10">
        <f>1-(6/336)*(POWER(B10-G10,2)+POWER(C10-G10,2)+POWER(B10-G10,2)+POWER(D10-G10,2)+POWER(E10-G10,2)+POWER(F10-G10,2))</f>
        <v>0.22321428571428581</v>
      </c>
      <c r="I10" s="21"/>
      <c r="J10" s="21"/>
      <c r="K10" s="21"/>
      <c r="L10" s="21"/>
      <c r="M10" s="7"/>
      <c r="N10" s="7"/>
      <c r="O10" s="7"/>
      <c r="P10" s="7"/>
      <c r="Q10" s="7"/>
      <c r="R10" s="7"/>
    </row>
    <row r="11" spans="1:18" x14ac:dyDescent="0.3">
      <c r="A11" s="1">
        <v>2</v>
      </c>
      <c r="B11" s="1">
        <v>4</v>
      </c>
      <c r="C11" s="1">
        <v>1</v>
      </c>
      <c r="D11" s="1">
        <v>2</v>
      </c>
      <c r="E11" s="1">
        <v>3.5</v>
      </c>
      <c r="F11" s="1">
        <v>5.5</v>
      </c>
      <c r="G11" s="1">
        <v>1</v>
      </c>
      <c r="H11">
        <f t="shared" ref="H11:H16" si="0">1-(6/336)*(POWER(B11-G11,2)+POWER(C11-G11,2)+POWER(B11-G11,2)+POWER(D11-G11,2)+POWER(E11-G11,2)+POWER(F11-G11,2))</f>
        <v>0.1875</v>
      </c>
      <c r="I11" s="8"/>
      <c r="J11" s="9"/>
      <c r="K11" s="8"/>
      <c r="L11" s="8"/>
      <c r="M11" s="8"/>
      <c r="N11" s="10"/>
      <c r="O11" s="8"/>
      <c r="P11" s="8"/>
      <c r="Q11" s="8"/>
      <c r="R11" s="8"/>
    </row>
    <row r="12" spans="1:18" x14ac:dyDescent="0.3">
      <c r="A12" s="1">
        <v>3</v>
      </c>
      <c r="B12" s="1">
        <v>4</v>
      </c>
      <c r="C12" s="1">
        <v>4</v>
      </c>
      <c r="D12" s="1">
        <v>5</v>
      </c>
      <c r="E12" s="1">
        <v>4</v>
      </c>
      <c r="F12" s="1">
        <v>2</v>
      </c>
      <c r="G12" s="1">
        <v>3</v>
      </c>
      <c r="H12">
        <f t="shared" si="0"/>
        <v>0.8392857142857143</v>
      </c>
      <c r="I12" s="8"/>
      <c r="J12" s="9"/>
      <c r="K12" s="8"/>
      <c r="L12" s="8"/>
      <c r="M12" s="8"/>
      <c r="N12" s="10"/>
      <c r="O12" s="8"/>
      <c r="P12" s="8"/>
      <c r="Q12" s="8"/>
      <c r="R12" s="8"/>
    </row>
    <row r="13" spans="1:18" x14ac:dyDescent="0.3">
      <c r="A13" s="1">
        <v>4</v>
      </c>
      <c r="B13" s="1">
        <v>4</v>
      </c>
      <c r="C13" s="1">
        <v>6</v>
      </c>
      <c r="D13" s="1">
        <v>3</v>
      </c>
      <c r="E13" s="1">
        <v>4</v>
      </c>
      <c r="F13" s="1">
        <v>3</v>
      </c>
      <c r="G13" s="1">
        <v>4</v>
      </c>
      <c r="H13">
        <f t="shared" si="0"/>
        <v>0.8928571428571429</v>
      </c>
      <c r="I13" s="8"/>
      <c r="J13" s="9"/>
      <c r="K13" s="8"/>
      <c r="L13" s="8"/>
      <c r="M13" s="8"/>
      <c r="N13" s="10"/>
      <c r="O13" s="8"/>
      <c r="P13" s="8"/>
      <c r="Q13" s="8"/>
      <c r="R13" s="8"/>
    </row>
    <row r="14" spans="1:18" x14ac:dyDescent="0.3">
      <c r="A14" s="1">
        <v>5</v>
      </c>
      <c r="B14" s="1">
        <v>4</v>
      </c>
      <c r="C14" s="1">
        <v>4</v>
      </c>
      <c r="D14" s="1">
        <v>6</v>
      </c>
      <c r="E14" s="1">
        <v>4.5</v>
      </c>
      <c r="F14" s="1">
        <v>2.5</v>
      </c>
      <c r="G14" s="1">
        <v>5</v>
      </c>
      <c r="H14">
        <f t="shared" si="0"/>
        <v>0.8125</v>
      </c>
      <c r="I14" s="8"/>
      <c r="J14" s="9"/>
      <c r="K14" s="8"/>
      <c r="L14" s="8"/>
      <c r="M14" s="8"/>
      <c r="N14" s="10"/>
      <c r="O14" s="8"/>
      <c r="P14" s="8"/>
      <c r="Q14" s="8"/>
      <c r="R14" s="8"/>
    </row>
    <row r="15" spans="1:18" x14ac:dyDescent="0.3">
      <c r="A15" s="1">
        <v>6</v>
      </c>
      <c r="B15" s="1">
        <v>4</v>
      </c>
      <c r="C15" s="1">
        <v>3</v>
      </c>
      <c r="D15" s="1">
        <v>2</v>
      </c>
      <c r="E15" s="1">
        <v>4.5</v>
      </c>
      <c r="F15" s="1">
        <v>4.5</v>
      </c>
      <c r="G15" s="1">
        <v>2</v>
      </c>
      <c r="H15">
        <f t="shared" si="0"/>
        <v>0.6160714285714286</v>
      </c>
      <c r="I15" s="8"/>
      <c r="J15" s="9"/>
      <c r="K15" s="8"/>
      <c r="L15" s="8"/>
      <c r="M15" s="8"/>
      <c r="N15" s="10"/>
      <c r="O15" s="8"/>
      <c r="P15" s="8"/>
      <c r="Q15" s="8"/>
      <c r="R15" s="8"/>
    </row>
    <row r="16" spans="1:18" x14ac:dyDescent="0.3">
      <c r="A16" s="1">
        <v>7</v>
      </c>
      <c r="B16" s="1">
        <v>4</v>
      </c>
      <c r="C16" s="1">
        <v>5</v>
      </c>
      <c r="D16" s="1">
        <v>4</v>
      </c>
      <c r="E16" s="1">
        <v>5</v>
      </c>
      <c r="F16" s="1">
        <v>4</v>
      </c>
      <c r="G16" s="1">
        <v>6</v>
      </c>
      <c r="H16">
        <f t="shared" si="0"/>
        <v>0.6785714285714286</v>
      </c>
      <c r="I16" s="7"/>
      <c r="J16" s="9"/>
      <c r="K16" s="8"/>
      <c r="L16" s="8"/>
      <c r="M16" s="8"/>
      <c r="N16" s="10"/>
      <c r="O16" s="8"/>
      <c r="P16" s="8"/>
      <c r="Q16" s="8"/>
      <c r="R16" s="8"/>
    </row>
    <row r="17" spans="1:19" x14ac:dyDescent="0.3">
      <c r="I17" s="7"/>
      <c r="J17" s="11"/>
      <c r="K17" s="7"/>
      <c r="L17" s="7"/>
      <c r="M17" s="8"/>
      <c r="N17" s="10"/>
      <c r="O17" s="7"/>
      <c r="P17" s="7"/>
      <c r="Q17" s="7"/>
      <c r="R17" s="7"/>
    </row>
    <row r="18" spans="1:19" x14ac:dyDescent="0.3">
      <c r="I18" s="21"/>
      <c r="J18" s="21"/>
      <c r="K18" s="8"/>
      <c r="L18" s="8"/>
      <c r="M18" s="8"/>
      <c r="N18" s="8"/>
      <c r="O18" s="8"/>
      <c r="P18" s="8"/>
      <c r="Q18" s="8"/>
      <c r="R18" s="8"/>
    </row>
    <row r="19" spans="1:19" x14ac:dyDescent="0.3">
      <c r="I19" s="21"/>
      <c r="J19" s="21"/>
      <c r="K19" s="8"/>
      <c r="L19" s="8"/>
      <c r="M19" s="8"/>
      <c r="N19" s="8"/>
      <c r="O19" s="8"/>
      <c r="P19" s="8"/>
      <c r="Q19" s="8"/>
      <c r="R19" s="8"/>
    </row>
    <row r="22" spans="1:19" x14ac:dyDescent="0.3">
      <c r="B22" s="1">
        <f>7-B10</f>
        <v>3</v>
      </c>
      <c r="C22" s="1">
        <f t="shared" ref="C22:F22" si="1">7-C10</f>
        <v>2</v>
      </c>
      <c r="D22" s="1">
        <f t="shared" si="1"/>
        <v>1</v>
      </c>
      <c r="E22" s="1">
        <f t="shared" si="1"/>
        <v>4.5</v>
      </c>
      <c r="F22" s="1">
        <f t="shared" si="1"/>
        <v>0.5</v>
      </c>
      <c r="L22">
        <v>0.2</v>
      </c>
      <c r="O22">
        <f t="array" ref="O22:S26">MMULT(B42:H46,B31:F37)</f>
        <v>0.12000000000000001</v>
      </c>
      <c r="P22">
        <v>0.12476190476190477</v>
      </c>
      <c r="Q22">
        <v>0.1180952380952381</v>
      </c>
      <c r="R22">
        <v>0.12619047619047619</v>
      </c>
      <c r="S22">
        <v>0.12047619047619049</v>
      </c>
    </row>
    <row r="23" spans="1:19" x14ac:dyDescent="0.3">
      <c r="B23" s="1">
        <f t="shared" ref="B23:F28" si="2">7-B11</f>
        <v>3</v>
      </c>
      <c r="C23" s="1">
        <f t="shared" si="2"/>
        <v>6</v>
      </c>
      <c r="D23" s="1">
        <f t="shared" si="2"/>
        <v>5</v>
      </c>
      <c r="E23" s="1">
        <f t="shared" si="2"/>
        <v>3.5</v>
      </c>
      <c r="F23" s="1">
        <f t="shared" si="2"/>
        <v>1.5</v>
      </c>
      <c r="L23">
        <v>0.2</v>
      </c>
      <c r="O23">
        <v>0.14428571428571429</v>
      </c>
      <c r="P23">
        <v>0.18047619047619046</v>
      </c>
      <c r="Q23">
        <v>0.16285714285714284</v>
      </c>
      <c r="R23">
        <v>0.14571428571428569</v>
      </c>
      <c r="S23">
        <v>0.13285714285714287</v>
      </c>
    </row>
    <row r="24" spans="1:19" x14ac:dyDescent="0.3">
      <c r="B24" s="1">
        <f t="shared" si="2"/>
        <v>3</v>
      </c>
      <c r="C24" s="1">
        <f t="shared" si="2"/>
        <v>3</v>
      </c>
      <c r="D24" s="1">
        <f t="shared" si="2"/>
        <v>2</v>
      </c>
      <c r="E24" s="1">
        <f t="shared" si="2"/>
        <v>3</v>
      </c>
      <c r="F24" s="1">
        <f t="shared" si="2"/>
        <v>5</v>
      </c>
      <c r="K24" t="s">
        <v>30</v>
      </c>
      <c r="L24">
        <v>0.2</v>
      </c>
      <c r="N24" t="s">
        <v>32</v>
      </c>
      <c r="O24">
        <v>0.14428571428571427</v>
      </c>
      <c r="P24">
        <v>0.16285714285714284</v>
      </c>
      <c r="Q24">
        <v>0.18476190476190474</v>
      </c>
      <c r="R24">
        <v>0.13999999999999999</v>
      </c>
      <c r="S24">
        <v>0.13761904761904761</v>
      </c>
    </row>
    <row r="25" spans="1:19" x14ac:dyDescent="0.3">
      <c r="A25" t="s">
        <v>27</v>
      </c>
      <c r="B25" s="1">
        <f t="shared" si="2"/>
        <v>3</v>
      </c>
      <c r="C25" s="1">
        <f t="shared" si="2"/>
        <v>1</v>
      </c>
      <c r="D25" s="1">
        <f t="shared" si="2"/>
        <v>4</v>
      </c>
      <c r="E25" s="1">
        <f t="shared" si="2"/>
        <v>3</v>
      </c>
      <c r="F25" s="1">
        <f t="shared" si="2"/>
        <v>4</v>
      </c>
      <c r="L25">
        <v>0.2</v>
      </c>
      <c r="O25">
        <v>0.14285714285714285</v>
      </c>
      <c r="P25">
        <v>0.14476190476190473</v>
      </c>
      <c r="Q25">
        <v>0.13904761904761906</v>
      </c>
      <c r="R25">
        <v>0.15142857142857144</v>
      </c>
      <c r="S25">
        <v>0.13142857142857142</v>
      </c>
    </row>
    <row r="26" spans="1:19" x14ac:dyDescent="0.3">
      <c r="B26" s="1">
        <f t="shared" si="2"/>
        <v>3</v>
      </c>
      <c r="C26" s="1">
        <f t="shared" si="2"/>
        <v>3</v>
      </c>
      <c r="D26" s="1">
        <f t="shared" si="2"/>
        <v>1</v>
      </c>
      <c r="E26" s="1">
        <f t="shared" si="2"/>
        <v>2.5</v>
      </c>
      <c r="F26" s="1">
        <f t="shared" si="2"/>
        <v>4.5</v>
      </c>
      <c r="L26">
        <v>0.2</v>
      </c>
      <c r="O26">
        <v>0.14142857142857143</v>
      </c>
      <c r="P26">
        <v>0.13142857142857142</v>
      </c>
      <c r="Q26">
        <v>0.13523809523809521</v>
      </c>
      <c r="R26">
        <v>0.13</v>
      </c>
      <c r="S26">
        <v>0.17809523809523808</v>
      </c>
    </row>
    <row r="27" spans="1:19" x14ac:dyDescent="0.3">
      <c r="B27" s="1">
        <f t="shared" si="2"/>
        <v>3</v>
      </c>
      <c r="C27" s="1">
        <f t="shared" si="2"/>
        <v>4</v>
      </c>
      <c r="D27" s="1">
        <f t="shared" si="2"/>
        <v>5</v>
      </c>
      <c r="E27" s="1">
        <f t="shared" si="2"/>
        <v>2.5</v>
      </c>
      <c r="F27" s="1">
        <f t="shared" si="2"/>
        <v>2.5</v>
      </c>
    </row>
    <row r="28" spans="1:19" x14ac:dyDescent="0.3">
      <c r="B28" s="1">
        <f t="shared" si="2"/>
        <v>3</v>
      </c>
      <c r="C28" s="1">
        <f t="shared" si="2"/>
        <v>2</v>
      </c>
      <c r="D28" s="1">
        <f t="shared" si="2"/>
        <v>3</v>
      </c>
      <c r="E28" s="1">
        <f t="shared" si="2"/>
        <v>2</v>
      </c>
      <c r="F28" s="1">
        <f t="shared" si="2"/>
        <v>3</v>
      </c>
    </row>
    <row r="30" spans="1:19" x14ac:dyDescent="0.3">
      <c r="G30" t="s">
        <v>29</v>
      </c>
      <c r="O30">
        <f t="array" ref="O30:O34">MMULT(O22:S26,L22:L26)</f>
        <v>0.12190476190476192</v>
      </c>
    </row>
    <row r="31" spans="1:19" x14ac:dyDescent="0.3">
      <c r="B31" s="6">
        <f>B22/21</f>
        <v>0.14285714285714285</v>
      </c>
      <c r="C31" s="6">
        <f t="shared" ref="C31:F31" si="3">C22/21</f>
        <v>9.5238095238095233E-2</v>
      </c>
      <c r="D31" s="6">
        <f t="shared" si="3"/>
        <v>4.7619047619047616E-2</v>
      </c>
      <c r="E31" s="6">
        <f t="shared" si="3"/>
        <v>0.21428571428571427</v>
      </c>
      <c r="F31" s="6">
        <f t="shared" si="3"/>
        <v>2.3809523809523808E-2</v>
      </c>
      <c r="G31" s="5">
        <f>AVERAGE(B31:F31)</f>
        <v>0.10476190476190476</v>
      </c>
      <c r="O31">
        <v>0.15323809523809523</v>
      </c>
    </row>
    <row r="32" spans="1:19" x14ac:dyDescent="0.3">
      <c r="B32" s="6">
        <f t="shared" ref="B32:F37" si="4">B23/21</f>
        <v>0.14285714285714285</v>
      </c>
      <c r="C32" s="6">
        <f t="shared" si="4"/>
        <v>0.2857142857142857</v>
      </c>
      <c r="D32" s="6">
        <f t="shared" si="4"/>
        <v>0.23809523809523808</v>
      </c>
      <c r="E32" s="6">
        <f t="shared" si="4"/>
        <v>0.16666666666666666</v>
      </c>
      <c r="F32" s="6">
        <f t="shared" si="4"/>
        <v>7.1428571428571425E-2</v>
      </c>
      <c r="G32" s="5">
        <f t="shared" ref="G32:G37" si="5">AVERAGE(B32:F32)</f>
        <v>0.18095238095238092</v>
      </c>
      <c r="N32" t="s">
        <v>33</v>
      </c>
      <c r="O32">
        <v>0.15390476190476191</v>
      </c>
      <c r="Q32" t="s">
        <v>34</v>
      </c>
      <c r="R32">
        <f>SUM(O30:O34)</f>
        <v>0.71419047619047604</v>
      </c>
    </row>
    <row r="33" spans="1:18" x14ac:dyDescent="0.3">
      <c r="B33" s="6">
        <f t="shared" si="4"/>
        <v>0.14285714285714285</v>
      </c>
      <c r="C33" s="6">
        <f t="shared" si="4"/>
        <v>0.14285714285714285</v>
      </c>
      <c r="D33" s="6">
        <f t="shared" si="4"/>
        <v>9.5238095238095233E-2</v>
      </c>
      <c r="E33" s="6">
        <f t="shared" si="4"/>
        <v>0.14285714285714285</v>
      </c>
      <c r="F33" s="6">
        <f t="shared" si="4"/>
        <v>0.23809523809523808</v>
      </c>
      <c r="G33" s="5">
        <f t="shared" si="5"/>
        <v>0.15238095238095237</v>
      </c>
      <c r="O33">
        <v>0.14190476190476192</v>
      </c>
    </row>
    <row r="34" spans="1:18" x14ac:dyDescent="0.3">
      <c r="B34" s="6">
        <f t="shared" si="4"/>
        <v>0.14285714285714285</v>
      </c>
      <c r="C34" s="6">
        <f t="shared" si="4"/>
        <v>4.7619047619047616E-2</v>
      </c>
      <c r="D34" s="6">
        <f t="shared" si="4"/>
        <v>0.19047619047619047</v>
      </c>
      <c r="E34" s="6">
        <f t="shared" si="4"/>
        <v>0.14285714285714285</v>
      </c>
      <c r="F34" s="6">
        <f t="shared" si="4"/>
        <v>0.19047619047619047</v>
      </c>
      <c r="G34" s="5">
        <f t="shared" si="5"/>
        <v>0.14285714285714285</v>
      </c>
      <c r="O34">
        <v>0.14323809523809522</v>
      </c>
    </row>
    <row r="35" spans="1:18" x14ac:dyDescent="0.3">
      <c r="A35" t="s">
        <v>28</v>
      </c>
      <c r="B35" s="6">
        <f t="shared" si="4"/>
        <v>0.14285714285714285</v>
      </c>
      <c r="C35" s="6">
        <f t="shared" si="4"/>
        <v>0.14285714285714285</v>
      </c>
      <c r="D35" s="6">
        <f t="shared" si="4"/>
        <v>4.7619047619047616E-2</v>
      </c>
      <c r="E35" s="6">
        <f t="shared" si="4"/>
        <v>0.11904761904761904</v>
      </c>
      <c r="F35" s="6">
        <f t="shared" si="4"/>
        <v>0.21428571428571427</v>
      </c>
      <c r="G35" s="5">
        <f t="shared" si="5"/>
        <v>0.13333333333333333</v>
      </c>
    </row>
    <row r="36" spans="1:18" x14ac:dyDescent="0.3">
      <c r="B36" s="6">
        <f t="shared" si="4"/>
        <v>0.14285714285714285</v>
      </c>
      <c r="C36" s="6">
        <f t="shared" si="4"/>
        <v>0.19047619047619047</v>
      </c>
      <c r="D36" s="6">
        <f t="shared" si="4"/>
        <v>0.23809523809523808</v>
      </c>
      <c r="E36" s="6">
        <f t="shared" si="4"/>
        <v>0.11904761904761904</v>
      </c>
      <c r="F36" s="6">
        <f t="shared" si="4"/>
        <v>0.11904761904761904</v>
      </c>
      <c r="G36" s="5">
        <f t="shared" si="5"/>
        <v>0.16190476190476191</v>
      </c>
      <c r="L36">
        <f>O30/$R$32</f>
        <v>0.17068942525670094</v>
      </c>
      <c r="O36">
        <f t="array" ref="O36:O40">MMULT(O22:S26,L36:L40)</f>
        <v>0.12193676617199757</v>
      </c>
    </row>
    <row r="37" spans="1:18" x14ac:dyDescent="0.3">
      <c r="B37" s="6">
        <f t="shared" si="4"/>
        <v>0.14285714285714285</v>
      </c>
      <c r="C37" s="6">
        <f t="shared" si="4"/>
        <v>9.5238095238095233E-2</v>
      </c>
      <c r="D37" s="6">
        <f t="shared" si="4"/>
        <v>0.14285714285714285</v>
      </c>
      <c r="E37" s="6">
        <f t="shared" si="4"/>
        <v>9.5238095238095233E-2</v>
      </c>
      <c r="F37" s="6">
        <f t="shared" si="4"/>
        <v>0.14285714285714285</v>
      </c>
      <c r="G37" s="5">
        <f t="shared" si="5"/>
        <v>0.12380952380952381</v>
      </c>
      <c r="L37">
        <f t="shared" ref="L37:L40" si="6">O31/$R$32</f>
        <v>0.21456194159221231</v>
      </c>
      <c r="O37">
        <v>0.15404460277243318</v>
      </c>
    </row>
    <row r="38" spans="1:18" x14ac:dyDescent="0.3">
      <c r="B38" s="6">
        <f>SUM(B31:B37)</f>
        <v>0.99999999999999978</v>
      </c>
      <c r="C38" s="6">
        <f t="shared" ref="C38:E38" si="7">SUM(C31:C37)</f>
        <v>0.99999999999999989</v>
      </c>
      <c r="D38" s="6">
        <f t="shared" si="7"/>
        <v>1</v>
      </c>
      <c r="E38" s="6">
        <f t="shared" si="7"/>
        <v>0.99999999999999989</v>
      </c>
      <c r="F38" s="6">
        <f>SUM(F31:F37)</f>
        <v>1</v>
      </c>
      <c r="K38" t="s">
        <v>35</v>
      </c>
      <c r="L38">
        <f t="shared" si="6"/>
        <v>0.21549539938658493</v>
      </c>
      <c r="N38" t="s">
        <v>36</v>
      </c>
      <c r="O38">
        <v>0.15480425961556779</v>
      </c>
      <c r="Q38" t="s">
        <v>37</v>
      </c>
      <c r="R38">
        <f>SUM(O36:O40)</f>
        <v>0.7156735183738786</v>
      </c>
    </row>
    <row r="39" spans="1:18" x14ac:dyDescent="0.3">
      <c r="B39" s="5"/>
      <c r="C39" s="5"/>
      <c r="D39" s="5"/>
      <c r="E39" s="5"/>
      <c r="F39" s="5"/>
      <c r="L39">
        <f t="shared" si="6"/>
        <v>0.19869315908787846</v>
      </c>
      <c r="O39">
        <v>0.14185586649648527</v>
      </c>
    </row>
    <row r="40" spans="1:18" x14ac:dyDescent="0.3">
      <c r="B40" s="5"/>
      <c r="C40" s="5"/>
      <c r="D40" s="5"/>
      <c r="E40" s="5"/>
      <c r="F40" s="5"/>
      <c r="L40">
        <f t="shared" si="6"/>
        <v>0.20056007467662357</v>
      </c>
      <c r="O40">
        <v>0.14303202331739473</v>
      </c>
    </row>
    <row r="42" spans="1:18" x14ac:dyDescent="0.3">
      <c r="B42" s="6">
        <v>0.14000000000000001</v>
      </c>
      <c r="C42" s="6">
        <v>0.14000000000000001</v>
      </c>
      <c r="D42" s="6">
        <v>0.14000000000000001</v>
      </c>
      <c r="E42" s="6">
        <v>0.14000000000000001</v>
      </c>
      <c r="F42" s="6">
        <v>0.14000000000000001</v>
      </c>
      <c r="G42">
        <v>0.12</v>
      </c>
      <c r="H42">
        <v>0.02</v>
      </c>
    </row>
    <row r="43" spans="1:18" x14ac:dyDescent="0.3">
      <c r="B43">
        <v>0.1</v>
      </c>
      <c r="C43">
        <v>0.28999999999999998</v>
      </c>
      <c r="D43">
        <v>0.14000000000000001</v>
      </c>
      <c r="E43">
        <v>0.05</v>
      </c>
      <c r="F43">
        <v>0.14000000000000001</v>
      </c>
      <c r="G43">
        <v>0.19</v>
      </c>
      <c r="H43">
        <v>0.1</v>
      </c>
      <c r="L43">
        <f>O36/$R$38</f>
        <v>0.17038043610871176</v>
      </c>
      <c r="O43">
        <f t="array" ref="O43:O47">MMULT(O22:S26,L43:L47)</f>
        <v>0.12193516496955739</v>
      </c>
    </row>
    <row r="44" spans="1:18" x14ac:dyDescent="0.3">
      <c r="A44" t="s">
        <v>31</v>
      </c>
      <c r="B44">
        <v>0.05</v>
      </c>
      <c r="C44">
        <v>0.24</v>
      </c>
      <c r="D44">
        <v>0.1</v>
      </c>
      <c r="E44">
        <v>0.19</v>
      </c>
      <c r="F44">
        <v>0.05</v>
      </c>
      <c r="G44">
        <v>0.24</v>
      </c>
      <c r="H44">
        <v>0.14000000000000001</v>
      </c>
      <c r="L44">
        <f t="shared" ref="L44:L47" si="8">O37/$R$38</f>
        <v>0.21524424031008782</v>
      </c>
      <c r="O44">
        <v>0.15409169863686423</v>
      </c>
    </row>
    <row r="45" spans="1:18" x14ac:dyDescent="0.3">
      <c r="B45">
        <v>0.21</v>
      </c>
      <c r="C45">
        <v>0.17</v>
      </c>
      <c r="D45">
        <v>0.14000000000000001</v>
      </c>
      <c r="E45">
        <v>0.14000000000000001</v>
      </c>
      <c r="F45">
        <v>0.12</v>
      </c>
      <c r="G45">
        <v>0.12</v>
      </c>
      <c r="H45">
        <v>0.1</v>
      </c>
      <c r="K45" t="s">
        <v>38</v>
      </c>
      <c r="L45">
        <f t="shared" si="8"/>
        <v>0.2163056975578852</v>
      </c>
      <c r="N45" t="s">
        <v>36</v>
      </c>
      <c r="O45">
        <v>0.15485647638048158</v>
      </c>
      <c r="Q45" t="s">
        <v>39</v>
      </c>
      <c r="R45">
        <f>SUM(O43:O47)</f>
        <v>0.71574121882458119</v>
      </c>
    </row>
    <row r="46" spans="1:18" x14ac:dyDescent="0.3">
      <c r="B46">
        <v>0.02</v>
      </c>
      <c r="C46">
        <v>7.0000000000000007E-2</v>
      </c>
      <c r="D46">
        <v>0.24</v>
      </c>
      <c r="E46">
        <v>0.19</v>
      </c>
      <c r="F46">
        <v>0.21</v>
      </c>
      <c r="G46">
        <v>0.12</v>
      </c>
      <c r="H46">
        <v>0.14000000000000001</v>
      </c>
      <c r="L46">
        <f t="shared" si="8"/>
        <v>0.19821309976482548</v>
      </c>
      <c r="O46">
        <v>0.14185800502206683</v>
      </c>
    </row>
    <row r="47" spans="1:18" x14ac:dyDescent="0.3">
      <c r="L47">
        <f t="shared" si="8"/>
        <v>0.19985652625848963</v>
      </c>
      <c r="O47">
        <v>0.14299987381561119</v>
      </c>
    </row>
    <row r="50" spans="1:18" x14ac:dyDescent="0.3">
      <c r="L50">
        <f>O43/$R$45</f>
        <v>0.17036208305818154</v>
      </c>
      <c r="O50">
        <f t="array" ref="O50:O54">MMULT(O22:S26,L50:L54)</f>
        <v>0.12193515340557483</v>
      </c>
    </row>
    <row r="51" spans="1:18" x14ac:dyDescent="0.3">
      <c r="L51">
        <f t="shared" ref="L51:L54" si="9">O44/$R$45</f>
        <v>0.21528968094071732</v>
      </c>
      <c r="O51">
        <v>0.15409502493688929</v>
      </c>
    </row>
    <row r="52" spans="1:18" x14ac:dyDescent="0.3">
      <c r="K52" t="s">
        <v>40</v>
      </c>
      <c r="L52">
        <f t="shared" si="9"/>
        <v>0.21635819246905058</v>
      </c>
      <c r="N52" t="s">
        <v>41</v>
      </c>
      <c r="O52">
        <v>0.15485993809636997</v>
      </c>
      <c r="Q52" t="s">
        <v>42</v>
      </c>
      <c r="R52">
        <f>SUM(O50:O54)</f>
        <v>0.71574553676511488</v>
      </c>
    </row>
    <row r="53" spans="1:18" x14ac:dyDescent="0.3">
      <c r="B53">
        <f>SUM(B10:F10)</f>
        <v>24</v>
      </c>
      <c r="E53">
        <f>(B53-20)*(B53-20)</f>
        <v>16</v>
      </c>
      <c r="L53">
        <f t="shared" si="9"/>
        <v>0.19819733905367601</v>
      </c>
      <c r="O53">
        <v>0.14185848589499792</v>
      </c>
    </row>
    <row r="54" spans="1:18" x14ac:dyDescent="0.3">
      <c r="B54">
        <f t="shared" ref="B54:B59" si="10">SUM(B11:F11)</f>
        <v>16</v>
      </c>
      <c r="E54">
        <f t="shared" ref="E54:E59" si="11">(B54-20)*(B54-20)</f>
        <v>16</v>
      </c>
      <c r="L54">
        <f t="shared" si="9"/>
        <v>0.19979270447837458</v>
      </c>
      <c r="O54">
        <v>0.14299693443128281</v>
      </c>
    </row>
    <row r="55" spans="1:18" x14ac:dyDescent="0.3">
      <c r="A55" t="s">
        <v>45</v>
      </c>
      <c r="B55">
        <f t="shared" si="10"/>
        <v>19</v>
      </c>
      <c r="D55" t="s">
        <v>46</v>
      </c>
      <c r="E55">
        <f t="shared" si="11"/>
        <v>1</v>
      </c>
    </row>
    <row r="56" spans="1:18" x14ac:dyDescent="0.3">
      <c r="B56">
        <f t="shared" si="10"/>
        <v>20</v>
      </c>
      <c r="E56">
        <f t="shared" si="11"/>
        <v>0</v>
      </c>
    </row>
    <row r="57" spans="1:18" x14ac:dyDescent="0.3">
      <c r="B57">
        <f t="shared" si="10"/>
        <v>21</v>
      </c>
      <c r="E57">
        <f t="shared" si="11"/>
        <v>1</v>
      </c>
      <c r="L57">
        <f>O50/$R$52</f>
        <v>0.1703610391434269</v>
      </c>
      <c r="O57">
        <f t="array" ref="O57:O61">MMULT(O22:S26,L57:L61)</f>
        <v>0.12193515685236915</v>
      </c>
    </row>
    <row r="58" spans="1:18" x14ac:dyDescent="0.3">
      <c r="B58">
        <f t="shared" si="10"/>
        <v>18</v>
      </c>
      <c r="E58">
        <f t="shared" si="11"/>
        <v>4</v>
      </c>
      <c r="L58">
        <f t="shared" ref="L58:L61" si="12">O51/$R$52</f>
        <v>0.21529302946594331</v>
      </c>
      <c r="O58">
        <v>0.15409527166325662</v>
      </c>
    </row>
    <row r="59" spans="1:18" x14ac:dyDescent="0.3">
      <c r="B59">
        <f t="shared" si="10"/>
        <v>22</v>
      </c>
      <c r="E59">
        <f t="shared" si="11"/>
        <v>4</v>
      </c>
      <c r="K59" t="s">
        <v>43</v>
      </c>
      <c r="L59">
        <f t="shared" si="12"/>
        <v>0.21636172374371385</v>
      </c>
      <c r="N59" t="s">
        <v>44</v>
      </c>
      <c r="O59">
        <v>0.15486018087449149</v>
      </c>
    </row>
    <row r="60" spans="1:18" x14ac:dyDescent="0.3">
      <c r="L60">
        <f t="shared" si="12"/>
        <v>0.19819681522031118</v>
      </c>
      <c r="O60">
        <v>0.14185853503982912</v>
      </c>
    </row>
    <row r="61" spans="1:18" x14ac:dyDescent="0.3">
      <c r="A61" t="s">
        <v>47</v>
      </c>
      <c r="B61">
        <f>SUM(E53:E59)</f>
        <v>42</v>
      </c>
      <c r="L61">
        <f t="shared" si="12"/>
        <v>0.19978739242660468</v>
      </c>
      <c r="O61">
        <v>0.14299669029719428</v>
      </c>
    </row>
    <row r="63" spans="1:18" x14ac:dyDescent="0.3">
      <c r="A63" t="s">
        <v>48</v>
      </c>
      <c r="B63">
        <f>(12*B61)/(25*336)</f>
        <v>0.06</v>
      </c>
    </row>
    <row r="64" spans="1:18" x14ac:dyDescent="0.3">
      <c r="A64" t="s">
        <v>49</v>
      </c>
      <c r="B64">
        <f>5*6*B63</f>
        <v>1.7999999999999998</v>
      </c>
      <c r="D64" t="s">
        <v>54</v>
      </c>
    </row>
    <row r="65" spans="1:1" x14ac:dyDescent="0.3">
      <c r="A65" t="s">
        <v>50</v>
      </c>
    </row>
    <row r="66" spans="1:1" x14ac:dyDescent="0.3">
      <c r="A66" t="s">
        <v>51</v>
      </c>
    </row>
  </sheetData>
  <mergeCells count="14">
    <mergeCell ref="O9:P9"/>
    <mergeCell ref="Q9:R9"/>
    <mergeCell ref="I18:J18"/>
    <mergeCell ref="I19:J19"/>
    <mergeCell ref="A8:A9"/>
    <mergeCell ref="B8:F8"/>
    <mergeCell ref="G8:G9"/>
    <mergeCell ref="I8:L8"/>
    <mergeCell ref="M8:R8"/>
    <mergeCell ref="I9:I10"/>
    <mergeCell ref="J9:J10"/>
    <mergeCell ref="K9:K10"/>
    <mergeCell ref="L9:L10"/>
    <mergeCell ref="M9:N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opLeftCell="A40" workbookViewId="0">
      <selection activeCell="H46" sqref="H46"/>
    </sheetView>
  </sheetViews>
  <sheetFormatPr defaultRowHeight="14.4" x14ac:dyDescent="0.3"/>
  <sheetData>
    <row r="1" spans="1:18" x14ac:dyDescent="0.3">
      <c r="A1" t="s">
        <v>0</v>
      </c>
      <c r="B1" s="3" t="s">
        <v>20</v>
      </c>
    </row>
    <row r="2" spans="1:18" x14ac:dyDescent="0.3">
      <c r="A2" t="s">
        <v>1</v>
      </c>
      <c r="B2" s="3" t="s">
        <v>21</v>
      </c>
    </row>
    <row r="3" spans="1:18" x14ac:dyDescent="0.3">
      <c r="A3" t="s">
        <v>2</v>
      </c>
      <c r="B3" s="3" t="s">
        <v>22</v>
      </c>
    </row>
    <row r="4" spans="1:18" x14ac:dyDescent="0.3">
      <c r="A4" t="s">
        <v>3</v>
      </c>
      <c r="B4" s="3" t="s">
        <v>23</v>
      </c>
    </row>
    <row r="5" spans="1:18" x14ac:dyDescent="0.3">
      <c r="A5" t="s">
        <v>4</v>
      </c>
      <c r="B5" s="3" t="s">
        <v>24</v>
      </c>
    </row>
    <row r="6" spans="1:18" x14ac:dyDescent="0.3">
      <c r="A6" t="s">
        <v>5</v>
      </c>
      <c r="B6" s="3" t="s">
        <v>25</v>
      </c>
    </row>
    <row r="7" spans="1:18" x14ac:dyDescent="0.3">
      <c r="A7" t="s">
        <v>6</v>
      </c>
      <c r="B7" s="4" t="s">
        <v>26</v>
      </c>
    </row>
    <row r="8" spans="1:18" x14ac:dyDescent="0.3">
      <c r="A8" s="16" t="s">
        <v>7</v>
      </c>
      <c r="B8" s="18" t="s">
        <v>8</v>
      </c>
      <c r="C8" s="18"/>
      <c r="D8" s="18"/>
      <c r="E8" s="18"/>
      <c r="F8" s="18"/>
      <c r="G8" s="19" t="s">
        <v>9</v>
      </c>
      <c r="I8" s="21"/>
      <c r="J8" s="21"/>
      <c r="K8" s="21"/>
      <c r="L8" s="21"/>
      <c r="M8" s="21"/>
      <c r="N8" s="21"/>
      <c r="O8" s="21"/>
      <c r="P8" s="21"/>
      <c r="Q8" s="21"/>
      <c r="R8" s="21"/>
    </row>
    <row r="9" spans="1:18" x14ac:dyDescent="0.3">
      <c r="A9" s="17"/>
      <c r="B9" s="2">
        <v>1</v>
      </c>
      <c r="C9" s="2">
        <v>2</v>
      </c>
      <c r="D9" s="2">
        <v>3</v>
      </c>
      <c r="E9" s="2">
        <v>4</v>
      </c>
      <c r="F9" s="2">
        <v>5</v>
      </c>
      <c r="G9" s="20"/>
      <c r="H9" t="s">
        <v>53</v>
      </c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18" x14ac:dyDescent="0.3">
      <c r="A10" s="1">
        <v>1</v>
      </c>
      <c r="B10" s="1">
        <v>5</v>
      </c>
      <c r="C10" s="1">
        <v>2.5</v>
      </c>
      <c r="D10" s="1">
        <v>5</v>
      </c>
      <c r="E10" s="1">
        <v>7</v>
      </c>
      <c r="F10" s="1">
        <v>3</v>
      </c>
      <c r="G10" s="1">
        <v>6</v>
      </c>
      <c r="H10">
        <f>1-(6/336)*(POWER(B10-G10,2)+POWER(C10-G10,2)+POWER(B10-G10,2)+POWER(D10-G10,2)+POWER(E10-G10,2)+POWER(F10-G10,2))</f>
        <v>0.5491071428571429</v>
      </c>
      <c r="I10" s="21"/>
      <c r="J10" s="21"/>
      <c r="K10" s="21"/>
      <c r="L10" s="21"/>
      <c r="M10" s="7"/>
      <c r="N10" s="7"/>
      <c r="O10" s="7"/>
      <c r="P10" s="7"/>
      <c r="Q10" s="7"/>
      <c r="R10" s="7"/>
    </row>
    <row r="11" spans="1:18" x14ac:dyDescent="0.3">
      <c r="A11" s="1">
        <v>2</v>
      </c>
      <c r="B11" s="1">
        <v>3</v>
      </c>
      <c r="C11" s="1">
        <v>6.5</v>
      </c>
      <c r="D11" s="1">
        <v>3.5</v>
      </c>
      <c r="E11" s="1">
        <v>2</v>
      </c>
      <c r="F11" s="1">
        <v>3</v>
      </c>
      <c r="G11" s="1">
        <v>2</v>
      </c>
      <c r="H11">
        <f t="shared" ref="H11:H16" si="0">1-(6/336)*(POWER(B11-G11,2)+POWER(C11-G11,2)+POWER(B11-G11,2)+POWER(D11-G11,2)+POWER(E11-G11,2)+POWER(F11-G11,2))</f>
        <v>0.54464285714285721</v>
      </c>
      <c r="I11" s="8"/>
      <c r="J11" s="9"/>
      <c r="K11" s="8"/>
      <c r="L11" s="8"/>
      <c r="M11" s="8"/>
      <c r="N11" s="10"/>
      <c r="O11" s="8"/>
      <c r="P11" s="8"/>
      <c r="Q11" s="8"/>
      <c r="R11" s="8"/>
    </row>
    <row r="12" spans="1:18" x14ac:dyDescent="0.3">
      <c r="A12" s="1">
        <v>3</v>
      </c>
      <c r="B12" s="1">
        <v>2</v>
      </c>
      <c r="C12" s="1">
        <v>4</v>
      </c>
      <c r="D12" s="1">
        <v>3</v>
      </c>
      <c r="E12" s="1">
        <v>3</v>
      </c>
      <c r="F12" s="1">
        <v>4.5</v>
      </c>
      <c r="G12" s="1">
        <v>1</v>
      </c>
      <c r="H12">
        <f t="shared" si="0"/>
        <v>0.4419642857142857</v>
      </c>
      <c r="I12" s="8"/>
      <c r="J12" s="9"/>
      <c r="K12" s="8"/>
      <c r="L12" s="8"/>
      <c r="M12" s="8"/>
      <c r="N12" s="10"/>
      <c r="O12" s="8"/>
      <c r="P12" s="8"/>
      <c r="Q12" s="8"/>
      <c r="R12" s="8"/>
    </row>
    <row r="13" spans="1:18" x14ac:dyDescent="0.3">
      <c r="A13" s="1">
        <v>4</v>
      </c>
      <c r="B13" s="1">
        <v>5.5</v>
      </c>
      <c r="C13" s="1">
        <v>2.5</v>
      </c>
      <c r="D13" s="1">
        <v>5</v>
      </c>
      <c r="E13" s="1">
        <v>4</v>
      </c>
      <c r="F13" s="1">
        <v>6.5</v>
      </c>
      <c r="G13" s="1">
        <v>7</v>
      </c>
      <c r="H13">
        <f t="shared" si="0"/>
        <v>0.32142857142857151</v>
      </c>
      <c r="I13" s="8"/>
      <c r="J13" s="9"/>
      <c r="K13" s="8"/>
      <c r="L13" s="8"/>
      <c r="M13" s="8"/>
      <c r="N13" s="10"/>
      <c r="O13" s="8"/>
      <c r="P13" s="8"/>
      <c r="Q13" s="8"/>
      <c r="R13" s="8"/>
    </row>
    <row r="14" spans="1:18" x14ac:dyDescent="0.3">
      <c r="A14" s="1">
        <v>5</v>
      </c>
      <c r="B14" s="1">
        <v>6</v>
      </c>
      <c r="C14" s="1">
        <v>5</v>
      </c>
      <c r="D14" s="1">
        <v>6</v>
      </c>
      <c r="E14" s="1">
        <v>3</v>
      </c>
      <c r="F14" s="1">
        <v>1</v>
      </c>
      <c r="G14" s="1">
        <v>5</v>
      </c>
      <c r="H14">
        <f t="shared" si="0"/>
        <v>0.5892857142857143</v>
      </c>
      <c r="I14" s="8"/>
      <c r="J14" s="9"/>
      <c r="K14" s="8"/>
      <c r="L14" s="8"/>
      <c r="M14" s="8"/>
      <c r="N14" s="10"/>
      <c r="O14" s="8"/>
      <c r="P14" s="8"/>
      <c r="Q14" s="8"/>
      <c r="R14" s="8"/>
    </row>
    <row r="15" spans="1:18" x14ac:dyDescent="0.3">
      <c r="A15" s="1">
        <v>6</v>
      </c>
      <c r="B15" s="1">
        <v>3</v>
      </c>
      <c r="C15" s="1">
        <v>3</v>
      </c>
      <c r="D15" s="1">
        <v>2</v>
      </c>
      <c r="E15" s="1">
        <v>5</v>
      </c>
      <c r="F15" s="1">
        <v>6</v>
      </c>
      <c r="G15" s="1">
        <v>3</v>
      </c>
      <c r="H15">
        <f t="shared" si="0"/>
        <v>0.75</v>
      </c>
      <c r="I15" s="8"/>
      <c r="J15" s="9"/>
      <c r="K15" s="8"/>
      <c r="L15" s="8"/>
      <c r="M15" s="8"/>
      <c r="N15" s="10"/>
      <c r="O15" s="8"/>
      <c r="P15" s="8"/>
      <c r="Q15" s="8"/>
      <c r="R15" s="8"/>
    </row>
    <row r="16" spans="1:18" x14ac:dyDescent="0.3">
      <c r="A16" s="1">
        <v>7</v>
      </c>
      <c r="B16" s="1">
        <v>3.5</v>
      </c>
      <c r="C16" s="1">
        <v>4.5</v>
      </c>
      <c r="D16" s="1">
        <v>3.5</v>
      </c>
      <c r="E16" s="1">
        <v>5</v>
      </c>
      <c r="F16" s="1">
        <v>4</v>
      </c>
      <c r="G16" s="1">
        <v>4</v>
      </c>
      <c r="H16">
        <f t="shared" si="0"/>
        <v>0.9642857142857143</v>
      </c>
      <c r="I16" s="7"/>
      <c r="J16" s="9"/>
      <c r="K16" s="8"/>
      <c r="L16" s="8"/>
      <c r="M16" s="8"/>
      <c r="N16" s="10"/>
      <c r="O16" s="8"/>
      <c r="P16" s="8"/>
      <c r="Q16" s="8"/>
      <c r="R16" s="8"/>
    </row>
    <row r="17" spans="1:19" x14ac:dyDescent="0.3">
      <c r="I17" s="7"/>
      <c r="J17" s="11"/>
      <c r="K17" s="7"/>
      <c r="L17" s="7"/>
      <c r="M17" s="8"/>
      <c r="N17" s="10"/>
      <c r="O17" s="7"/>
      <c r="P17" s="7"/>
      <c r="Q17" s="7"/>
      <c r="R17" s="7"/>
    </row>
    <row r="18" spans="1:19" x14ac:dyDescent="0.3">
      <c r="I18" s="21"/>
      <c r="J18" s="21"/>
      <c r="K18" s="8"/>
      <c r="L18" s="8"/>
      <c r="M18" s="8"/>
      <c r="N18" s="8"/>
      <c r="O18" s="8"/>
      <c r="P18" s="8"/>
      <c r="Q18" s="8"/>
      <c r="R18" s="8"/>
    </row>
    <row r="19" spans="1:19" x14ac:dyDescent="0.3">
      <c r="I19" s="21"/>
      <c r="J19" s="21"/>
      <c r="K19" s="8"/>
      <c r="L19" s="8"/>
      <c r="M19" s="8"/>
      <c r="N19" s="8"/>
      <c r="O19" s="8"/>
      <c r="P19" s="8"/>
      <c r="Q19" s="8"/>
      <c r="R19" s="8"/>
    </row>
    <row r="22" spans="1:19" x14ac:dyDescent="0.3">
      <c r="B22" s="1">
        <f>7-B10</f>
        <v>2</v>
      </c>
      <c r="C22" s="1">
        <f t="shared" ref="C22:F22" si="1">7-C10</f>
        <v>4.5</v>
      </c>
      <c r="D22" s="1">
        <f t="shared" si="1"/>
        <v>2</v>
      </c>
      <c r="E22" s="1">
        <f t="shared" si="1"/>
        <v>0</v>
      </c>
      <c r="F22" s="1">
        <f t="shared" si="1"/>
        <v>4</v>
      </c>
      <c r="L22">
        <v>0.2</v>
      </c>
      <c r="O22">
        <f t="array" ref="O22:S26">MMULT(B42:H46,B31:F37)</f>
        <v>0.17476190476190473</v>
      </c>
      <c r="P22">
        <v>0.13642857142857143</v>
      </c>
      <c r="Q22">
        <v>0.16952380952380952</v>
      </c>
      <c r="R22">
        <v>0.14476190476190476</v>
      </c>
      <c r="S22">
        <v>0.1330952380952381</v>
      </c>
    </row>
    <row r="23" spans="1:19" x14ac:dyDescent="0.3">
      <c r="B23" s="1">
        <f t="shared" ref="B23:F28" si="2">7-B11</f>
        <v>4</v>
      </c>
      <c r="C23" s="1">
        <f t="shared" si="2"/>
        <v>0.5</v>
      </c>
      <c r="D23" s="1">
        <f t="shared" si="2"/>
        <v>3.5</v>
      </c>
      <c r="E23" s="1">
        <f t="shared" si="2"/>
        <v>5</v>
      </c>
      <c r="F23" s="1">
        <f t="shared" si="2"/>
        <v>4</v>
      </c>
      <c r="L23">
        <v>0.2</v>
      </c>
      <c r="O23">
        <v>0.1330952380952381</v>
      </c>
      <c r="P23">
        <v>0.17047619047619048</v>
      </c>
      <c r="Q23">
        <v>0.13999999999999999</v>
      </c>
      <c r="R23">
        <v>0.11</v>
      </c>
      <c r="S23">
        <v>0.12023809523809524</v>
      </c>
    </row>
    <row r="24" spans="1:19" x14ac:dyDescent="0.3">
      <c r="B24" s="1">
        <f t="shared" si="2"/>
        <v>5</v>
      </c>
      <c r="C24" s="1">
        <f t="shared" si="2"/>
        <v>3</v>
      </c>
      <c r="D24" s="1">
        <f t="shared" si="2"/>
        <v>4</v>
      </c>
      <c r="E24" s="1">
        <f t="shared" si="2"/>
        <v>4</v>
      </c>
      <c r="F24" s="1">
        <f t="shared" si="2"/>
        <v>2.5</v>
      </c>
      <c r="K24" t="s">
        <v>30</v>
      </c>
      <c r="L24">
        <v>0.2</v>
      </c>
      <c r="N24" t="s">
        <v>32</v>
      </c>
      <c r="O24">
        <v>0.17071428571428571</v>
      </c>
      <c r="P24">
        <v>0.14476190476190476</v>
      </c>
      <c r="Q24">
        <v>0.17142857142857143</v>
      </c>
      <c r="R24">
        <v>0.13952380952380952</v>
      </c>
      <c r="S24">
        <v>0.12642857142857145</v>
      </c>
    </row>
    <row r="25" spans="1:19" x14ac:dyDescent="0.3">
      <c r="A25" t="s">
        <v>27</v>
      </c>
      <c r="B25" s="1">
        <f t="shared" si="2"/>
        <v>1.5</v>
      </c>
      <c r="C25" s="1">
        <f t="shared" si="2"/>
        <v>4.5</v>
      </c>
      <c r="D25" s="1">
        <f t="shared" si="2"/>
        <v>2</v>
      </c>
      <c r="E25" s="1">
        <f t="shared" si="2"/>
        <v>3</v>
      </c>
      <c r="F25" s="1">
        <f t="shared" si="2"/>
        <v>0.5</v>
      </c>
      <c r="L25">
        <v>0.2</v>
      </c>
      <c r="O25">
        <v>0.14571428571428569</v>
      </c>
      <c r="P25">
        <v>0.11190476190476191</v>
      </c>
      <c r="Q25">
        <v>0.13904761904761903</v>
      </c>
      <c r="R25">
        <v>0.16857142857142854</v>
      </c>
      <c r="S25">
        <v>0.14499999999999999</v>
      </c>
    </row>
    <row r="26" spans="1:19" x14ac:dyDescent="0.3">
      <c r="B26" s="1">
        <f t="shared" si="2"/>
        <v>1</v>
      </c>
      <c r="C26" s="1">
        <f t="shared" si="2"/>
        <v>2</v>
      </c>
      <c r="D26" s="1">
        <f t="shared" si="2"/>
        <v>1</v>
      </c>
      <c r="E26" s="1">
        <f t="shared" si="2"/>
        <v>4</v>
      </c>
      <c r="F26" s="1">
        <f t="shared" si="2"/>
        <v>6</v>
      </c>
      <c r="L26">
        <v>0.2</v>
      </c>
      <c r="O26">
        <v>0.13095238095238096</v>
      </c>
      <c r="P26">
        <v>0.12047619047619046</v>
      </c>
      <c r="Q26">
        <v>0.12357142857142857</v>
      </c>
      <c r="R26">
        <v>0.14428571428571429</v>
      </c>
      <c r="S26">
        <v>0.19238095238095235</v>
      </c>
    </row>
    <row r="27" spans="1:19" x14ac:dyDescent="0.3">
      <c r="B27" s="1">
        <f t="shared" si="2"/>
        <v>4</v>
      </c>
      <c r="C27" s="1">
        <f t="shared" si="2"/>
        <v>4</v>
      </c>
      <c r="D27" s="1">
        <f t="shared" si="2"/>
        <v>5</v>
      </c>
      <c r="E27" s="1">
        <f t="shared" si="2"/>
        <v>2</v>
      </c>
      <c r="F27" s="1">
        <f t="shared" si="2"/>
        <v>1</v>
      </c>
    </row>
    <row r="28" spans="1:19" x14ac:dyDescent="0.3">
      <c r="B28" s="1">
        <f t="shared" si="2"/>
        <v>3.5</v>
      </c>
      <c r="C28" s="1">
        <f t="shared" si="2"/>
        <v>2.5</v>
      </c>
      <c r="D28" s="1">
        <f t="shared" si="2"/>
        <v>3.5</v>
      </c>
      <c r="E28" s="1">
        <f t="shared" si="2"/>
        <v>2</v>
      </c>
      <c r="F28" s="1">
        <f t="shared" si="2"/>
        <v>3</v>
      </c>
    </row>
    <row r="30" spans="1:19" x14ac:dyDescent="0.3">
      <c r="G30" t="s">
        <v>29</v>
      </c>
      <c r="O30">
        <f t="array" ref="O30:O34">MMULT(O22:S26,L22:L26)</f>
        <v>0.15171428571428572</v>
      </c>
    </row>
    <row r="31" spans="1:19" x14ac:dyDescent="0.3">
      <c r="B31" s="6">
        <f>B22/21</f>
        <v>9.5238095238095233E-2</v>
      </c>
      <c r="C31" s="6">
        <f t="shared" ref="C31:F31" si="3">C22/21</f>
        <v>0.21428571428571427</v>
      </c>
      <c r="D31" s="6">
        <f t="shared" si="3"/>
        <v>9.5238095238095233E-2</v>
      </c>
      <c r="E31" s="6">
        <f t="shared" si="3"/>
        <v>0</v>
      </c>
      <c r="F31" s="6">
        <f t="shared" si="3"/>
        <v>0.19047619047619047</v>
      </c>
      <c r="G31" s="5">
        <f>AVERAGE(B31:F31)</f>
        <v>0.11904761904761904</v>
      </c>
      <c r="O31">
        <v>0.13476190476190478</v>
      </c>
    </row>
    <row r="32" spans="1:19" x14ac:dyDescent="0.3">
      <c r="B32" s="6">
        <f t="shared" ref="B32:F37" si="4">B23/21</f>
        <v>0.19047619047619047</v>
      </c>
      <c r="C32" s="6">
        <f t="shared" si="4"/>
        <v>2.3809523809523808E-2</v>
      </c>
      <c r="D32" s="6">
        <f t="shared" si="4"/>
        <v>0.16666666666666666</v>
      </c>
      <c r="E32" s="6">
        <f t="shared" si="4"/>
        <v>0.23809523809523808</v>
      </c>
      <c r="F32" s="6">
        <f t="shared" si="4"/>
        <v>0.19047619047619047</v>
      </c>
      <c r="G32" s="5">
        <f t="shared" ref="G32:G37" si="5">AVERAGE(B32:F32)</f>
        <v>0.16190476190476191</v>
      </c>
      <c r="N32" t="s">
        <v>33</v>
      </c>
      <c r="O32">
        <v>0.15057142857142858</v>
      </c>
      <c r="Q32" t="s">
        <v>34</v>
      </c>
      <c r="R32">
        <f>SUM(O30:O34)</f>
        <v>0.72142857142857142</v>
      </c>
    </row>
    <row r="33" spans="1:18" x14ac:dyDescent="0.3">
      <c r="B33" s="6">
        <f t="shared" si="4"/>
        <v>0.23809523809523808</v>
      </c>
      <c r="C33" s="6">
        <f t="shared" si="4"/>
        <v>0.14285714285714285</v>
      </c>
      <c r="D33" s="6">
        <f t="shared" si="4"/>
        <v>0.19047619047619047</v>
      </c>
      <c r="E33" s="6">
        <f t="shared" si="4"/>
        <v>0.19047619047619047</v>
      </c>
      <c r="F33" s="6">
        <f t="shared" si="4"/>
        <v>0.11904761904761904</v>
      </c>
      <c r="G33" s="5">
        <f t="shared" si="5"/>
        <v>0.17619047619047618</v>
      </c>
      <c r="O33">
        <v>0.14204761904761903</v>
      </c>
    </row>
    <row r="34" spans="1:18" x14ac:dyDescent="0.3">
      <c r="B34" s="6">
        <f t="shared" si="4"/>
        <v>7.1428571428571425E-2</v>
      </c>
      <c r="C34" s="6">
        <f t="shared" si="4"/>
        <v>0.21428571428571427</v>
      </c>
      <c r="D34" s="6">
        <f t="shared" si="4"/>
        <v>9.5238095238095233E-2</v>
      </c>
      <c r="E34" s="6">
        <f t="shared" si="4"/>
        <v>0.14285714285714285</v>
      </c>
      <c r="F34" s="6">
        <f t="shared" si="4"/>
        <v>2.3809523809523808E-2</v>
      </c>
      <c r="G34" s="5">
        <f t="shared" si="5"/>
        <v>0.10952380952380951</v>
      </c>
      <c r="O34">
        <v>0.14233333333333334</v>
      </c>
    </row>
    <row r="35" spans="1:18" x14ac:dyDescent="0.3">
      <c r="A35" t="s">
        <v>28</v>
      </c>
      <c r="B35" s="6">
        <f t="shared" si="4"/>
        <v>4.7619047619047616E-2</v>
      </c>
      <c r="C35" s="6">
        <f t="shared" si="4"/>
        <v>9.5238095238095233E-2</v>
      </c>
      <c r="D35" s="6">
        <f t="shared" si="4"/>
        <v>4.7619047619047616E-2</v>
      </c>
      <c r="E35" s="6">
        <f t="shared" si="4"/>
        <v>0.19047619047619047</v>
      </c>
      <c r="F35" s="6">
        <f t="shared" si="4"/>
        <v>0.2857142857142857</v>
      </c>
      <c r="G35" s="5">
        <f t="shared" si="5"/>
        <v>0.13333333333333333</v>
      </c>
    </row>
    <row r="36" spans="1:18" x14ac:dyDescent="0.3">
      <c r="B36" s="6">
        <f t="shared" si="4"/>
        <v>0.19047619047619047</v>
      </c>
      <c r="C36" s="6">
        <f t="shared" si="4"/>
        <v>0.19047619047619047</v>
      </c>
      <c r="D36" s="6">
        <f t="shared" si="4"/>
        <v>0.23809523809523808</v>
      </c>
      <c r="E36" s="6">
        <f t="shared" si="4"/>
        <v>9.5238095238095233E-2</v>
      </c>
      <c r="F36" s="6">
        <f t="shared" si="4"/>
        <v>4.7619047619047616E-2</v>
      </c>
      <c r="G36" s="5">
        <f t="shared" si="5"/>
        <v>0.15238095238095237</v>
      </c>
      <c r="L36">
        <f>O30/$R$32</f>
        <v>0.21029702970297032</v>
      </c>
      <c r="O36">
        <f t="array" ref="O36:O40">MMULT(O22:S26,L36:L40)</f>
        <v>0.15238052805280528</v>
      </c>
    </row>
    <row r="37" spans="1:18" x14ac:dyDescent="0.3">
      <c r="B37" s="6">
        <f t="shared" si="4"/>
        <v>0.16666666666666666</v>
      </c>
      <c r="C37" s="6">
        <f t="shared" si="4"/>
        <v>0.11904761904761904</v>
      </c>
      <c r="D37" s="6">
        <f t="shared" si="4"/>
        <v>0.16666666666666666</v>
      </c>
      <c r="E37" s="6">
        <f t="shared" si="4"/>
        <v>9.5238095238095233E-2</v>
      </c>
      <c r="F37" s="6">
        <f t="shared" si="4"/>
        <v>0.14285714285714285</v>
      </c>
      <c r="G37" s="5">
        <f t="shared" si="5"/>
        <v>0.1380952380952381</v>
      </c>
      <c r="L37">
        <f t="shared" ref="L37:L40" si="6">O31/$R$32</f>
        <v>0.18679867986798682</v>
      </c>
      <c r="O37">
        <v>0.13443503064592174</v>
      </c>
    </row>
    <row r="38" spans="1:18" x14ac:dyDescent="0.3">
      <c r="B38" s="6">
        <f>SUM(B31:B37)</f>
        <v>0.99999999999999989</v>
      </c>
      <c r="C38" s="6">
        <f t="shared" ref="C38:E38" si="7">SUM(C31:C37)</f>
        <v>1</v>
      </c>
      <c r="D38" s="6">
        <f t="shared" si="7"/>
        <v>0.99999999999999989</v>
      </c>
      <c r="E38" s="6">
        <f t="shared" si="7"/>
        <v>0.95238095238095233</v>
      </c>
      <c r="F38" s="6">
        <f>SUM(F31:F37)</f>
        <v>1</v>
      </c>
      <c r="K38" t="s">
        <v>35</v>
      </c>
      <c r="L38">
        <f t="shared" si="6"/>
        <v>0.20871287128712873</v>
      </c>
      <c r="N38" t="s">
        <v>36</v>
      </c>
      <c r="O38">
        <v>0.15113686940122584</v>
      </c>
      <c r="Q38" t="s">
        <v>37</v>
      </c>
      <c r="R38">
        <f>SUM(O36:O40)</f>
        <v>0.72251903190319022</v>
      </c>
    </row>
    <row r="39" spans="1:18" x14ac:dyDescent="0.3">
      <c r="B39" s="5"/>
      <c r="C39" s="5"/>
      <c r="D39" s="5"/>
      <c r="E39" s="5"/>
      <c r="F39" s="5"/>
      <c r="L39">
        <f t="shared" si="6"/>
        <v>0.19689768976897687</v>
      </c>
      <c r="O39">
        <v>0.14236688668866884</v>
      </c>
    </row>
    <row r="40" spans="1:18" x14ac:dyDescent="0.3">
      <c r="B40" s="5"/>
      <c r="C40" s="5"/>
      <c r="D40" s="5"/>
      <c r="E40" s="5"/>
      <c r="F40" s="5"/>
      <c r="L40">
        <f t="shared" si="6"/>
        <v>0.19729372937293729</v>
      </c>
      <c r="O40">
        <v>0.14219971711456861</v>
      </c>
    </row>
    <row r="42" spans="1:18" x14ac:dyDescent="0.3">
      <c r="B42" s="6">
        <v>0.1</v>
      </c>
      <c r="C42" s="6">
        <v>0.19</v>
      </c>
      <c r="D42" s="6">
        <v>0.24</v>
      </c>
      <c r="E42" s="6">
        <v>7.0000000000000007E-2</v>
      </c>
      <c r="F42" s="6">
        <v>0.05</v>
      </c>
      <c r="G42">
        <v>0.19</v>
      </c>
      <c r="H42">
        <v>0.17</v>
      </c>
    </row>
    <row r="43" spans="1:18" x14ac:dyDescent="0.3">
      <c r="B43">
        <v>0.21</v>
      </c>
      <c r="C43">
        <v>0.02</v>
      </c>
      <c r="D43">
        <v>0.14000000000000001</v>
      </c>
      <c r="E43">
        <v>0.21</v>
      </c>
      <c r="F43">
        <v>0.1</v>
      </c>
      <c r="G43">
        <v>0.19</v>
      </c>
      <c r="H43">
        <v>0.12</v>
      </c>
      <c r="L43">
        <f>O36/$R$38</f>
        <v>0.21090174974549686</v>
      </c>
      <c r="O43">
        <f t="array" ref="O43:O47">MMULT(O22:S26,L43:L47)</f>
        <v>0.15242199915611307</v>
      </c>
    </row>
    <row r="44" spans="1:18" x14ac:dyDescent="0.3">
      <c r="A44" t="s">
        <v>31</v>
      </c>
      <c r="B44">
        <v>0.1</v>
      </c>
      <c r="C44">
        <v>0.17</v>
      </c>
      <c r="D44">
        <v>0.19</v>
      </c>
      <c r="E44">
        <v>0.1</v>
      </c>
      <c r="F44">
        <v>0.05</v>
      </c>
      <c r="G44">
        <v>0.24</v>
      </c>
      <c r="H44">
        <v>0.17</v>
      </c>
      <c r="L44">
        <f t="shared" ref="L44:L47" si="8">O37/$R$38</f>
        <v>0.18606434531116212</v>
      </c>
      <c r="O44">
        <v>0.13441367306089499</v>
      </c>
    </row>
    <row r="45" spans="1:18" x14ac:dyDescent="0.3">
      <c r="B45">
        <v>0</v>
      </c>
      <c r="C45">
        <v>0.24</v>
      </c>
      <c r="D45">
        <v>0.19</v>
      </c>
      <c r="E45">
        <v>0.14000000000000001</v>
      </c>
      <c r="F45">
        <v>0.19</v>
      </c>
      <c r="G45">
        <v>0.1</v>
      </c>
      <c r="H45">
        <v>0.1</v>
      </c>
      <c r="K45" t="s">
        <v>38</v>
      </c>
      <c r="L45">
        <f t="shared" si="8"/>
        <v>0.20918046823364031</v>
      </c>
      <c r="N45" t="s">
        <v>36</v>
      </c>
      <c r="O45">
        <v>0.15117312398463192</v>
      </c>
      <c r="Q45" t="s">
        <v>39</v>
      </c>
      <c r="R45">
        <f>SUM(O43:O47)</f>
        <v>0.72257728261524079</v>
      </c>
    </row>
    <row r="46" spans="1:18" x14ac:dyDescent="0.3">
      <c r="B46">
        <v>0.19</v>
      </c>
      <c r="C46">
        <v>0.19</v>
      </c>
      <c r="D46">
        <v>0.12</v>
      </c>
      <c r="E46">
        <v>0.02</v>
      </c>
      <c r="F46">
        <v>0.28999999999999998</v>
      </c>
      <c r="G46">
        <v>0.05</v>
      </c>
      <c r="H46">
        <v>0.14000000000000001</v>
      </c>
      <c r="L46">
        <f t="shared" si="8"/>
        <v>0.19704240359407513</v>
      </c>
      <c r="O46">
        <v>0.14239224940498987</v>
      </c>
    </row>
    <row r="47" spans="1:18" x14ac:dyDescent="0.3">
      <c r="L47">
        <f t="shared" si="8"/>
        <v>0.19681103311562573</v>
      </c>
      <c r="O47">
        <v>0.14217623700861087</v>
      </c>
    </row>
    <row r="50" spans="1:18" x14ac:dyDescent="0.3">
      <c r="L50">
        <f>O43/$R$45</f>
        <v>0.21094214117062826</v>
      </c>
      <c r="O50">
        <f t="array" ref="O50:O54">MMULT(O22:S26,L50:L54)</f>
        <v>0.15242497125914517</v>
      </c>
    </row>
    <row r="51" spans="1:18" x14ac:dyDescent="0.3">
      <c r="L51">
        <f t="shared" ref="L51:L54" si="9">O44/$R$45</f>
        <v>0.18601978818709669</v>
      </c>
      <c r="O51">
        <v>0.1344124154676998</v>
      </c>
    </row>
    <row r="52" spans="1:18" x14ac:dyDescent="0.3">
      <c r="K52" t="s">
        <v>40</v>
      </c>
      <c r="L52">
        <f t="shared" si="9"/>
        <v>0.20921377909569411</v>
      </c>
      <c r="N52" t="s">
        <v>41</v>
      </c>
      <c r="O52">
        <v>0.15117584649059843</v>
      </c>
      <c r="Q52" t="s">
        <v>42</v>
      </c>
      <c r="R52">
        <f>SUM(O50:O54)</f>
        <v>0.7225809841659413</v>
      </c>
    </row>
    <row r="53" spans="1:18" x14ac:dyDescent="0.3">
      <c r="B53">
        <f>SUM(B10:F10)</f>
        <v>22.5</v>
      </c>
      <c r="E53">
        <f>(B53-20)*(B53-20)</f>
        <v>6.25</v>
      </c>
      <c r="L53">
        <f t="shared" si="9"/>
        <v>0.19706161933243499</v>
      </c>
      <c r="O53">
        <v>0.14239400754810097</v>
      </c>
    </row>
    <row r="54" spans="1:18" x14ac:dyDescent="0.3">
      <c r="B54">
        <f t="shared" ref="B54:B59" si="10">SUM(B11:F11)</f>
        <v>18</v>
      </c>
      <c r="E54">
        <f t="shared" ref="E54:E59" si="11">(B54-20)*(B54-20)</f>
        <v>4</v>
      </c>
      <c r="L54">
        <f t="shared" si="9"/>
        <v>0.19676267221414587</v>
      </c>
      <c r="O54">
        <v>0.14217374340039693</v>
      </c>
    </row>
    <row r="55" spans="1:18" x14ac:dyDescent="0.3">
      <c r="A55" t="s">
        <v>45</v>
      </c>
      <c r="B55">
        <f t="shared" si="10"/>
        <v>16.5</v>
      </c>
      <c r="D55" t="s">
        <v>46</v>
      </c>
      <c r="E55">
        <f t="shared" si="11"/>
        <v>12.25</v>
      </c>
    </row>
    <row r="56" spans="1:18" x14ac:dyDescent="0.3">
      <c r="B56">
        <f t="shared" si="10"/>
        <v>23.5</v>
      </c>
      <c r="E56">
        <f t="shared" si="11"/>
        <v>12.25</v>
      </c>
    </row>
    <row r="57" spans="1:18" x14ac:dyDescent="0.3">
      <c r="B57">
        <f t="shared" si="10"/>
        <v>21</v>
      </c>
      <c r="E57">
        <f t="shared" si="11"/>
        <v>1</v>
      </c>
      <c r="L57">
        <f>O50/$R$52</f>
        <v>0.21094517375804711</v>
      </c>
      <c r="O57">
        <f t="array" ref="O57:O61">MMULT(O22:S26,L57:L61)</f>
        <v>0.15242520346057042</v>
      </c>
    </row>
    <row r="58" spans="1:18" x14ac:dyDescent="0.3">
      <c r="B58">
        <f t="shared" si="10"/>
        <v>19</v>
      </c>
      <c r="E58">
        <f t="shared" si="11"/>
        <v>1</v>
      </c>
      <c r="L58">
        <f t="shared" ref="L58:L61" si="12">O51/$R$52</f>
        <v>0.18601709484902787</v>
      </c>
      <c r="O58">
        <v>0.13441235785279945</v>
      </c>
    </row>
    <row r="59" spans="1:18" x14ac:dyDescent="0.3">
      <c r="B59">
        <f t="shared" si="10"/>
        <v>20.5</v>
      </c>
      <c r="E59">
        <f t="shared" si="11"/>
        <v>0.25</v>
      </c>
      <c r="K59" t="s">
        <v>43</v>
      </c>
      <c r="L59">
        <f t="shared" si="12"/>
        <v>0.20921647511260935</v>
      </c>
      <c r="N59" t="s">
        <v>44</v>
      </c>
      <c r="O59">
        <v>0.15117607137695971</v>
      </c>
    </row>
    <row r="60" spans="1:18" x14ac:dyDescent="0.3">
      <c r="L60">
        <f t="shared" si="12"/>
        <v>0.19706304299228566</v>
      </c>
      <c r="O60">
        <v>0.14239411636087626</v>
      </c>
    </row>
    <row r="61" spans="1:18" x14ac:dyDescent="0.3">
      <c r="A61" t="s">
        <v>47</v>
      </c>
      <c r="B61">
        <f>SUM(E53:E59)</f>
        <v>37</v>
      </c>
      <c r="L61">
        <f t="shared" si="12"/>
        <v>0.19675821328803003</v>
      </c>
      <c r="O61">
        <v>0.14217349679381705</v>
      </c>
    </row>
    <row r="63" spans="1:18" x14ac:dyDescent="0.3">
      <c r="A63" t="s">
        <v>48</v>
      </c>
      <c r="B63">
        <f>(12*B61)/(25*336)</f>
        <v>5.2857142857142859E-2</v>
      </c>
    </row>
    <row r="64" spans="1:18" x14ac:dyDescent="0.3">
      <c r="A64" t="s">
        <v>49</v>
      </c>
      <c r="B64">
        <f>5*6*B63</f>
        <v>1.5857142857142859</v>
      </c>
      <c r="D64" t="s">
        <v>54</v>
      </c>
    </row>
    <row r="65" spans="1:1" x14ac:dyDescent="0.3">
      <c r="A65" t="s">
        <v>50</v>
      </c>
    </row>
    <row r="66" spans="1:1" x14ac:dyDescent="0.3">
      <c r="A66" t="s">
        <v>51</v>
      </c>
    </row>
  </sheetData>
  <mergeCells count="14">
    <mergeCell ref="O9:P9"/>
    <mergeCell ref="Q9:R9"/>
    <mergeCell ref="I18:J18"/>
    <mergeCell ref="I19:J19"/>
    <mergeCell ref="A8:A9"/>
    <mergeCell ref="B8:F8"/>
    <mergeCell ref="G8:G9"/>
    <mergeCell ref="I8:L8"/>
    <mergeCell ref="M8:R8"/>
    <mergeCell ref="I9:I10"/>
    <mergeCell ref="J9:J10"/>
    <mergeCell ref="K9:K10"/>
    <mergeCell ref="L9:L10"/>
    <mergeCell ref="M9:N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opLeftCell="A40" workbookViewId="0">
      <selection activeCell="J41" sqref="J41"/>
    </sheetView>
  </sheetViews>
  <sheetFormatPr defaultRowHeight="14.4" x14ac:dyDescent="0.3"/>
  <sheetData>
    <row r="1" spans="1:18" x14ac:dyDescent="0.3">
      <c r="A1" t="s">
        <v>0</v>
      </c>
      <c r="B1" s="3" t="s">
        <v>20</v>
      </c>
    </row>
    <row r="2" spans="1:18" x14ac:dyDescent="0.3">
      <c r="A2" t="s">
        <v>1</v>
      </c>
      <c r="B2" s="3" t="s">
        <v>21</v>
      </c>
    </row>
    <row r="3" spans="1:18" x14ac:dyDescent="0.3">
      <c r="A3" t="s">
        <v>2</v>
      </c>
      <c r="B3" s="3" t="s">
        <v>22</v>
      </c>
    </row>
    <row r="4" spans="1:18" x14ac:dyDescent="0.3">
      <c r="A4" t="s">
        <v>3</v>
      </c>
      <c r="B4" s="3" t="s">
        <v>23</v>
      </c>
    </row>
    <row r="5" spans="1:18" x14ac:dyDescent="0.3">
      <c r="A5" t="s">
        <v>4</v>
      </c>
      <c r="B5" s="3" t="s">
        <v>24</v>
      </c>
    </row>
    <row r="6" spans="1:18" x14ac:dyDescent="0.3">
      <c r="A6" t="s">
        <v>5</v>
      </c>
      <c r="B6" s="3" t="s">
        <v>25</v>
      </c>
    </row>
    <row r="7" spans="1:18" x14ac:dyDescent="0.3">
      <c r="A7" t="s">
        <v>6</v>
      </c>
      <c r="B7" s="4" t="s">
        <v>26</v>
      </c>
    </row>
    <row r="8" spans="1:18" x14ac:dyDescent="0.3">
      <c r="A8" s="16" t="s">
        <v>7</v>
      </c>
      <c r="B8" s="18" t="s">
        <v>8</v>
      </c>
      <c r="C8" s="18"/>
      <c r="D8" s="18"/>
      <c r="E8" s="18"/>
      <c r="F8" s="18"/>
      <c r="G8" s="19" t="s">
        <v>9</v>
      </c>
      <c r="I8" s="21"/>
      <c r="J8" s="21"/>
      <c r="K8" s="21"/>
      <c r="L8" s="21"/>
      <c r="M8" s="21"/>
      <c r="N8" s="21"/>
      <c r="O8" s="21"/>
      <c r="P8" s="21"/>
      <c r="Q8" s="21"/>
      <c r="R8" s="21"/>
    </row>
    <row r="9" spans="1:18" x14ac:dyDescent="0.3">
      <c r="A9" s="17"/>
      <c r="B9" s="2">
        <v>1</v>
      </c>
      <c r="C9" s="2">
        <v>2</v>
      </c>
      <c r="D9" s="2">
        <v>3</v>
      </c>
      <c r="E9" s="2">
        <v>4</v>
      </c>
      <c r="F9" s="2">
        <v>5</v>
      </c>
      <c r="G9" s="20"/>
      <c r="H9" t="s">
        <v>53</v>
      </c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18" x14ac:dyDescent="0.3">
      <c r="A10" s="1">
        <v>1</v>
      </c>
      <c r="B10" s="1">
        <v>4</v>
      </c>
      <c r="C10" s="1">
        <v>4</v>
      </c>
      <c r="D10" s="1">
        <v>6</v>
      </c>
      <c r="E10" s="1">
        <v>5</v>
      </c>
      <c r="F10" s="1">
        <v>6</v>
      </c>
      <c r="G10" s="1">
        <v>6</v>
      </c>
      <c r="H10">
        <f>1-(6/336)*(POWER(B10-G10,2)+POWER(C10-G10,2)+POWER(B10-G10,2)+POWER(D10-G10,2)+POWER(E10-G10,2)+POWER(F10-G10,2))</f>
        <v>0.7678571428571429</v>
      </c>
      <c r="I10" s="21"/>
      <c r="J10" s="21"/>
      <c r="K10" s="21"/>
      <c r="L10" s="21"/>
      <c r="M10" s="7"/>
      <c r="N10" s="7"/>
      <c r="O10" s="7"/>
      <c r="P10" s="7"/>
      <c r="Q10" s="7"/>
      <c r="R10" s="7"/>
    </row>
    <row r="11" spans="1:18" x14ac:dyDescent="0.3">
      <c r="A11" s="1">
        <v>2</v>
      </c>
      <c r="B11" s="1">
        <v>5</v>
      </c>
      <c r="C11" s="1">
        <v>5</v>
      </c>
      <c r="D11" s="1">
        <v>4</v>
      </c>
      <c r="E11" s="1">
        <v>4</v>
      </c>
      <c r="F11" s="1">
        <v>4</v>
      </c>
      <c r="G11" s="1">
        <v>5</v>
      </c>
      <c r="H11">
        <f t="shared" ref="H11:H16" si="0">1-(6/336)*(POWER(B11-G11,2)+POWER(C11-G11,2)+POWER(B11-G11,2)+POWER(D11-G11,2)+POWER(E11-G11,2)+POWER(F11-G11,2))</f>
        <v>0.9464285714285714</v>
      </c>
      <c r="I11" s="8"/>
      <c r="J11" s="9"/>
      <c r="K11" s="8"/>
      <c r="L11" s="8"/>
      <c r="M11" s="8"/>
      <c r="N11" s="10"/>
      <c r="O11" s="8"/>
      <c r="P11" s="8"/>
      <c r="Q11" s="8"/>
      <c r="R11" s="8"/>
    </row>
    <row r="12" spans="1:18" x14ac:dyDescent="0.3">
      <c r="A12" s="1">
        <v>3</v>
      </c>
      <c r="B12" s="1">
        <v>3.5</v>
      </c>
      <c r="C12" s="1">
        <v>2</v>
      </c>
      <c r="D12" s="1">
        <v>5</v>
      </c>
      <c r="E12" s="1">
        <v>3</v>
      </c>
      <c r="F12" s="1">
        <v>3</v>
      </c>
      <c r="G12" s="1">
        <v>2</v>
      </c>
      <c r="H12">
        <f t="shared" si="0"/>
        <v>0.72321428571428581</v>
      </c>
      <c r="I12" s="8"/>
      <c r="J12" s="9"/>
      <c r="K12" s="8"/>
      <c r="L12" s="8"/>
      <c r="M12" s="8"/>
      <c r="N12" s="10"/>
      <c r="O12" s="8"/>
      <c r="P12" s="8"/>
      <c r="Q12" s="8"/>
      <c r="R12" s="8"/>
    </row>
    <row r="13" spans="1:18" x14ac:dyDescent="0.3">
      <c r="A13" s="1">
        <v>4</v>
      </c>
      <c r="B13" s="1">
        <v>2</v>
      </c>
      <c r="C13" s="1">
        <v>5</v>
      </c>
      <c r="D13" s="1">
        <v>2.5</v>
      </c>
      <c r="E13" s="1">
        <v>5</v>
      </c>
      <c r="F13" s="1">
        <v>4</v>
      </c>
      <c r="G13" s="1">
        <v>4</v>
      </c>
      <c r="H13">
        <f t="shared" si="0"/>
        <v>0.78125</v>
      </c>
      <c r="I13" s="8"/>
      <c r="J13" s="9"/>
      <c r="K13" s="8"/>
      <c r="L13" s="8"/>
      <c r="M13" s="8"/>
      <c r="N13" s="10"/>
      <c r="O13" s="8"/>
      <c r="P13" s="8"/>
      <c r="Q13" s="8"/>
      <c r="R13" s="8"/>
    </row>
    <row r="14" spans="1:18" x14ac:dyDescent="0.3">
      <c r="A14" s="1">
        <v>5</v>
      </c>
      <c r="B14" s="1">
        <v>4.5</v>
      </c>
      <c r="C14" s="1">
        <v>3</v>
      </c>
      <c r="D14" s="1">
        <v>2</v>
      </c>
      <c r="E14" s="1">
        <v>4</v>
      </c>
      <c r="F14" s="1">
        <v>4</v>
      </c>
      <c r="G14" s="1">
        <v>3</v>
      </c>
      <c r="H14">
        <f t="shared" si="0"/>
        <v>0.8660714285714286</v>
      </c>
      <c r="I14" s="8"/>
      <c r="J14" s="9"/>
      <c r="K14" s="8"/>
      <c r="L14" s="8"/>
      <c r="M14" s="8"/>
      <c r="N14" s="10"/>
      <c r="O14" s="8"/>
      <c r="P14" s="8"/>
      <c r="Q14" s="8"/>
      <c r="R14" s="8"/>
    </row>
    <row r="15" spans="1:18" x14ac:dyDescent="0.3">
      <c r="A15" s="1">
        <v>6</v>
      </c>
      <c r="B15" s="1">
        <v>3</v>
      </c>
      <c r="C15" s="1">
        <v>2</v>
      </c>
      <c r="D15" s="1">
        <v>3</v>
      </c>
      <c r="E15" s="1">
        <v>2</v>
      </c>
      <c r="F15" s="1">
        <v>2</v>
      </c>
      <c r="G15" s="1">
        <v>1</v>
      </c>
      <c r="H15">
        <f t="shared" si="0"/>
        <v>0.73214285714285721</v>
      </c>
      <c r="I15" s="8"/>
      <c r="J15" s="9"/>
      <c r="K15" s="8"/>
      <c r="L15" s="8"/>
      <c r="M15" s="8"/>
      <c r="N15" s="10"/>
      <c r="O15" s="8"/>
      <c r="P15" s="8"/>
      <c r="Q15" s="8"/>
      <c r="R15" s="8"/>
    </row>
    <row r="16" spans="1:18" x14ac:dyDescent="0.3">
      <c r="A16" s="1">
        <v>7</v>
      </c>
      <c r="B16" s="1">
        <v>6</v>
      </c>
      <c r="C16" s="1">
        <v>7</v>
      </c>
      <c r="D16" s="1">
        <v>5.5</v>
      </c>
      <c r="E16" s="1">
        <v>5</v>
      </c>
      <c r="F16" s="1">
        <v>5</v>
      </c>
      <c r="G16" s="1">
        <v>7</v>
      </c>
      <c r="H16">
        <f t="shared" si="0"/>
        <v>0.78125</v>
      </c>
      <c r="I16" s="7"/>
      <c r="J16" s="9"/>
      <c r="K16" s="8"/>
      <c r="L16" s="8"/>
      <c r="M16" s="8"/>
      <c r="N16" s="10"/>
      <c r="O16" s="8"/>
      <c r="P16" s="8"/>
      <c r="Q16" s="8"/>
      <c r="R16" s="8"/>
    </row>
    <row r="17" spans="1:19" x14ac:dyDescent="0.3">
      <c r="I17" s="7"/>
      <c r="J17" s="11"/>
      <c r="K17" s="7"/>
      <c r="L17" s="7"/>
      <c r="M17" s="8"/>
      <c r="N17" s="10"/>
      <c r="O17" s="7"/>
      <c r="P17" s="7"/>
      <c r="Q17" s="7"/>
      <c r="R17" s="7"/>
    </row>
    <row r="18" spans="1:19" x14ac:dyDescent="0.3">
      <c r="I18" s="21"/>
      <c r="J18" s="21"/>
      <c r="K18" s="8"/>
      <c r="L18" s="8"/>
      <c r="M18" s="8"/>
      <c r="N18" s="8"/>
      <c r="O18" s="8"/>
      <c r="P18" s="8"/>
      <c r="Q18" s="8"/>
      <c r="R18" s="8"/>
    </row>
    <row r="19" spans="1:19" x14ac:dyDescent="0.3">
      <c r="I19" s="21"/>
      <c r="J19" s="21"/>
      <c r="K19" s="8"/>
      <c r="L19" s="8"/>
      <c r="M19" s="8"/>
      <c r="N19" s="8"/>
      <c r="O19" s="8"/>
      <c r="P19" s="8"/>
      <c r="Q19" s="8"/>
      <c r="R19" s="8"/>
    </row>
    <row r="22" spans="1:19" x14ac:dyDescent="0.3">
      <c r="B22" s="1">
        <f>7-B10</f>
        <v>3</v>
      </c>
      <c r="C22" s="1">
        <f t="shared" ref="C22:F22" si="1">7-C10</f>
        <v>3</v>
      </c>
      <c r="D22" s="1">
        <f t="shared" si="1"/>
        <v>1</v>
      </c>
      <c r="E22" s="1">
        <f t="shared" si="1"/>
        <v>2</v>
      </c>
      <c r="F22" s="1">
        <f t="shared" si="1"/>
        <v>1</v>
      </c>
      <c r="L22">
        <v>0.2</v>
      </c>
      <c r="O22">
        <f t="array" ref="O22:S26">MMULT(B42:H46,B31:F37)</f>
        <v>0.16785714285714284</v>
      </c>
      <c r="P22">
        <v>0.16095238095238096</v>
      </c>
      <c r="Q22">
        <v>0.15690476190476188</v>
      </c>
      <c r="R22">
        <v>0.15</v>
      </c>
      <c r="S22">
        <v>0.15476190476190477</v>
      </c>
    </row>
    <row r="23" spans="1:19" x14ac:dyDescent="0.3">
      <c r="B23" s="1">
        <f t="shared" ref="B23:F28" si="2">7-B11</f>
        <v>2</v>
      </c>
      <c r="C23" s="1">
        <f t="shared" si="2"/>
        <v>2</v>
      </c>
      <c r="D23" s="1">
        <f t="shared" si="2"/>
        <v>3</v>
      </c>
      <c r="E23" s="1">
        <f t="shared" si="2"/>
        <v>3</v>
      </c>
      <c r="F23" s="1">
        <f t="shared" si="2"/>
        <v>3</v>
      </c>
      <c r="L23">
        <v>0.2</v>
      </c>
      <c r="O23">
        <v>0.16166666666666665</v>
      </c>
      <c r="P23">
        <v>0.18952380952380951</v>
      </c>
      <c r="Q23">
        <v>0.15619047619047619</v>
      </c>
      <c r="R23">
        <v>0.16714285714285712</v>
      </c>
      <c r="S23">
        <v>0.16523809523809521</v>
      </c>
    </row>
    <row r="24" spans="1:19" x14ac:dyDescent="0.3">
      <c r="B24" s="1">
        <f t="shared" si="2"/>
        <v>3.5</v>
      </c>
      <c r="C24" s="1">
        <f t="shared" si="2"/>
        <v>5</v>
      </c>
      <c r="D24" s="1">
        <f t="shared" si="2"/>
        <v>2</v>
      </c>
      <c r="E24" s="1">
        <f t="shared" si="2"/>
        <v>4</v>
      </c>
      <c r="F24" s="1">
        <f t="shared" si="2"/>
        <v>4</v>
      </c>
      <c r="K24" t="s">
        <v>30</v>
      </c>
      <c r="L24">
        <v>0.2</v>
      </c>
      <c r="N24" t="s">
        <v>32</v>
      </c>
      <c r="O24">
        <v>0.1552380952380952</v>
      </c>
      <c r="P24">
        <v>0.15523809523809523</v>
      </c>
      <c r="Q24">
        <v>0.17523809523809522</v>
      </c>
      <c r="R24">
        <v>0.15</v>
      </c>
      <c r="S24">
        <v>0.1576190476190476</v>
      </c>
    </row>
    <row r="25" spans="1:19" x14ac:dyDescent="0.3">
      <c r="A25" t="s">
        <v>27</v>
      </c>
      <c r="B25" s="1">
        <f t="shared" si="2"/>
        <v>5</v>
      </c>
      <c r="C25" s="1">
        <f t="shared" si="2"/>
        <v>2</v>
      </c>
      <c r="D25" s="1">
        <f t="shared" si="2"/>
        <v>4.5</v>
      </c>
      <c r="E25" s="1">
        <f t="shared" si="2"/>
        <v>2</v>
      </c>
      <c r="F25" s="1">
        <f t="shared" si="2"/>
        <v>3</v>
      </c>
      <c r="L25">
        <v>0.2</v>
      </c>
      <c r="O25">
        <v>0.15023809523809523</v>
      </c>
      <c r="P25">
        <v>0.16619047619047619</v>
      </c>
      <c r="Q25">
        <v>0.15047619047619046</v>
      </c>
      <c r="R25">
        <v>0.16190476190476191</v>
      </c>
      <c r="S25">
        <v>0.16190476190476191</v>
      </c>
    </row>
    <row r="26" spans="1:19" x14ac:dyDescent="0.3">
      <c r="B26" s="1">
        <f t="shared" si="2"/>
        <v>2.5</v>
      </c>
      <c r="C26" s="1">
        <f t="shared" si="2"/>
        <v>4</v>
      </c>
      <c r="D26" s="1">
        <f t="shared" si="2"/>
        <v>5</v>
      </c>
      <c r="E26" s="1">
        <f t="shared" si="2"/>
        <v>3</v>
      </c>
      <c r="F26" s="1">
        <f t="shared" si="2"/>
        <v>3</v>
      </c>
      <c r="L26">
        <v>0.2</v>
      </c>
      <c r="O26">
        <v>0.15261904761904763</v>
      </c>
      <c r="P26">
        <v>0.16285714285714287</v>
      </c>
      <c r="Q26">
        <v>0.15666666666666668</v>
      </c>
      <c r="R26">
        <v>0.16095238095238093</v>
      </c>
      <c r="S26">
        <v>0.16523809523809521</v>
      </c>
    </row>
    <row r="27" spans="1:19" x14ac:dyDescent="0.3">
      <c r="B27" s="1">
        <f t="shared" si="2"/>
        <v>4</v>
      </c>
      <c r="C27" s="1">
        <f t="shared" si="2"/>
        <v>5</v>
      </c>
      <c r="D27" s="1">
        <f t="shared" si="2"/>
        <v>4</v>
      </c>
      <c r="E27" s="1">
        <f t="shared" si="2"/>
        <v>5</v>
      </c>
      <c r="F27" s="1">
        <f t="shared" si="2"/>
        <v>5</v>
      </c>
    </row>
    <row r="28" spans="1:19" x14ac:dyDescent="0.3">
      <c r="B28" s="1">
        <f t="shared" si="2"/>
        <v>1</v>
      </c>
      <c r="C28" s="1">
        <f t="shared" si="2"/>
        <v>0</v>
      </c>
      <c r="D28" s="1">
        <f t="shared" si="2"/>
        <v>1.5</v>
      </c>
      <c r="E28" s="1">
        <f t="shared" si="2"/>
        <v>2</v>
      </c>
      <c r="F28" s="1">
        <f t="shared" si="2"/>
        <v>2</v>
      </c>
    </row>
    <row r="30" spans="1:19" x14ac:dyDescent="0.3">
      <c r="G30" t="s">
        <v>29</v>
      </c>
      <c r="O30">
        <f t="array" ref="O30:O34">MMULT(O22:S26,L22:L26)</f>
        <v>0.15809523809523809</v>
      </c>
    </row>
    <row r="31" spans="1:19" x14ac:dyDescent="0.3">
      <c r="B31" s="6">
        <f>B22/21</f>
        <v>0.14285714285714285</v>
      </c>
      <c r="C31" s="6">
        <f t="shared" ref="C31:F31" si="3">C22/21</f>
        <v>0.14285714285714285</v>
      </c>
      <c r="D31" s="6">
        <f t="shared" si="3"/>
        <v>4.7619047619047616E-2</v>
      </c>
      <c r="E31" s="6">
        <f t="shared" si="3"/>
        <v>9.5238095238095233E-2</v>
      </c>
      <c r="F31" s="6">
        <f t="shared" si="3"/>
        <v>4.7619047619047616E-2</v>
      </c>
      <c r="G31" s="5">
        <f>AVERAGE(B31:F31)</f>
        <v>9.5238095238095233E-2</v>
      </c>
      <c r="O31">
        <v>0.16795238095238094</v>
      </c>
    </row>
    <row r="32" spans="1:19" x14ac:dyDescent="0.3">
      <c r="B32" s="6">
        <f t="shared" ref="B32:F37" si="4">B23/21</f>
        <v>9.5238095238095233E-2</v>
      </c>
      <c r="C32" s="6">
        <f t="shared" si="4"/>
        <v>9.5238095238095233E-2</v>
      </c>
      <c r="D32" s="6">
        <f t="shared" si="4"/>
        <v>0.14285714285714285</v>
      </c>
      <c r="E32" s="6">
        <f t="shared" si="4"/>
        <v>0.14285714285714285</v>
      </c>
      <c r="F32" s="6">
        <f t="shared" si="4"/>
        <v>0.14285714285714285</v>
      </c>
      <c r="G32" s="5">
        <f t="shared" ref="G32:G37" si="5">AVERAGE(B32:F32)</f>
        <v>0.12380952380952381</v>
      </c>
      <c r="N32" t="s">
        <v>33</v>
      </c>
      <c r="O32">
        <v>0.15866666666666668</v>
      </c>
      <c r="Q32" t="s">
        <v>34</v>
      </c>
      <c r="R32">
        <f>SUM(O30:O34)</f>
        <v>0.80252380952380942</v>
      </c>
    </row>
    <row r="33" spans="1:18" x14ac:dyDescent="0.3">
      <c r="B33" s="6">
        <f t="shared" si="4"/>
        <v>0.16666666666666666</v>
      </c>
      <c r="C33" s="6">
        <f t="shared" si="4"/>
        <v>0.23809523809523808</v>
      </c>
      <c r="D33" s="6">
        <f t="shared" si="4"/>
        <v>9.5238095238095233E-2</v>
      </c>
      <c r="E33" s="6">
        <f t="shared" si="4"/>
        <v>0.19047619047619047</v>
      </c>
      <c r="F33" s="6">
        <f t="shared" si="4"/>
        <v>0.19047619047619047</v>
      </c>
      <c r="G33" s="5">
        <f t="shared" si="5"/>
        <v>0.17619047619047618</v>
      </c>
      <c r="O33">
        <v>0.15814285714285714</v>
      </c>
    </row>
    <row r="34" spans="1:18" x14ac:dyDescent="0.3">
      <c r="B34" s="6">
        <f t="shared" si="4"/>
        <v>0.23809523809523808</v>
      </c>
      <c r="C34" s="6">
        <f t="shared" si="4"/>
        <v>9.5238095238095233E-2</v>
      </c>
      <c r="D34" s="6">
        <f t="shared" si="4"/>
        <v>0.21428571428571427</v>
      </c>
      <c r="E34" s="6">
        <f t="shared" si="4"/>
        <v>9.5238095238095233E-2</v>
      </c>
      <c r="F34" s="6">
        <f t="shared" si="4"/>
        <v>0.14285714285714285</v>
      </c>
      <c r="G34" s="5">
        <f t="shared" si="5"/>
        <v>0.15714285714285711</v>
      </c>
      <c r="O34">
        <v>0.15966666666666668</v>
      </c>
    </row>
    <row r="35" spans="1:18" x14ac:dyDescent="0.3">
      <c r="A35" t="s">
        <v>28</v>
      </c>
      <c r="B35" s="6">
        <f t="shared" si="4"/>
        <v>0.11904761904761904</v>
      </c>
      <c r="C35" s="6">
        <f t="shared" si="4"/>
        <v>0.19047619047619047</v>
      </c>
      <c r="D35" s="6">
        <f t="shared" si="4"/>
        <v>0.23809523809523808</v>
      </c>
      <c r="E35" s="6">
        <f t="shared" si="4"/>
        <v>0.14285714285714285</v>
      </c>
      <c r="F35" s="6">
        <f t="shared" si="4"/>
        <v>0.14285714285714285</v>
      </c>
      <c r="G35" s="5">
        <f t="shared" si="5"/>
        <v>0.16666666666666666</v>
      </c>
    </row>
    <row r="36" spans="1:18" x14ac:dyDescent="0.3">
      <c r="B36" s="6">
        <f t="shared" si="4"/>
        <v>0.19047619047619047</v>
      </c>
      <c r="C36" s="6">
        <f t="shared" si="4"/>
        <v>0.23809523809523808</v>
      </c>
      <c r="D36" s="6">
        <f t="shared" si="4"/>
        <v>0.19047619047619047</v>
      </c>
      <c r="E36" s="6">
        <f t="shared" si="4"/>
        <v>0.23809523809523808</v>
      </c>
      <c r="F36" s="6">
        <f t="shared" si="4"/>
        <v>0.23809523809523808</v>
      </c>
      <c r="G36" s="5">
        <f t="shared" si="5"/>
        <v>0.21904761904761907</v>
      </c>
      <c r="L36">
        <f>O30/$R$32</f>
        <v>0.19699756719871836</v>
      </c>
      <c r="O36">
        <f t="array" ref="O36:O40">MMULT(O22:S26,L36:L40)</f>
        <v>0.15812247642782268</v>
      </c>
    </row>
    <row r="37" spans="1:18" x14ac:dyDescent="0.3">
      <c r="B37" s="6">
        <f t="shared" si="4"/>
        <v>4.7619047619047616E-2</v>
      </c>
      <c r="C37" s="6">
        <f t="shared" si="4"/>
        <v>0</v>
      </c>
      <c r="D37" s="6">
        <f t="shared" si="4"/>
        <v>7.1428571428571425E-2</v>
      </c>
      <c r="E37" s="6">
        <f t="shared" si="4"/>
        <v>9.5238095238095233E-2</v>
      </c>
      <c r="F37" s="6">
        <f t="shared" si="4"/>
        <v>9.5238095238095233E-2</v>
      </c>
      <c r="G37" s="5">
        <f t="shared" si="5"/>
        <v>6.1904761904761907E-2</v>
      </c>
      <c r="L37">
        <f t="shared" ref="L37:L40" si="6">O31/$R$32</f>
        <v>0.20928024684032517</v>
      </c>
      <c r="O37">
        <v>0.1682035980594101</v>
      </c>
    </row>
    <row r="38" spans="1:18" x14ac:dyDescent="0.3">
      <c r="B38" s="6">
        <f>SUM(B31:B37)</f>
        <v>1</v>
      </c>
      <c r="C38" s="6">
        <f t="shared" ref="C38:E38" si="7">SUM(C31:C37)</f>
        <v>1</v>
      </c>
      <c r="D38" s="6">
        <f t="shared" si="7"/>
        <v>1</v>
      </c>
      <c r="E38" s="6">
        <f t="shared" si="7"/>
        <v>0.99999999999999989</v>
      </c>
      <c r="F38" s="6">
        <f>SUM(F31:F37)</f>
        <v>0.99999999999999989</v>
      </c>
      <c r="K38" t="s">
        <v>35</v>
      </c>
      <c r="L38">
        <f t="shared" si="6"/>
        <v>0.19770960659823181</v>
      </c>
      <c r="N38" t="s">
        <v>36</v>
      </c>
      <c r="O38">
        <v>0.15863378852994947</v>
      </c>
      <c r="Q38" t="s">
        <v>37</v>
      </c>
      <c r="R38">
        <f>SUM(O36:O40)</f>
        <v>0.80291840084992649</v>
      </c>
    </row>
    <row r="39" spans="1:18" x14ac:dyDescent="0.3">
      <c r="B39" s="5"/>
      <c r="C39" s="5"/>
      <c r="D39" s="5"/>
      <c r="E39" s="5"/>
      <c r="F39" s="5"/>
      <c r="L39">
        <f t="shared" si="6"/>
        <v>0.19705690381534446</v>
      </c>
      <c r="O39">
        <v>0.15824383393658897</v>
      </c>
    </row>
    <row r="40" spans="1:18" x14ac:dyDescent="0.3">
      <c r="B40" s="5"/>
      <c r="C40" s="5"/>
      <c r="D40" s="5"/>
      <c r="E40" s="5"/>
      <c r="F40" s="5"/>
      <c r="L40">
        <f t="shared" si="6"/>
        <v>0.19895567554738033</v>
      </c>
      <c r="O40">
        <v>0.15971470389615527</v>
      </c>
    </row>
    <row r="42" spans="1:18" x14ac:dyDescent="0.3">
      <c r="B42" s="6">
        <v>0.14000000000000001</v>
      </c>
      <c r="C42" s="6">
        <v>0.1</v>
      </c>
      <c r="D42" s="6">
        <v>0.17</v>
      </c>
      <c r="E42" s="6">
        <v>0.24</v>
      </c>
      <c r="F42" s="6">
        <v>0.12</v>
      </c>
      <c r="G42">
        <v>0.19</v>
      </c>
      <c r="H42">
        <v>0.05</v>
      </c>
    </row>
    <row r="43" spans="1:18" x14ac:dyDescent="0.3">
      <c r="B43">
        <v>0.14000000000000001</v>
      </c>
      <c r="C43">
        <v>0.1</v>
      </c>
      <c r="D43">
        <v>0.24</v>
      </c>
      <c r="E43">
        <v>0.1</v>
      </c>
      <c r="F43">
        <v>0.19</v>
      </c>
      <c r="G43">
        <v>0.24</v>
      </c>
      <c r="H43">
        <v>0</v>
      </c>
      <c r="L43">
        <f>O36/$R$38</f>
        <v>0.19693467762158978</v>
      </c>
      <c r="O43">
        <f t="array" ref="O43:O47">MMULT(O22:S26,L43:L47)</f>
        <v>0.15812251939422495</v>
      </c>
    </row>
    <row r="44" spans="1:18" x14ac:dyDescent="0.3">
      <c r="A44" t="s">
        <v>31</v>
      </c>
      <c r="B44">
        <v>0.05</v>
      </c>
      <c r="C44">
        <v>0.14000000000000001</v>
      </c>
      <c r="D44">
        <v>0.1</v>
      </c>
      <c r="E44">
        <v>0.21</v>
      </c>
      <c r="F44">
        <v>0.24</v>
      </c>
      <c r="G44">
        <v>0.19</v>
      </c>
      <c r="H44">
        <v>7.0000000000000007E-2</v>
      </c>
      <c r="L44">
        <f t="shared" ref="L44:L47" si="8">O37/$R$38</f>
        <v>0.20949027682185234</v>
      </c>
      <c r="O44">
        <v>0.16821022806195482</v>
      </c>
    </row>
    <row r="45" spans="1:18" x14ac:dyDescent="0.3">
      <c r="B45">
        <v>0.1</v>
      </c>
      <c r="C45">
        <v>0.14000000000000001</v>
      </c>
      <c r="D45">
        <v>0.19</v>
      </c>
      <c r="E45">
        <v>0.1</v>
      </c>
      <c r="F45">
        <v>0.14000000000000001</v>
      </c>
      <c r="G45">
        <v>0.24</v>
      </c>
      <c r="H45">
        <v>0.1</v>
      </c>
      <c r="K45" t="s">
        <v>38</v>
      </c>
      <c r="L45">
        <f t="shared" si="8"/>
        <v>0.19757149464008825</v>
      </c>
      <c r="N45" t="s">
        <v>36</v>
      </c>
      <c r="O45">
        <v>0.1586307844568613</v>
      </c>
      <c r="Q45" t="s">
        <v>39</v>
      </c>
      <c r="R45">
        <f>SUM(O43:O47)</f>
        <v>0.80292663542044374</v>
      </c>
    </row>
    <row r="46" spans="1:18" x14ac:dyDescent="0.3">
      <c r="B46">
        <v>0.05</v>
      </c>
      <c r="C46">
        <v>0.14000000000000001</v>
      </c>
      <c r="D46">
        <v>0.19</v>
      </c>
      <c r="E46">
        <v>0.14000000000000001</v>
      </c>
      <c r="F46">
        <v>0.14000000000000001</v>
      </c>
      <c r="G46">
        <v>0.24</v>
      </c>
      <c r="H46">
        <v>0.1</v>
      </c>
      <c r="L46">
        <f t="shared" si="8"/>
        <v>0.19708582312857759</v>
      </c>
      <c r="O46">
        <v>0.15824704619919316</v>
      </c>
    </row>
    <row r="47" spans="1:18" x14ac:dyDescent="0.3">
      <c r="L47">
        <f t="shared" si="8"/>
        <v>0.19891772778789205</v>
      </c>
      <c r="O47">
        <v>0.15971605730820945</v>
      </c>
    </row>
    <row r="50" spans="1:18" x14ac:dyDescent="0.3">
      <c r="L50">
        <f>O43/$R$45</f>
        <v>0.19693271143188049</v>
      </c>
      <c r="O50">
        <f t="array" ref="O50:O54">MMULT(O22:S26,L50:L54)</f>
        <v>0.15812250967792246</v>
      </c>
    </row>
    <row r="51" spans="1:18" x14ac:dyDescent="0.3">
      <c r="L51">
        <f t="shared" ref="L51:L54" si="9">O44/$R$45</f>
        <v>0.20949638564907413</v>
      </c>
      <c r="O51">
        <v>0.16821043939504005</v>
      </c>
    </row>
    <row r="52" spans="1:18" x14ac:dyDescent="0.3">
      <c r="K52" t="s">
        <v>40</v>
      </c>
      <c r="L52">
        <f t="shared" si="9"/>
        <v>0.19756572700293598</v>
      </c>
      <c r="N52" t="s">
        <v>41</v>
      </c>
      <c r="O52">
        <v>0.15863065789171366</v>
      </c>
      <c r="Q52" t="s">
        <v>42</v>
      </c>
      <c r="R52">
        <f>SUM(O50:O54)</f>
        <v>0.80292687672768825</v>
      </c>
    </row>
    <row r="53" spans="1:18" x14ac:dyDescent="0.3">
      <c r="B53">
        <f>SUM(B10:F10)</f>
        <v>25</v>
      </c>
      <c r="E53">
        <f>(B53-20)*(B53-20)</f>
        <v>25</v>
      </c>
      <c r="L53">
        <f t="shared" si="9"/>
        <v>0.19708780256907138</v>
      </c>
      <c r="O53">
        <v>0.15824716123461433</v>
      </c>
    </row>
    <row r="54" spans="1:18" x14ac:dyDescent="0.3">
      <c r="B54">
        <f t="shared" ref="B54:B59" si="10">SUM(B11:F11)</f>
        <v>22</v>
      </c>
      <c r="E54">
        <f t="shared" ref="E54:E59" si="11">(B54-20)*(B54-20)</f>
        <v>4</v>
      </c>
      <c r="L54">
        <f t="shared" si="9"/>
        <v>0.19891737334703796</v>
      </c>
      <c r="O54">
        <v>0.15971610852839774</v>
      </c>
    </row>
    <row r="55" spans="1:18" x14ac:dyDescent="0.3">
      <c r="A55" t="s">
        <v>45</v>
      </c>
      <c r="B55">
        <f t="shared" si="10"/>
        <v>16.5</v>
      </c>
      <c r="D55" t="s">
        <v>46</v>
      </c>
      <c r="E55">
        <f t="shared" si="11"/>
        <v>12.25</v>
      </c>
    </row>
    <row r="56" spans="1:18" x14ac:dyDescent="0.3">
      <c r="B56">
        <f t="shared" si="10"/>
        <v>18.5</v>
      </c>
      <c r="E56">
        <f t="shared" si="11"/>
        <v>2.25</v>
      </c>
    </row>
    <row r="57" spans="1:18" x14ac:dyDescent="0.3">
      <c r="B57">
        <f t="shared" si="10"/>
        <v>17.5</v>
      </c>
      <c r="E57">
        <f t="shared" si="11"/>
        <v>6.25</v>
      </c>
      <c r="L57">
        <f>O50/$R$52</f>
        <v>0.19693264014569728</v>
      </c>
      <c r="O57">
        <f t="array" ref="O57:O61">MMULT(O22:S26,L57:L61)</f>
        <v>0.15812250911881562</v>
      </c>
    </row>
    <row r="58" spans="1:18" x14ac:dyDescent="0.3">
      <c r="B58">
        <f t="shared" si="10"/>
        <v>12</v>
      </c>
      <c r="E58">
        <f t="shared" si="11"/>
        <v>64</v>
      </c>
      <c r="L58">
        <f t="shared" ref="L58:L61" si="12">O51/$R$52</f>
        <v>0.2094965858915798</v>
      </c>
      <c r="O58">
        <v>0.16821044663611809</v>
      </c>
    </row>
    <row r="59" spans="1:18" x14ac:dyDescent="0.3">
      <c r="B59">
        <f t="shared" si="10"/>
        <v>28.5</v>
      </c>
      <c r="E59">
        <f t="shared" si="11"/>
        <v>72.25</v>
      </c>
      <c r="K59" t="s">
        <v>43</v>
      </c>
      <c r="L59">
        <f t="shared" si="12"/>
        <v>0.19756550999788375</v>
      </c>
      <c r="N59" t="s">
        <v>44</v>
      </c>
      <c r="O59">
        <v>0.15863065312095972</v>
      </c>
    </row>
    <row r="60" spans="1:18" x14ac:dyDescent="0.3">
      <c r="L60">
        <f t="shared" si="12"/>
        <v>0.19708788660749199</v>
      </c>
      <c r="O60">
        <v>0.15824716540452638</v>
      </c>
    </row>
    <row r="61" spans="1:18" x14ac:dyDescent="0.3">
      <c r="A61" t="s">
        <v>47</v>
      </c>
      <c r="B61">
        <f>SUM(E53:E59)</f>
        <v>186</v>
      </c>
      <c r="L61">
        <f t="shared" si="12"/>
        <v>0.19891737735734716</v>
      </c>
      <c r="O61">
        <v>0.15971611045107229</v>
      </c>
    </row>
    <row r="63" spans="1:18" x14ac:dyDescent="0.3">
      <c r="A63" t="s">
        <v>48</v>
      </c>
      <c r="B63">
        <f>(12*B61)/(25*336)</f>
        <v>0.26571428571428574</v>
      </c>
    </row>
    <row r="64" spans="1:18" x14ac:dyDescent="0.3">
      <c r="A64" t="s">
        <v>49</v>
      </c>
      <c r="B64">
        <f>5*6*B63</f>
        <v>7.9714285714285724</v>
      </c>
      <c r="D64" t="s">
        <v>54</v>
      </c>
    </row>
    <row r="65" spans="1:1" x14ac:dyDescent="0.3">
      <c r="A65" t="s">
        <v>50</v>
      </c>
    </row>
    <row r="66" spans="1:1" x14ac:dyDescent="0.3">
      <c r="A66" t="s">
        <v>51</v>
      </c>
    </row>
  </sheetData>
  <mergeCells count="14">
    <mergeCell ref="O9:P9"/>
    <mergeCell ref="Q9:R9"/>
    <mergeCell ref="I18:J18"/>
    <mergeCell ref="I19:J19"/>
    <mergeCell ref="A8:A9"/>
    <mergeCell ref="B8:F8"/>
    <mergeCell ref="G8:G9"/>
    <mergeCell ref="I8:L8"/>
    <mergeCell ref="M8:R8"/>
    <mergeCell ref="I9:I10"/>
    <mergeCell ref="J9:J10"/>
    <mergeCell ref="K9:K10"/>
    <mergeCell ref="L9:L10"/>
    <mergeCell ref="M9:N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2024-10-13T07:19:11Z</dcterms:created>
  <dcterms:modified xsi:type="dcterms:W3CDTF">2024-12-04T19:52:07Z</dcterms:modified>
</cp:coreProperties>
</file>