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rismoney/Dropbox/rapportbook/logistics/Corporate/Funding/"/>
    </mc:Choice>
  </mc:AlternateContent>
  <bookViews>
    <workbookView xWindow="24120" yWindow="760" windowWidth="22920" windowHeight="11540" tabRatio="986" activeTab="1"/>
  </bookViews>
  <sheets>
    <sheet name="Projected Expenses Year 1" sheetId="1" r:id="rId1"/>
    <sheet name="Projected Expenses Year 2" sheetId="2" r:id="rId2"/>
    <sheet name="Projected Expenses Year 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3" l="1"/>
  <c r="D7" i="1"/>
  <c r="D8" i="2"/>
  <c r="D18" i="1"/>
  <c r="D15" i="1"/>
  <c r="D19" i="1"/>
  <c r="D26" i="1"/>
  <c r="D21" i="1"/>
  <c r="D28" i="1"/>
  <c r="D17" i="1"/>
  <c r="D27" i="2"/>
  <c r="D16" i="2"/>
  <c r="D18" i="2"/>
  <c r="D19" i="2"/>
  <c r="D20" i="2"/>
  <c r="D22" i="2"/>
  <c r="D29" i="2"/>
  <c r="D20" i="3"/>
  <c r="D22" i="3"/>
  <c r="D23" i="3"/>
  <c r="D24" i="3"/>
  <c r="D27" i="3"/>
  <c r="D32" i="3"/>
  <c r="D31" i="2"/>
</calcChain>
</file>

<file path=xl/sharedStrings.xml><?xml version="1.0" encoding="utf-8"?>
<sst xmlns="http://schemas.openxmlformats.org/spreadsheetml/2006/main" count="165" uniqueCount="68">
  <si>
    <t>Expense Category</t>
  </si>
  <si>
    <t>Name</t>
  </si>
  <si>
    <t>Formula</t>
  </si>
  <si>
    <t>Budgeted</t>
  </si>
  <si>
    <t>Actual</t>
  </si>
  <si>
    <t>Salaries, Wages, and Benefits</t>
  </si>
  <si>
    <t>Chris Weathers</t>
  </si>
  <si>
    <t>Social Media Specialist</t>
  </si>
  <si>
    <t>Software</t>
  </si>
  <si>
    <t>PHP Storm License</t>
  </si>
  <si>
    <t>Advertising</t>
  </si>
  <si>
    <t>Legal Fees</t>
  </si>
  <si>
    <t>Legal</t>
  </si>
  <si>
    <t>Rent</t>
  </si>
  <si>
    <t>Telephone / Utilities</t>
  </si>
  <si>
    <t>AT&amp;T Cell Phone</t>
  </si>
  <si>
    <t>$150/month x 12 months</t>
  </si>
  <si>
    <t>Office Expenses</t>
  </si>
  <si>
    <t>Supplies</t>
  </si>
  <si>
    <t>$50/month x 12 months</t>
  </si>
  <si>
    <t>Business Costs</t>
  </si>
  <si>
    <t>Go Daddy Server</t>
  </si>
  <si>
    <t>Taxes/ Fees</t>
  </si>
  <si>
    <t>Total Expenses</t>
  </si>
  <si>
    <t>Income Categories</t>
  </si>
  <si>
    <t>Expected</t>
  </si>
  <si>
    <t>Rapportbook Advertisers</t>
  </si>
  <si>
    <t>Total Income</t>
  </si>
  <si>
    <t>($40/ hour x 1920 hour/ year</t>
  </si>
  <si>
    <t>Software Engineer</t>
  </si>
  <si>
    <t>$30/hour x 1920 hours/ year</t>
  </si>
  <si>
    <t>IOS ap Fee</t>
  </si>
  <si>
    <t>Android Fee</t>
  </si>
  <si>
    <t>Misc. Equipment Expenses</t>
  </si>
  <si>
    <t>$300/hour * 20 hours</t>
  </si>
  <si>
    <t>T-Rex Office Space</t>
  </si>
  <si>
    <t>$175/ month for 1 year</t>
  </si>
  <si>
    <t>$500/ month x 12 month</t>
  </si>
  <si>
    <t>Total Expenses</t>
  </si>
  <si>
    <t>Expected</t>
  </si>
  <si>
    <t>See Market Data</t>
  </si>
  <si>
    <t>$300/hour * 40 hours</t>
  </si>
  <si>
    <t>$100/month x 12 months</t>
  </si>
  <si>
    <t>Native App Developer</t>
  </si>
  <si>
    <t>Dir. Of Business Dev/ Outside Sales</t>
  </si>
  <si>
    <t>Brochures</t>
  </si>
  <si>
    <t>$100/week</t>
  </si>
  <si>
    <t>Sponsored Posts</t>
  </si>
  <si>
    <t>Dir. Of Communications/Business Content Support</t>
  </si>
  <si>
    <t>$20/hour X 1920 hours/ year</t>
  </si>
  <si>
    <t>$200/week</t>
  </si>
  <si>
    <t>$500/ month for 1 year</t>
  </si>
  <si>
    <t>$300/month x 12 months</t>
  </si>
  <si>
    <t>$1000/ month x 12 month</t>
  </si>
  <si>
    <t>Profit</t>
  </si>
  <si>
    <t>$30/hour x 960 hours/ year</t>
  </si>
  <si>
    <t>$10/hour x 1920 hours/ year</t>
  </si>
  <si>
    <t>$10/hour x 200 hours/ year</t>
  </si>
  <si>
    <t>$50/ month for 1 year</t>
  </si>
  <si>
    <t>$70/ month x 12 month</t>
  </si>
  <si>
    <t>$100/hour * 20 hours</t>
  </si>
  <si>
    <t>Brochures &amp; Social Media Budget</t>
  </si>
  <si>
    <t>Business Dev (City 2)</t>
  </si>
  <si>
    <t>Content Support (City 2)</t>
  </si>
  <si>
    <t>Salary Totals</t>
  </si>
  <si>
    <t>Total Salary Expenses</t>
  </si>
  <si>
    <t>Profit/Loss</t>
  </si>
  <si>
    <t>$1000/ rent per month for 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</si>
</sst>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;[Red]\-[$$-409]#,##0.00"/>
    <numFmt numFmtId="165" formatCode="[$$-409]#,##0.00_ ;[Red]\-[$$-409]#,##0.00\ "/>
    <numFmt numFmtId="166" formatCode="&quot;$&quot;#,##0.00"/>
  </numFmts>
  <fonts count="5" x14ac:knownFonts="1">
    <font>
      <sz val="10"/>
      <name val="Arial"/>
      <family val="2"/>
      <charset val="1"/>
    </font>
    <font>
      <sz val="12"/>
      <color rgb="FFFFFFFF"/>
      <name val="Arial"/>
      <family val="2"/>
      <charset val="1"/>
    </font>
    <font>
      <sz val="12"/>
      <name val="Arial"/>
      <family val="2"/>
      <charset val="1"/>
    </font>
    <font>
      <sz val="12"/>
      <color theme="0"/>
      <name val="Arial"/>
      <family val="2"/>
      <charset val="1"/>
    </font>
    <font>
      <b/>
      <sz val="12"/>
      <color theme="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rgb="FF0033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2" fillId="0" borderId="0" xfId="0" applyNumberFormat="1" applyFont="1"/>
    <xf numFmtId="0" fontId="2" fillId="0" borderId="1" xfId="0" applyFont="1" applyBorder="1"/>
    <xf numFmtId="0" fontId="1" fillId="2" borderId="1" xfId="0" applyFont="1" applyFill="1" applyBorder="1"/>
    <xf numFmtId="0" fontId="3" fillId="3" borderId="0" xfId="0" applyFont="1" applyFill="1"/>
    <xf numFmtId="164" fontId="3" fillId="3" borderId="0" xfId="0" applyNumberFormat="1" applyFont="1" applyFill="1"/>
    <xf numFmtId="0" fontId="4" fillId="4" borderId="0" xfId="0" applyFont="1" applyFill="1"/>
    <xf numFmtId="0" fontId="3" fillId="4" borderId="0" xfId="0" applyFont="1" applyFill="1"/>
    <xf numFmtId="164" fontId="3" fillId="4" borderId="0" xfId="0" applyNumberFormat="1" applyFont="1" applyFill="1"/>
    <xf numFmtId="0" fontId="1" fillId="5" borderId="1" xfId="0" applyFont="1" applyFill="1" applyBorder="1"/>
    <xf numFmtId="0" fontId="2" fillId="6" borderId="0" xfId="0" applyFont="1" applyFill="1"/>
    <xf numFmtId="0" fontId="3" fillId="7" borderId="0" xfId="0" applyFont="1" applyFill="1"/>
    <xf numFmtId="165" fontId="3" fillId="7" borderId="0" xfId="0" applyNumberFormat="1" applyFont="1" applyFill="1"/>
    <xf numFmtId="0" fontId="4" fillId="8" borderId="1" xfId="0" applyFont="1" applyFill="1" applyBorder="1"/>
    <xf numFmtId="164" fontId="4" fillId="8" borderId="1" xfId="0" applyNumberFormat="1" applyFont="1" applyFill="1" applyBorder="1"/>
    <xf numFmtId="0" fontId="4" fillId="8" borderId="0" xfId="0" applyFont="1" applyFill="1"/>
    <xf numFmtId="166" fontId="2" fillId="0" borderId="1" xfId="0" applyNumberFormat="1" applyFont="1" applyBorder="1"/>
    <xf numFmtId="0" fontId="4" fillId="3" borderId="0" xfId="0" applyFont="1" applyFill="1"/>
    <xf numFmtId="164" fontId="4" fillId="3" borderId="0" xfId="0" applyNumberFormat="1" applyFont="1" applyFill="1"/>
    <xf numFmtId="0" fontId="2" fillId="0" borderId="0" xfId="0" applyFont="1" applyBorder="1"/>
    <xf numFmtId="166" fontId="2" fillId="0" borderId="0" xfId="0" applyNumberFormat="1" applyFont="1" applyBorder="1"/>
    <xf numFmtId="165" fontId="3" fillId="0" borderId="0" xfId="0" applyNumberFormat="1" applyFont="1" applyFill="1"/>
    <xf numFmtId="0" fontId="3" fillId="0" borderId="0" xfId="0" applyFont="1" applyFill="1"/>
    <xf numFmtId="0" fontId="4" fillId="0" borderId="0" xfId="0" applyFont="1" applyFill="1"/>
    <xf numFmtId="164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4" workbookViewId="0">
      <selection activeCell="D21" sqref="D21"/>
    </sheetView>
  </sheetViews>
  <sheetFormatPr baseColWidth="10" defaultColWidth="31.5" defaultRowHeight="16" x14ac:dyDescent="0.2"/>
  <cols>
    <col min="1" max="16384" width="31.5" style="2"/>
  </cols>
  <sheetData>
    <row r="1" spans="1: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2">
      <c r="A2" s="6" t="s">
        <v>5</v>
      </c>
      <c r="B2" s="6"/>
      <c r="C2" s="6"/>
      <c r="D2" s="4"/>
      <c r="E2" s="6"/>
    </row>
    <row r="3" spans="1:5" x14ac:dyDescent="0.2">
      <c r="A3" s="6"/>
      <c r="B3" s="6"/>
      <c r="C3" s="6"/>
      <c r="D3" s="4"/>
      <c r="E3" s="6"/>
    </row>
    <row r="4" spans="1:5" x14ac:dyDescent="0.2">
      <c r="A4" s="6"/>
      <c r="B4" s="6" t="s">
        <v>43</v>
      </c>
      <c r="C4" s="6" t="s">
        <v>55</v>
      </c>
      <c r="D4" s="4">
        <v>28000</v>
      </c>
      <c r="E4" s="6"/>
    </row>
    <row r="5" spans="1:5" x14ac:dyDescent="0.2">
      <c r="A5" s="6"/>
      <c r="B5" s="6" t="s">
        <v>44</v>
      </c>
      <c r="C5" s="6" t="s">
        <v>56</v>
      </c>
      <c r="D5" s="4">
        <v>19200</v>
      </c>
      <c r="E5" s="6"/>
    </row>
    <row r="6" spans="1:5" x14ac:dyDescent="0.2">
      <c r="A6" s="6"/>
      <c r="B6" s="6" t="s">
        <v>7</v>
      </c>
      <c r="C6" s="6" t="s">
        <v>57</v>
      </c>
      <c r="D6" s="4">
        <v>2400</v>
      </c>
      <c r="E6" s="6"/>
    </row>
    <row r="7" spans="1:5" s="19" customFormat="1" x14ac:dyDescent="0.2">
      <c r="A7" s="17" t="s">
        <v>64</v>
      </c>
      <c r="B7" s="17"/>
      <c r="C7" s="17"/>
      <c r="D7" s="18">
        <f>SUM(D2:D5)</f>
        <v>47200</v>
      </c>
      <c r="E7" s="17"/>
    </row>
    <row r="8" spans="1:5" x14ac:dyDescent="0.2">
      <c r="A8" s="6"/>
      <c r="B8" s="6"/>
      <c r="C8" s="6"/>
      <c r="D8" s="4"/>
      <c r="E8" s="6"/>
    </row>
    <row r="9" spans="1:5" x14ac:dyDescent="0.2">
      <c r="A9" s="6" t="s">
        <v>8</v>
      </c>
      <c r="B9" s="6" t="s">
        <v>9</v>
      </c>
      <c r="C9" s="6"/>
      <c r="D9" s="4">
        <v>100</v>
      </c>
      <c r="E9" s="6"/>
    </row>
    <row r="10" spans="1:5" x14ac:dyDescent="0.2">
      <c r="A10" s="6"/>
      <c r="B10" s="6" t="s">
        <v>31</v>
      </c>
      <c r="C10" s="6"/>
      <c r="D10" s="4">
        <v>100</v>
      </c>
      <c r="E10" s="6"/>
    </row>
    <row r="11" spans="1:5" x14ac:dyDescent="0.2">
      <c r="A11" s="6"/>
      <c r="B11" s="6" t="s">
        <v>32</v>
      </c>
      <c r="C11" s="6"/>
      <c r="D11" s="4">
        <v>25</v>
      </c>
      <c r="E11" s="6"/>
    </row>
    <row r="12" spans="1:5" x14ac:dyDescent="0.2">
      <c r="A12" s="6"/>
      <c r="B12" s="6"/>
      <c r="C12" s="6"/>
      <c r="D12" s="4"/>
      <c r="E12" s="6"/>
    </row>
    <row r="13" spans="1:5" x14ac:dyDescent="0.2">
      <c r="A13" s="6" t="s">
        <v>33</v>
      </c>
      <c r="B13" s="6"/>
      <c r="C13" s="6"/>
      <c r="D13" s="4">
        <v>400</v>
      </c>
      <c r="E13" s="6"/>
    </row>
    <row r="14" spans="1:5" x14ac:dyDescent="0.2">
      <c r="A14" s="6" t="s">
        <v>10</v>
      </c>
      <c r="B14" s="6" t="s">
        <v>61</v>
      </c>
      <c r="C14" s="6" t="s">
        <v>46</v>
      </c>
      <c r="D14" s="4">
        <v>5000</v>
      </c>
      <c r="E14" s="6"/>
    </row>
    <row r="15" spans="1:5" x14ac:dyDescent="0.2">
      <c r="A15" s="6" t="s">
        <v>11</v>
      </c>
      <c r="B15" s="6" t="s">
        <v>12</v>
      </c>
      <c r="C15" s="6" t="s">
        <v>60</v>
      </c>
      <c r="D15" s="4">
        <f>SUM(100*20)</f>
        <v>2000</v>
      </c>
      <c r="E15" s="6"/>
    </row>
    <row r="16" spans="1:5" x14ac:dyDescent="0.2">
      <c r="A16" s="6" t="s">
        <v>13</v>
      </c>
      <c r="B16" s="6" t="s">
        <v>35</v>
      </c>
      <c r="C16" s="6" t="s">
        <v>58</v>
      </c>
      <c r="D16" s="4">
        <v>600</v>
      </c>
      <c r="E16" s="6"/>
    </row>
    <row r="17" spans="1:5" x14ac:dyDescent="0.2">
      <c r="A17" s="6" t="s">
        <v>14</v>
      </c>
      <c r="B17" s="6" t="s">
        <v>15</v>
      </c>
      <c r="C17" s="4" t="s">
        <v>16</v>
      </c>
      <c r="D17" s="4">
        <f>SUM(150*12)</f>
        <v>1800</v>
      </c>
      <c r="E17" s="6"/>
    </row>
    <row r="18" spans="1:5" x14ac:dyDescent="0.2">
      <c r="A18" s="6" t="s">
        <v>17</v>
      </c>
      <c r="B18" s="6" t="s">
        <v>18</v>
      </c>
      <c r="C18" s="6" t="s">
        <v>19</v>
      </c>
      <c r="D18" s="4">
        <f>SUM(50*12)</f>
        <v>600</v>
      </c>
      <c r="E18" s="6"/>
    </row>
    <row r="19" spans="1:5" x14ac:dyDescent="0.2">
      <c r="A19" s="6" t="s">
        <v>20</v>
      </c>
      <c r="B19" s="6" t="s">
        <v>21</v>
      </c>
      <c r="C19" s="6" t="s">
        <v>59</v>
      </c>
      <c r="D19" s="4">
        <f>SUM(70*12)</f>
        <v>840</v>
      </c>
      <c r="E19" s="6"/>
    </row>
    <row r="20" spans="1:5" x14ac:dyDescent="0.2">
      <c r="A20" s="6" t="s">
        <v>22</v>
      </c>
      <c r="B20" s="6"/>
      <c r="C20" s="6"/>
      <c r="D20" s="6">
        <v>0</v>
      </c>
      <c r="E20" s="6"/>
    </row>
    <row r="21" spans="1:5" s="21" customFormat="1" x14ac:dyDescent="0.2">
      <c r="A21" s="21" t="s">
        <v>23</v>
      </c>
      <c r="D21" s="22">
        <f>SUM(D2:D20)</f>
        <v>108265</v>
      </c>
    </row>
    <row r="22" spans="1:5" x14ac:dyDescent="0.2">
      <c r="D22" s="5"/>
    </row>
    <row r="23" spans="1:5" s="14" customFormat="1" x14ac:dyDescent="0.2">
      <c r="A23" s="13" t="s">
        <v>24</v>
      </c>
      <c r="B23" s="13" t="s">
        <v>1</v>
      </c>
      <c r="C23" s="13" t="s">
        <v>2</v>
      </c>
      <c r="D23" s="13" t="s">
        <v>25</v>
      </c>
      <c r="E23" s="13" t="s">
        <v>4</v>
      </c>
    </row>
    <row r="24" spans="1:5" x14ac:dyDescent="0.2">
      <c r="A24" s="6" t="s">
        <v>47</v>
      </c>
      <c r="B24" s="6" t="s">
        <v>26</v>
      </c>
      <c r="C24" s="6" t="s">
        <v>40</v>
      </c>
      <c r="D24" s="4">
        <v>0</v>
      </c>
      <c r="E24" s="6"/>
    </row>
    <row r="25" spans="1:5" x14ac:dyDescent="0.2">
      <c r="A25" s="6"/>
      <c r="B25" s="6"/>
      <c r="C25" s="6"/>
      <c r="D25" s="4"/>
      <c r="E25" s="6"/>
    </row>
    <row r="26" spans="1:5" s="11" customFormat="1" x14ac:dyDescent="0.2">
      <c r="A26" s="10" t="s">
        <v>27</v>
      </c>
      <c r="D26" s="12">
        <f>SUM(D24:D25)</f>
        <v>0</v>
      </c>
    </row>
    <row r="28" spans="1:5" s="15" customFormat="1" x14ac:dyDescent="0.2">
      <c r="A28" s="15" t="s">
        <v>54</v>
      </c>
      <c r="D28" s="16">
        <f>SUM(D26-D21)</f>
        <v>-108265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13" workbookViewId="0">
      <selection activeCell="C34" sqref="C34"/>
    </sheetView>
  </sheetViews>
  <sheetFormatPr baseColWidth="10" defaultColWidth="31.83203125" defaultRowHeight="16" x14ac:dyDescent="0.2"/>
  <cols>
    <col min="1" max="1" width="31.83203125" style="2"/>
    <col min="2" max="2" width="49.1640625" style="2" customWidth="1"/>
    <col min="3" max="16384" width="31.83203125" style="2"/>
  </cols>
  <sheetData>
    <row r="1" spans="1: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2">
      <c r="A2" s="6" t="s">
        <v>5</v>
      </c>
      <c r="B2" s="6" t="s">
        <v>6</v>
      </c>
      <c r="C2" s="6" t="s">
        <v>28</v>
      </c>
      <c r="D2" s="4">
        <v>76800</v>
      </c>
      <c r="E2" s="6"/>
    </row>
    <row r="3" spans="1:5" x14ac:dyDescent="0.2">
      <c r="A3" s="6"/>
      <c r="B3" s="6" t="s">
        <v>29</v>
      </c>
      <c r="C3" s="6" t="s">
        <v>30</v>
      </c>
      <c r="D3" s="4">
        <v>57600</v>
      </c>
      <c r="E3" s="6"/>
    </row>
    <row r="4" spans="1:5" x14ac:dyDescent="0.2">
      <c r="A4" s="6"/>
      <c r="B4" s="6" t="s">
        <v>43</v>
      </c>
      <c r="C4" s="6" t="s">
        <v>30</v>
      </c>
      <c r="D4" s="4">
        <v>57600</v>
      </c>
      <c r="E4" s="6"/>
    </row>
    <row r="5" spans="1:5" x14ac:dyDescent="0.2">
      <c r="A5" s="6"/>
      <c r="B5" s="6" t="s">
        <v>44</v>
      </c>
      <c r="C5" s="6" t="s">
        <v>30</v>
      </c>
      <c r="D5" s="4">
        <v>57600</v>
      </c>
      <c r="E5" s="6"/>
    </row>
    <row r="6" spans="1:5" x14ac:dyDescent="0.2">
      <c r="A6" s="6"/>
      <c r="B6" s="6" t="s">
        <v>7</v>
      </c>
      <c r="C6" s="6" t="s">
        <v>30</v>
      </c>
      <c r="D6" s="4">
        <v>57600</v>
      </c>
      <c r="E6" s="6"/>
    </row>
    <row r="7" spans="1:5" x14ac:dyDescent="0.2">
      <c r="A7" s="6"/>
      <c r="B7" s="6" t="s">
        <v>48</v>
      </c>
      <c r="C7" s="6" t="s">
        <v>30</v>
      </c>
      <c r="D7" s="4">
        <v>57600</v>
      </c>
      <c r="E7" s="6"/>
    </row>
    <row r="8" spans="1:5" s="19" customFormat="1" x14ac:dyDescent="0.2">
      <c r="A8" s="17" t="s">
        <v>64</v>
      </c>
      <c r="B8" s="17"/>
      <c r="C8" s="17"/>
      <c r="D8" s="18">
        <f>SUM(D2:D7)</f>
        <v>364800</v>
      </c>
      <c r="E8" s="17"/>
    </row>
    <row r="9" spans="1:5" x14ac:dyDescent="0.2">
      <c r="A9" s="6"/>
      <c r="B9" s="6"/>
      <c r="C9" s="6"/>
      <c r="D9" s="4"/>
      <c r="E9" s="6"/>
    </row>
    <row r="10" spans="1:5" x14ac:dyDescent="0.2">
      <c r="A10" s="6" t="s">
        <v>8</v>
      </c>
      <c r="B10" s="6" t="s">
        <v>9</v>
      </c>
      <c r="C10" s="6"/>
      <c r="D10" s="4">
        <v>100</v>
      </c>
      <c r="E10" s="6"/>
    </row>
    <row r="11" spans="1:5" x14ac:dyDescent="0.2">
      <c r="A11" s="6"/>
      <c r="B11" s="6" t="s">
        <v>31</v>
      </c>
      <c r="C11" s="6"/>
      <c r="D11" s="4">
        <v>100</v>
      </c>
      <c r="E11" s="6"/>
    </row>
    <row r="12" spans="1:5" x14ac:dyDescent="0.2">
      <c r="A12" s="6"/>
      <c r="B12" s="6" t="s">
        <v>32</v>
      </c>
      <c r="C12" s="6"/>
      <c r="D12" s="4">
        <v>25</v>
      </c>
      <c r="E12" s="6"/>
    </row>
    <row r="13" spans="1:5" x14ac:dyDescent="0.2">
      <c r="A13" s="6"/>
      <c r="B13" s="6"/>
      <c r="C13" s="6"/>
      <c r="D13" s="4"/>
      <c r="E13" s="6"/>
    </row>
    <row r="14" spans="1:5" x14ac:dyDescent="0.2">
      <c r="A14" s="6" t="s">
        <v>33</v>
      </c>
      <c r="B14" s="6"/>
      <c r="C14" s="6"/>
      <c r="D14" s="4">
        <v>400</v>
      </c>
      <c r="E14" s="6"/>
    </row>
    <row r="15" spans="1:5" x14ac:dyDescent="0.2">
      <c r="A15" s="6" t="s">
        <v>10</v>
      </c>
      <c r="B15" s="6" t="s">
        <v>45</v>
      </c>
      <c r="C15" s="6" t="s">
        <v>46</v>
      </c>
      <c r="D15" s="4">
        <v>5000</v>
      </c>
      <c r="E15" s="6"/>
    </row>
    <row r="16" spans="1:5" x14ac:dyDescent="0.2">
      <c r="A16" s="6" t="s">
        <v>11</v>
      </c>
      <c r="B16" s="6" t="s">
        <v>12</v>
      </c>
      <c r="C16" s="6" t="s">
        <v>34</v>
      </c>
      <c r="D16" s="4">
        <f>SUM(300*20)</f>
        <v>6000</v>
      </c>
      <c r="E16" s="6"/>
    </row>
    <row r="17" spans="1:5" x14ac:dyDescent="0.2">
      <c r="A17" s="6" t="s">
        <v>13</v>
      </c>
      <c r="B17" s="6" t="s">
        <v>35</v>
      </c>
      <c r="C17" s="6" t="s">
        <v>36</v>
      </c>
      <c r="D17" s="4">
        <v>2100</v>
      </c>
      <c r="E17" s="6"/>
    </row>
    <row r="18" spans="1:5" x14ac:dyDescent="0.2">
      <c r="A18" s="6" t="s">
        <v>14</v>
      </c>
      <c r="B18" s="6" t="s">
        <v>15</v>
      </c>
      <c r="C18" s="4" t="s">
        <v>16</v>
      </c>
      <c r="D18" s="4">
        <f>SUM(150*12)</f>
        <v>1800</v>
      </c>
      <c r="E18" s="6"/>
    </row>
    <row r="19" spans="1:5" x14ac:dyDescent="0.2">
      <c r="A19" s="6" t="s">
        <v>17</v>
      </c>
      <c r="B19" s="6" t="s">
        <v>18</v>
      </c>
      <c r="C19" s="6" t="s">
        <v>19</v>
      </c>
      <c r="D19" s="4">
        <f>SUM(50*12)</f>
        <v>600</v>
      </c>
      <c r="E19" s="6"/>
    </row>
    <row r="20" spans="1:5" x14ac:dyDescent="0.2">
      <c r="A20" s="6" t="s">
        <v>20</v>
      </c>
      <c r="B20" s="6" t="s">
        <v>21</v>
      </c>
      <c r="C20" s="6" t="s">
        <v>37</v>
      </c>
      <c r="D20" s="4">
        <f>SUM(500*12)</f>
        <v>6000</v>
      </c>
      <c r="E20" s="6"/>
    </row>
    <row r="21" spans="1:5" x14ac:dyDescent="0.2">
      <c r="A21" s="6" t="s">
        <v>22</v>
      </c>
      <c r="B21" s="6"/>
      <c r="C21" s="6"/>
      <c r="D21" s="20">
        <v>544970</v>
      </c>
      <c r="E21" s="6"/>
    </row>
    <row r="22" spans="1:5" s="8" customFormat="1" x14ac:dyDescent="0.2">
      <c r="A22" s="8" t="s">
        <v>23</v>
      </c>
      <c r="D22" s="9">
        <f>SUM(D2:D21)</f>
        <v>1296695</v>
      </c>
    </row>
    <row r="23" spans="1:5" x14ac:dyDescent="0.2">
      <c r="D23" s="5"/>
    </row>
    <row r="24" spans="1:5" s="14" customFormat="1" x14ac:dyDescent="0.2">
      <c r="A24" s="13" t="s">
        <v>24</v>
      </c>
      <c r="B24" s="13" t="s">
        <v>1</v>
      </c>
      <c r="C24" s="13" t="s">
        <v>2</v>
      </c>
      <c r="D24" s="13" t="s">
        <v>25</v>
      </c>
      <c r="E24" s="13" t="s">
        <v>4</v>
      </c>
    </row>
    <row r="25" spans="1:5" x14ac:dyDescent="0.2">
      <c r="A25" s="6" t="s">
        <v>47</v>
      </c>
      <c r="B25" s="6" t="s">
        <v>26</v>
      </c>
      <c r="C25" s="6" t="s">
        <v>40</v>
      </c>
      <c r="D25" s="4">
        <v>1277500</v>
      </c>
      <c r="E25" s="6"/>
    </row>
    <row r="26" spans="1:5" x14ac:dyDescent="0.2">
      <c r="A26" s="6"/>
      <c r="B26" s="6"/>
      <c r="C26" s="6"/>
      <c r="D26" s="4"/>
      <c r="E26" s="6"/>
    </row>
    <row r="27" spans="1:5" s="11" customFormat="1" x14ac:dyDescent="0.2">
      <c r="A27" s="10" t="s">
        <v>27</v>
      </c>
      <c r="D27" s="12">
        <f>SUM(D25:D26)</f>
        <v>1277500</v>
      </c>
    </row>
    <row r="29" spans="1:5" s="15" customFormat="1" x14ac:dyDescent="0.2">
      <c r="A29" s="15" t="s">
        <v>66</v>
      </c>
      <c r="D29" s="16">
        <f>SUM(D27-D22)</f>
        <v>-19195</v>
      </c>
    </row>
    <row r="30" spans="1:5" x14ac:dyDescent="0.2">
      <c r="A30" s="3"/>
      <c r="B30" s="3"/>
      <c r="C30" s="3"/>
      <c r="D30" s="4"/>
      <c r="E30" s="3"/>
    </row>
    <row r="31" spans="1:5" s="26" customFormat="1" x14ac:dyDescent="0.2">
      <c r="A31" s="27" t="s">
        <v>27</v>
      </c>
      <c r="D31" s="28">
        <f>SUM(D30:D30)</f>
        <v>0</v>
      </c>
    </row>
    <row r="34" spans="3:4" s="26" customFormat="1" x14ac:dyDescent="0.2">
      <c r="C34" s="26">
        <v>1296695</v>
      </c>
      <c r="D34" s="25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A25" sqref="A25"/>
    </sheetView>
  </sheetViews>
  <sheetFormatPr baseColWidth="10" defaultColWidth="8.83203125" defaultRowHeight="16" x14ac:dyDescent="0.2"/>
  <cols>
    <col min="1" max="1" width="25.1640625" style="2" customWidth="1"/>
    <col min="2" max="2" width="34.1640625" style="2" customWidth="1"/>
    <col min="3" max="3" width="35.33203125" style="2" customWidth="1"/>
    <col min="4" max="4" width="22.5" style="2" customWidth="1"/>
    <col min="5" max="16384" width="8.83203125" style="2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</v>
      </c>
      <c r="B2" s="3" t="s">
        <v>6</v>
      </c>
      <c r="C2" s="3" t="s">
        <v>28</v>
      </c>
      <c r="D2" s="4">
        <v>76800</v>
      </c>
      <c r="E2" s="3"/>
    </row>
    <row r="3" spans="1:5" x14ac:dyDescent="0.2">
      <c r="A3" s="3"/>
      <c r="B3" s="3" t="s">
        <v>29</v>
      </c>
      <c r="C3" s="3" t="s">
        <v>30</v>
      </c>
      <c r="D3" s="4">
        <v>57600</v>
      </c>
      <c r="E3" s="3"/>
    </row>
    <row r="4" spans="1:5" x14ac:dyDescent="0.2">
      <c r="A4" s="6"/>
      <c r="B4" s="6" t="s">
        <v>29</v>
      </c>
      <c r="C4" s="6" t="s">
        <v>30</v>
      </c>
      <c r="D4" s="4">
        <v>57600</v>
      </c>
      <c r="E4" s="6"/>
    </row>
    <row r="5" spans="1:5" x14ac:dyDescent="0.2">
      <c r="A5" s="6"/>
      <c r="B5" s="6" t="s">
        <v>43</v>
      </c>
      <c r="C5" s="6" t="s">
        <v>30</v>
      </c>
      <c r="D5" s="4">
        <v>57600</v>
      </c>
      <c r="E5" s="6"/>
    </row>
    <row r="6" spans="1:5" x14ac:dyDescent="0.2">
      <c r="A6" s="3"/>
      <c r="B6" s="3" t="s">
        <v>43</v>
      </c>
      <c r="C6" s="3" t="s">
        <v>30</v>
      </c>
      <c r="D6" s="4">
        <v>57600</v>
      </c>
      <c r="E6" s="3"/>
    </row>
    <row r="7" spans="1:5" x14ac:dyDescent="0.2">
      <c r="A7" s="3"/>
      <c r="B7" s="3" t="s">
        <v>44</v>
      </c>
      <c r="C7" s="3" t="s">
        <v>30</v>
      </c>
      <c r="D7" s="4">
        <v>57600</v>
      </c>
      <c r="E7" s="3"/>
    </row>
    <row r="8" spans="1:5" x14ac:dyDescent="0.2">
      <c r="A8" s="3"/>
      <c r="B8" s="3" t="s">
        <v>7</v>
      </c>
      <c r="C8" s="3" t="s">
        <v>30</v>
      </c>
      <c r="D8" s="4">
        <v>57600</v>
      </c>
      <c r="E8" s="3"/>
    </row>
    <row r="9" spans="1:5" x14ac:dyDescent="0.2">
      <c r="A9" s="3"/>
      <c r="B9" s="3" t="s">
        <v>48</v>
      </c>
      <c r="C9" s="3" t="s">
        <v>30</v>
      </c>
      <c r="D9" s="4">
        <v>57600</v>
      </c>
      <c r="E9" s="3"/>
    </row>
    <row r="10" spans="1:5" x14ac:dyDescent="0.2">
      <c r="A10" s="3"/>
      <c r="B10" s="3" t="s">
        <v>62</v>
      </c>
      <c r="C10" s="3" t="s">
        <v>49</v>
      </c>
      <c r="D10" s="4">
        <v>38400</v>
      </c>
      <c r="E10" s="3"/>
    </row>
    <row r="11" spans="1:5" x14ac:dyDescent="0.2">
      <c r="A11" s="6"/>
      <c r="B11" s="6" t="s">
        <v>63</v>
      </c>
      <c r="C11" s="6" t="s">
        <v>49</v>
      </c>
      <c r="D11" s="4">
        <v>38400</v>
      </c>
      <c r="E11" s="6"/>
    </row>
    <row r="12" spans="1:5" s="19" customFormat="1" x14ac:dyDescent="0.2">
      <c r="A12" s="17" t="s">
        <v>65</v>
      </c>
      <c r="B12" s="17"/>
      <c r="C12" s="17"/>
      <c r="D12" s="18">
        <f>SUM(D2:D11)</f>
        <v>556800</v>
      </c>
      <c r="E12" s="17"/>
    </row>
    <row r="13" spans="1:5" x14ac:dyDescent="0.2">
      <c r="A13" s="6"/>
      <c r="B13" s="6"/>
      <c r="C13" s="6"/>
      <c r="D13" s="4"/>
      <c r="E13" s="6"/>
    </row>
    <row r="14" spans="1:5" x14ac:dyDescent="0.2">
      <c r="A14" s="3" t="s">
        <v>8</v>
      </c>
      <c r="B14" s="3" t="s">
        <v>9</v>
      </c>
      <c r="C14" s="3"/>
      <c r="D14" s="4">
        <v>100</v>
      </c>
      <c r="E14" s="3"/>
    </row>
    <row r="15" spans="1:5" x14ac:dyDescent="0.2">
      <c r="A15" s="3"/>
      <c r="B15" s="3" t="s">
        <v>31</v>
      </c>
      <c r="C15" s="3"/>
      <c r="D15" s="4">
        <v>100</v>
      </c>
      <c r="E15" s="3"/>
    </row>
    <row r="16" spans="1:5" x14ac:dyDescent="0.2">
      <c r="A16" s="3"/>
      <c r="B16" s="3" t="s">
        <v>32</v>
      </c>
      <c r="C16" s="3"/>
      <c r="D16" s="4">
        <v>25</v>
      </c>
      <c r="E16" s="3"/>
    </row>
    <row r="17" spans="1:5" x14ac:dyDescent="0.2">
      <c r="A17" s="3"/>
      <c r="B17" s="3"/>
      <c r="C17" s="3"/>
      <c r="D17" s="4"/>
      <c r="E17" s="3"/>
    </row>
    <row r="18" spans="1:5" x14ac:dyDescent="0.2">
      <c r="A18" s="3" t="s">
        <v>33</v>
      </c>
      <c r="B18" s="3"/>
      <c r="C18" s="3"/>
      <c r="D18" s="4">
        <v>400</v>
      </c>
      <c r="E18" s="3"/>
    </row>
    <row r="19" spans="1:5" x14ac:dyDescent="0.2">
      <c r="A19" s="3" t="s">
        <v>10</v>
      </c>
      <c r="B19" s="3" t="s">
        <v>45</v>
      </c>
      <c r="C19" s="3" t="s">
        <v>50</v>
      </c>
      <c r="D19" s="4">
        <v>10000</v>
      </c>
      <c r="E19" s="3"/>
    </row>
    <row r="20" spans="1:5" x14ac:dyDescent="0.2">
      <c r="A20" s="3" t="s">
        <v>11</v>
      </c>
      <c r="B20" s="3" t="s">
        <v>12</v>
      </c>
      <c r="C20" s="3" t="s">
        <v>41</v>
      </c>
      <c r="D20" s="4">
        <f>SUM(300*40)</f>
        <v>12000</v>
      </c>
      <c r="E20" s="3"/>
    </row>
    <row r="21" spans="1:5" x14ac:dyDescent="0.2">
      <c r="A21" s="3" t="s">
        <v>13</v>
      </c>
      <c r="B21" s="3" t="s">
        <v>35</v>
      </c>
      <c r="C21" s="3" t="s">
        <v>51</v>
      </c>
      <c r="D21" s="4">
        <v>6000</v>
      </c>
      <c r="E21" s="3"/>
    </row>
    <row r="22" spans="1:5" x14ac:dyDescent="0.2">
      <c r="A22" s="3" t="s">
        <v>14</v>
      </c>
      <c r="B22" s="3" t="s">
        <v>15</v>
      </c>
      <c r="C22" s="4" t="s">
        <v>52</v>
      </c>
      <c r="D22" s="4">
        <f>SUM(300*12)</f>
        <v>3600</v>
      </c>
      <c r="E22" s="3"/>
    </row>
    <row r="23" spans="1:5" x14ac:dyDescent="0.2">
      <c r="A23" s="3" t="s">
        <v>17</v>
      </c>
      <c r="B23" s="3" t="s">
        <v>18</v>
      </c>
      <c r="C23" s="3" t="s">
        <v>42</v>
      </c>
      <c r="D23" s="4">
        <f>SUM(100*12)</f>
        <v>1200</v>
      </c>
      <c r="E23" s="3"/>
    </row>
    <row r="24" spans="1:5" x14ac:dyDescent="0.2">
      <c r="A24" s="3" t="s">
        <v>20</v>
      </c>
      <c r="B24" s="3" t="s">
        <v>21</v>
      </c>
      <c r="C24" s="3" t="s">
        <v>53</v>
      </c>
      <c r="D24" s="4">
        <f>SUM(1000*12)</f>
        <v>12000</v>
      </c>
      <c r="E24" s="3"/>
    </row>
    <row r="25" spans="1:5" x14ac:dyDescent="0.2">
      <c r="A25" s="23">
        <v>2520000</v>
      </c>
      <c r="B25" s="23"/>
      <c r="C25" s="6" t="s">
        <v>67</v>
      </c>
      <c r="D25" s="24">
        <v>12000</v>
      </c>
      <c r="E25" s="23"/>
    </row>
    <row r="26" spans="1:5" x14ac:dyDescent="0.2">
      <c r="A26" s="3" t="s">
        <v>22</v>
      </c>
      <c r="B26" s="3"/>
      <c r="C26" s="3"/>
      <c r="D26" s="20">
        <v>1063687</v>
      </c>
      <c r="E26" s="3"/>
    </row>
    <row r="27" spans="1:5" s="8" customFormat="1" x14ac:dyDescent="0.2">
      <c r="A27" s="8" t="s">
        <v>38</v>
      </c>
      <c r="D27" s="9">
        <f>SUM(D2:D26)</f>
        <v>2234712</v>
      </c>
    </row>
    <row r="28" spans="1:5" x14ac:dyDescent="0.2">
      <c r="D28" s="5"/>
    </row>
    <row r="29" spans="1:5" s="14" customFormat="1" x14ac:dyDescent="0.2">
      <c r="A29" s="13" t="s">
        <v>24</v>
      </c>
      <c r="B29" s="13" t="s">
        <v>1</v>
      </c>
      <c r="C29" s="13" t="s">
        <v>2</v>
      </c>
      <c r="D29" s="13" t="s">
        <v>39</v>
      </c>
      <c r="E29" s="13" t="s">
        <v>4</v>
      </c>
    </row>
    <row r="30" spans="1:5" x14ac:dyDescent="0.2">
      <c r="A30" s="3" t="s">
        <v>47</v>
      </c>
      <c r="B30" s="3" t="s">
        <v>26</v>
      </c>
      <c r="C30" s="3" t="s">
        <v>40</v>
      </c>
      <c r="D30" s="4">
        <v>2520000</v>
      </c>
      <c r="E30" s="3"/>
    </row>
    <row r="32" spans="1:5" s="15" customFormat="1" x14ac:dyDescent="0.2">
      <c r="A32" s="15" t="s">
        <v>54</v>
      </c>
      <c r="D32" s="16">
        <f>SUM(D30-D27)</f>
        <v>285288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24567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Projected Expenses Year 1</vt:lpstr>
      <vt:lpstr>Projected Expenses Year 2</vt:lpstr>
      <vt:lpstr>Projected Expenses Year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74</cp:revision>
  <dcterms:created xsi:type="dcterms:W3CDTF">2015-06-03T20:04:34Z</dcterms:created>
  <dcterms:modified xsi:type="dcterms:W3CDTF">2016-01-30T22:37:32Z</dcterms:modified>
  <dc:language>en-US</dc:language>
</cp:coreProperties>
</file>