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an/Desktop/Seahorse_analyzeR/"/>
    </mc:Choice>
  </mc:AlternateContent>
  <xr:revisionPtr revIDLastSave="0" documentId="13_ncr:1_{38450CC3-4A2C-F841-BDB1-7DAA8541203B}" xr6:coauthVersionLast="46" xr6:coauthVersionMax="46" xr10:uidLastSave="{00000000-0000-0000-0000-000000000000}"/>
  <bookViews>
    <workbookView xWindow="780" yWindow="960" windowWidth="27640" windowHeight="15960" xr2:uid="{76A5A2EA-CBB1-9247-91D2-E30B06936BF6}"/>
  </bookViews>
  <sheets>
    <sheet name="Sheet1" sheetId="1" r:id="rId1"/>
  </sheets>
  <definedNames>
    <definedName name="bio_dt14" localSheetId="0">Sheet1!$A$1:$E$36</definedName>
    <definedName name="bio_dt14_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1" l="1"/>
  <c r="N47" i="1"/>
  <c r="N44" i="1"/>
  <c r="N42" i="1"/>
  <c r="N39" i="1"/>
  <c r="N35" i="1"/>
  <c r="N31" i="1"/>
  <c r="N28" i="1"/>
  <c r="N19" i="1"/>
  <c r="N10" i="1"/>
  <c r="N2" i="1"/>
  <c r="G58" i="1"/>
  <c r="G49" i="1"/>
  <c r="G50" i="1"/>
  <c r="G47" i="1"/>
  <c r="G48" i="1"/>
  <c r="G46" i="1"/>
  <c r="G42" i="1"/>
  <c r="G43" i="1"/>
  <c r="G44" i="1"/>
  <c r="G45" i="1"/>
  <c r="G41" i="1"/>
  <c r="G6" i="1"/>
  <c r="G4" i="1"/>
  <c r="G3" i="1"/>
  <c r="G2" i="1"/>
  <c r="G36" i="1"/>
  <c r="G37" i="1"/>
  <c r="G38" i="1"/>
  <c r="G39" i="1"/>
  <c r="G40" i="1"/>
  <c r="G35" i="1"/>
  <c r="G31" i="1"/>
  <c r="G32" i="1"/>
  <c r="G33" i="1"/>
  <c r="G34" i="1"/>
  <c r="G30" i="1"/>
  <c r="G25" i="1"/>
  <c r="G26" i="1"/>
  <c r="G27" i="1"/>
  <c r="G28" i="1"/>
  <c r="G29" i="1"/>
  <c r="G24" i="1"/>
  <c r="G20" i="1"/>
  <c r="G21" i="1"/>
  <c r="G22" i="1"/>
  <c r="G23" i="1"/>
  <c r="G19" i="1"/>
  <c r="G14" i="1"/>
  <c r="G15" i="1"/>
  <c r="G16" i="1"/>
  <c r="G17" i="1"/>
  <c r="G18" i="1"/>
  <c r="G13" i="1"/>
  <c r="G12" i="1"/>
  <c r="G9" i="1"/>
  <c r="G10" i="1"/>
  <c r="G11" i="1"/>
  <c r="G8" i="1"/>
  <c r="G7" i="1"/>
  <c r="G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602E3-A063-A84A-BE4F-A02957477EDE}" name="bio_dt14" type="6" refreshedVersion="6" deleted="1" background="1" saveData="1">
    <textPr sourceFile="/Users/daan/Desktop/bio_dt14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<sst xmlns="http://schemas.openxmlformats.org/spreadsheetml/2006/main" count="266" uniqueCount="83">
  <si>
    <t>mean_max_resp</t>
  </si>
  <si>
    <t>plate_id</t>
  </si>
  <si>
    <t>Original order of data produced by Seahorse-analyzeR</t>
  </si>
  <si>
    <t>cell_culture</t>
  </si>
  <si>
    <t>fibro_id</t>
  </si>
  <si>
    <t>2019-09-10_1_c1</t>
  </si>
  <si>
    <t>2019-09-10_1</t>
  </si>
  <si>
    <t>c1</t>
  </si>
  <si>
    <t>2019-09-10_2_c1</t>
  </si>
  <si>
    <t>2019-09-10_2</t>
  </si>
  <si>
    <t>2019-09-17_1_c1</t>
  </si>
  <si>
    <t>2019-09-17_1</t>
  </si>
  <si>
    <t>2019-09-17_2_c1</t>
  </si>
  <si>
    <t>2019-09-17_2</t>
  </si>
  <si>
    <t>2019-09-19_1_c1</t>
  </si>
  <si>
    <t>2019-09-19_1</t>
  </si>
  <si>
    <t>2019-09-19_2_c1</t>
  </si>
  <si>
    <t>2019-09-19_2</t>
  </si>
  <si>
    <t>2020-07-24_1_c1</t>
  </si>
  <si>
    <t>2020-07-24_1</t>
  </si>
  <si>
    <t>2020-07-28_1_c1</t>
  </si>
  <si>
    <t>2020-07-28_1</t>
  </si>
  <si>
    <t>2020-07-30_1_c1</t>
  </si>
  <si>
    <t>2020-07-30_1</t>
  </si>
  <si>
    <t>2019-09-10_1_c2</t>
  </si>
  <si>
    <t>c2</t>
  </si>
  <si>
    <t>2019-09-10_2_c2</t>
  </si>
  <si>
    <t>2019-09-17_1_c2</t>
  </si>
  <si>
    <t>2019-09-17_2_c2</t>
  </si>
  <si>
    <t>2019-09-19_1_c2</t>
  </si>
  <si>
    <t>2019-09-19_2_c2</t>
  </si>
  <si>
    <t>2020-07-24_1_c2</t>
  </si>
  <si>
    <t>2020-07-28_1_c2</t>
  </si>
  <si>
    <t>2020-07-30_1_c2</t>
  </si>
  <si>
    <t>2019-09-10_1_c3</t>
  </si>
  <si>
    <t>c3</t>
  </si>
  <si>
    <t>2019-09-10_2_c3</t>
  </si>
  <si>
    <t>2019-09-17_1_c3</t>
  </si>
  <si>
    <t>2019-09-17_2_c3</t>
  </si>
  <si>
    <t>2019-09-19_1_c3</t>
  </si>
  <si>
    <t>2019-09-19_2_c3</t>
  </si>
  <si>
    <t>2020-07-24_1_c3</t>
  </si>
  <si>
    <t>2020-07-28_1_c3</t>
  </si>
  <si>
    <t>2020-07-30_1_c3</t>
  </si>
  <si>
    <t>2020-07-24_1_p11.II.1</t>
  </si>
  <si>
    <t>p11.II.1</t>
  </si>
  <si>
    <t>2020-07-28_1_p11.II.1</t>
  </si>
  <si>
    <t>2020-07-30_1_p11.II.1</t>
  </si>
  <si>
    <t>2019-09-10_1_p3.I.2</t>
  </si>
  <si>
    <t>p3.I.2</t>
  </si>
  <si>
    <t>2019-09-17_1_p3.I.2</t>
  </si>
  <si>
    <t>2019-09-17_2_p3.I.2</t>
  </si>
  <si>
    <t>2019-09-19_1_p3.I.2</t>
  </si>
  <si>
    <t>2019-09-10_1_p3.II.2</t>
  </si>
  <si>
    <t>p3.II.2</t>
  </si>
  <si>
    <t>2019-09-17_1_p3.II.2</t>
  </si>
  <si>
    <t>2019-09-19_1_p3.II.2</t>
  </si>
  <si>
    <t>2019-09-19_2_p3.II.2</t>
  </si>
  <si>
    <t>2019-09-10_1_p3.III.1</t>
  </si>
  <si>
    <t>p3.III.1</t>
  </si>
  <si>
    <t>2019-09-17_1_p3.III.1</t>
  </si>
  <si>
    <t>2019-09-19_1_p3.III.1</t>
  </si>
  <si>
    <t>2020-07-24_1_p4.I.2</t>
  </si>
  <si>
    <t>p4.I.2</t>
  </si>
  <si>
    <t>2020-07-28_1_p4.I.2</t>
  </si>
  <si>
    <t>2020-07-24_1_p4.II.2</t>
  </si>
  <si>
    <t>p4.II.2</t>
  </si>
  <si>
    <t>2020-07-28_1_p4.II.2</t>
  </si>
  <si>
    <t>2020-07-30_1_p4.II.2</t>
  </si>
  <si>
    <t>2019-09-10_2_p6.I.2</t>
  </si>
  <si>
    <t>p6.I.2</t>
  </si>
  <si>
    <t>2019-09-10_2_p6.II.1</t>
  </si>
  <si>
    <t>p6.II.1</t>
  </si>
  <si>
    <t>2019-09-17_2_p6.II.1</t>
  </si>
  <si>
    <t>2019-09-19_2_p6.II.1</t>
  </si>
  <si>
    <t>Exclusion of:</t>
  </si>
  <si>
    <t>Reason</t>
  </si>
  <si>
    <t>Before starting the experiment, it was noticed that much too much cells were seeded for this cell line in this experiment (a clump of cells was visible instead of a monolayer). Probably a mistake has been made with counting cells.</t>
  </si>
  <si>
    <t>20-07-29_1_pat-14437</t>
  </si>
  <si>
    <t>Excluded by Seahorse-analyzeR. Apparently, none of the wells followed the normal stress-test pattern.</t>
  </si>
  <si>
    <t>Data of excluded cells:</t>
  </si>
  <si>
    <t>Max resp, normalized per plate (%)</t>
  </si>
  <si>
    <t>Average max_resp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</si>
</sst>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_dt14" connectionId="1" xr16:uid="{A5E8986C-0561-3F40-B657-217B6A2917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F7FB-4711-7046-A85D-0B6338F7E416}">
  <dimension ref="A1:N58"/>
  <sheetViews>
    <sheetView tabSelected="1" topLeftCell="E22" workbookViewId="0">
      <selection activeCell="O31" sqref="O31"/>
    </sheetView>
  </sheetViews>
  <sheetFormatPr baseColWidth="10" defaultRowHeight="16" x14ac:dyDescent="0.2"/>
  <cols>
    <col min="1" max="1" width="19.83203125" customWidth="1"/>
    <col min="2" max="2" width="25.6640625" customWidth="1"/>
    <col min="3" max="3" width="19.6640625" customWidth="1"/>
    <col min="4" max="4" width="25.6640625" customWidth="1"/>
    <col min="6" max="6" width="9.5" customWidth="1"/>
    <col min="7" max="7" width="23.5" customWidth="1"/>
    <col min="8" max="8" width="10.83203125" style="6"/>
    <col min="10" max="10" width="14.33203125" style="3" customWidth="1"/>
    <col min="11" max="11" width="15.5" customWidth="1"/>
    <col min="12" max="12" width="11.33203125" customWidth="1"/>
    <col min="13" max="13" width="30.5" customWidth="1"/>
  </cols>
  <sheetData>
    <row r="1" spans="1:14" s="1" customFormat="1" x14ac:dyDescent="0.2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G1" s="1" t="s">
        <v>81</v>
      </c>
      <c r="H1" s="5"/>
      <c r="J1" s="4" t="s">
        <v>2</v>
      </c>
      <c r="K1" s="1" t="s">
        <v>1</v>
      </c>
      <c r="L1" s="1" t="s">
        <v>4</v>
      </c>
      <c r="M1" s="1" t="s">
        <v>81</v>
      </c>
      <c r="N1" s="1" t="s">
        <v>82</v>
      </c>
    </row>
    <row r="2" spans="1:14" x14ac:dyDescent="0.2">
      <c r="A2">
        <v>1</v>
      </c>
      <c r="B2" t="s">
        <v>5</v>
      </c>
      <c r="C2">
        <v>219590.23</v>
      </c>
      <c r="D2" t="s">
        <v>6</v>
      </c>
      <c r="E2" t="s">
        <v>7</v>
      </c>
      <c r="G2">
        <f>C2/AVERAGE(C$2:C$4)*100</f>
        <v>99.193748917686605</v>
      </c>
      <c r="J2" s="3">
        <v>1</v>
      </c>
      <c r="K2" t="s">
        <v>6</v>
      </c>
      <c r="L2" t="s">
        <v>7</v>
      </c>
      <c r="M2">
        <v>99.193748917686605</v>
      </c>
      <c r="N2">
        <f>AVERAGE(M2:M9)</f>
        <v>98.529941280315867</v>
      </c>
    </row>
    <row r="3" spans="1:14" x14ac:dyDescent="0.2">
      <c r="A3">
        <v>2</v>
      </c>
      <c r="B3" t="s">
        <v>24</v>
      </c>
      <c r="C3">
        <v>222035.72333333301</v>
      </c>
      <c r="D3" t="s">
        <v>6</v>
      </c>
      <c r="E3" t="s">
        <v>25</v>
      </c>
      <c r="G3">
        <f>C3/AVERAGE(C$2:C$4)*100</f>
        <v>100.29843218017287</v>
      </c>
      <c r="J3" s="3">
        <v>7</v>
      </c>
      <c r="K3" t="s">
        <v>9</v>
      </c>
      <c r="L3" t="s">
        <v>7</v>
      </c>
      <c r="M3">
        <v>102.22471267237381</v>
      </c>
    </row>
    <row r="4" spans="1:14" x14ac:dyDescent="0.2">
      <c r="A4">
        <v>3</v>
      </c>
      <c r="B4" t="s">
        <v>34</v>
      </c>
      <c r="C4">
        <v>222499.25333333301</v>
      </c>
      <c r="D4" t="s">
        <v>6</v>
      </c>
      <c r="E4" t="s">
        <v>35</v>
      </c>
      <c r="G4">
        <f>C4/AVERAGE(C$2:C$4)*100</f>
        <v>100.50781890214049</v>
      </c>
      <c r="J4" s="3">
        <v>12</v>
      </c>
      <c r="K4" t="s">
        <v>11</v>
      </c>
      <c r="L4" t="s">
        <v>7</v>
      </c>
      <c r="M4">
        <v>107.69950340585484</v>
      </c>
    </row>
    <row r="5" spans="1:14" x14ac:dyDescent="0.2">
      <c r="A5">
        <v>4</v>
      </c>
      <c r="B5" t="s">
        <v>48</v>
      </c>
      <c r="C5">
        <v>178027.463333333</v>
      </c>
      <c r="D5" t="s">
        <v>6</v>
      </c>
      <c r="E5" t="s">
        <v>49</v>
      </c>
      <c r="G5">
        <f t="shared" ref="G5" si="0">C5/AVERAGE(C$2:C$4)*100</f>
        <v>80.418930743591332</v>
      </c>
      <c r="J5" s="3">
        <v>18</v>
      </c>
      <c r="K5" t="s">
        <v>13</v>
      </c>
      <c r="L5" t="s">
        <v>7</v>
      </c>
      <c r="M5">
        <v>109.69630429308914</v>
      </c>
    </row>
    <row r="6" spans="1:14" x14ac:dyDescent="0.2">
      <c r="A6">
        <v>5</v>
      </c>
      <c r="B6" t="s">
        <v>53</v>
      </c>
      <c r="C6">
        <v>194963.69</v>
      </c>
      <c r="D6" t="s">
        <v>6</v>
      </c>
      <c r="E6" t="s">
        <v>54</v>
      </c>
      <c r="G6">
        <f>C6/AVERAGE(C$2:C$4)*100</f>
        <v>88.069397777513529</v>
      </c>
      <c r="J6" s="3">
        <v>23</v>
      </c>
      <c r="K6" t="s">
        <v>15</v>
      </c>
      <c r="L6" t="s">
        <v>7</v>
      </c>
      <c r="M6">
        <v>108.68912780889141</v>
      </c>
    </row>
    <row r="7" spans="1:14" x14ac:dyDescent="0.2">
      <c r="A7">
        <v>6</v>
      </c>
      <c r="B7" t="s">
        <v>58</v>
      </c>
      <c r="C7">
        <v>176870.04833333299</v>
      </c>
      <c r="D7" t="s">
        <v>6</v>
      </c>
      <c r="E7" t="s">
        <v>59</v>
      </c>
      <c r="G7">
        <f>C7/AVERAGE(C$2:C$4)*100</f>
        <v>79.896100866763192</v>
      </c>
      <c r="J7" s="3">
        <v>29</v>
      </c>
      <c r="K7" t="s">
        <v>17</v>
      </c>
      <c r="L7" t="s">
        <v>7</v>
      </c>
      <c r="M7">
        <v>98.439975639918771</v>
      </c>
    </row>
    <row r="8" spans="1:14" x14ac:dyDescent="0.2">
      <c r="A8">
        <v>7</v>
      </c>
      <c r="B8" t="s">
        <v>8</v>
      </c>
      <c r="C8">
        <v>249195.92</v>
      </c>
      <c r="D8" t="s">
        <v>9</v>
      </c>
      <c r="E8" t="s">
        <v>7</v>
      </c>
      <c r="G8">
        <f>C8/AVERAGE(C$8:C$10)*100</f>
        <v>102.22471267237381</v>
      </c>
      <c r="J8" s="3">
        <v>34</v>
      </c>
      <c r="K8" t="s">
        <v>19</v>
      </c>
      <c r="L8" t="s">
        <v>7</v>
      </c>
      <c r="M8">
        <v>98.782693130151145</v>
      </c>
    </row>
    <row r="9" spans="1:14" x14ac:dyDescent="0.2">
      <c r="A9">
        <v>8</v>
      </c>
      <c r="B9" t="s">
        <v>26</v>
      </c>
      <c r="C9">
        <v>250673.98333333299</v>
      </c>
      <c r="D9" t="s">
        <v>9</v>
      </c>
      <c r="E9" t="s">
        <v>25</v>
      </c>
      <c r="G9">
        <f t="shared" ref="G9:G11" si="1">C9/AVERAGE(C$8:C$10)*100</f>
        <v>102.83104121724537</v>
      </c>
      <c r="J9" s="3">
        <v>46</v>
      </c>
      <c r="K9" t="s">
        <v>23</v>
      </c>
      <c r="L9" t="s">
        <v>7</v>
      </c>
      <c r="M9">
        <v>63.51346437456116</v>
      </c>
    </row>
    <row r="10" spans="1:14" x14ac:dyDescent="0.2">
      <c r="A10">
        <v>9</v>
      </c>
      <c r="B10" t="s">
        <v>36</v>
      </c>
      <c r="C10">
        <v>231448.131666667</v>
      </c>
      <c r="D10" t="s">
        <v>9</v>
      </c>
      <c r="E10" t="s">
        <v>35</v>
      </c>
      <c r="G10">
        <f t="shared" si="1"/>
        <v>94.944246110380831</v>
      </c>
      <c r="J10" s="3">
        <v>2</v>
      </c>
      <c r="K10" t="s">
        <v>6</v>
      </c>
      <c r="L10" t="s">
        <v>25</v>
      </c>
      <c r="M10">
        <v>100.29843218017287</v>
      </c>
      <c r="N10">
        <f>AVERAGE(M10:M18)</f>
        <v>106.63236043280726</v>
      </c>
    </row>
    <row r="11" spans="1:14" x14ac:dyDescent="0.2">
      <c r="A11">
        <v>10</v>
      </c>
      <c r="B11" t="s">
        <v>69</v>
      </c>
      <c r="C11">
        <v>93641.928333333301</v>
      </c>
      <c r="D11" t="s">
        <v>9</v>
      </c>
      <c r="E11" t="s">
        <v>70</v>
      </c>
      <c r="G11">
        <f t="shared" si="1"/>
        <v>38.413627389894728</v>
      </c>
      <c r="J11" s="3">
        <v>8</v>
      </c>
      <c r="K11" t="s">
        <v>9</v>
      </c>
      <c r="L11" t="s">
        <v>25</v>
      </c>
      <c r="M11">
        <v>102.83104121724537</v>
      </c>
    </row>
    <row r="12" spans="1:14" x14ac:dyDescent="0.2">
      <c r="A12">
        <v>11</v>
      </c>
      <c r="B12" t="s">
        <v>71</v>
      </c>
      <c r="C12">
        <v>157707.718333333</v>
      </c>
      <c r="D12" t="s">
        <v>9</v>
      </c>
      <c r="E12" t="s">
        <v>72</v>
      </c>
      <c r="G12">
        <f>C12/AVERAGE(C$8:C$10)*100</f>
        <v>64.694583253371988</v>
      </c>
      <c r="J12" s="3">
        <v>13</v>
      </c>
      <c r="K12" t="s">
        <v>11</v>
      </c>
      <c r="L12" t="s">
        <v>25</v>
      </c>
      <c r="M12">
        <v>98.914091145666589</v>
      </c>
    </row>
    <row r="13" spans="1:14" x14ac:dyDescent="0.2">
      <c r="A13">
        <v>12</v>
      </c>
      <c r="B13" t="s">
        <v>10</v>
      </c>
      <c r="C13">
        <v>239662.848</v>
      </c>
      <c r="D13" t="s">
        <v>11</v>
      </c>
      <c r="E13" t="s">
        <v>7</v>
      </c>
      <c r="G13">
        <f>C13/AVERAGE(C$13:C$15)*100</f>
        <v>107.69950340585484</v>
      </c>
      <c r="J13" s="3">
        <v>19</v>
      </c>
      <c r="K13" t="s">
        <v>13</v>
      </c>
      <c r="L13" t="s">
        <v>25</v>
      </c>
      <c r="M13">
        <v>95.972769573709613</v>
      </c>
    </row>
    <row r="14" spans="1:14" x14ac:dyDescent="0.2">
      <c r="A14">
        <v>13</v>
      </c>
      <c r="B14" t="s">
        <v>27</v>
      </c>
      <c r="C14">
        <v>220112.74</v>
      </c>
      <c r="D14" t="s">
        <v>11</v>
      </c>
      <c r="E14" t="s">
        <v>25</v>
      </c>
      <c r="G14">
        <f t="shared" ref="G14:G18" si="2">C14/AVERAGE(C$13:C$15)*100</f>
        <v>98.914091145666589</v>
      </c>
      <c r="J14" s="3">
        <v>24</v>
      </c>
      <c r="K14" t="s">
        <v>15</v>
      </c>
      <c r="L14" t="s">
        <v>25</v>
      </c>
      <c r="M14">
        <v>110.62483753195158</v>
      </c>
    </row>
    <row r="15" spans="1:14" x14ac:dyDescent="0.2">
      <c r="A15">
        <v>14</v>
      </c>
      <c r="B15" t="s">
        <v>37</v>
      </c>
      <c r="C15">
        <v>207812.02499999999</v>
      </c>
      <c r="D15" t="s">
        <v>11</v>
      </c>
      <c r="E15" t="s">
        <v>35</v>
      </c>
      <c r="G15">
        <f t="shared" si="2"/>
        <v>93.386405448478556</v>
      </c>
      <c r="J15" s="3">
        <v>30</v>
      </c>
      <c r="K15" t="s">
        <v>17</v>
      </c>
      <c r="L15" t="s">
        <v>25</v>
      </c>
      <c r="M15">
        <v>112.17288348982531</v>
      </c>
    </row>
    <row r="16" spans="1:14" x14ac:dyDescent="0.2">
      <c r="A16">
        <v>15</v>
      </c>
      <c r="B16" t="s">
        <v>50</v>
      </c>
      <c r="C16">
        <v>171916.28200000001</v>
      </c>
      <c r="D16" t="s">
        <v>11</v>
      </c>
      <c r="E16" t="s">
        <v>49</v>
      </c>
      <c r="G16">
        <f t="shared" si="2"/>
        <v>77.255604501457412</v>
      </c>
      <c r="J16" s="3">
        <v>35</v>
      </c>
      <c r="K16" t="s">
        <v>19</v>
      </c>
      <c r="L16" t="s">
        <v>25</v>
      </c>
      <c r="M16">
        <v>109.03292940922509</v>
      </c>
    </row>
    <row r="17" spans="1:14" x14ac:dyDescent="0.2">
      <c r="A17">
        <v>16</v>
      </c>
      <c r="B17" t="s">
        <v>55</v>
      </c>
      <c r="C17">
        <v>202859.57333333301</v>
      </c>
      <c r="D17" t="s">
        <v>11</v>
      </c>
      <c r="E17" t="s">
        <v>54</v>
      </c>
      <c r="G17">
        <f t="shared" si="2"/>
        <v>91.160876587444875</v>
      </c>
      <c r="J17" s="3">
        <v>41</v>
      </c>
      <c r="K17" t="s">
        <v>21</v>
      </c>
      <c r="L17" t="s">
        <v>25</v>
      </c>
      <c r="M17">
        <v>83.849032009334721</v>
      </c>
    </row>
    <row r="18" spans="1:14" x14ac:dyDescent="0.2">
      <c r="A18">
        <v>17</v>
      </c>
      <c r="B18" t="s">
        <v>60</v>
      </c>
      <c r="C18">
        <v>181839.05</v>
      </c>
      <c r="D18" t="s">
        <v>11</v>
      </c>
      <c r="E18" t="s">
        <v>59</v>
      </c>
      <c r="G18">
        <f t="shared" si="2"/>
        <v>81.714690233475011</v>
      </c>
      <c r="J18" s="3">
        <v>47</v>
      </c>
      <c r="K18" t="s">
        <v>23</v>
      </c>
      <c r="L18" t="s">
        <v>25</v>
      </c>
      <c r="M18">
        <v>145.99522733813421</v>
      </c>
    </row>
    <row r="19" spans="1:14" x14ac:dyDescent="0.2">
      <c r="A19">
        <v>18</v>
      </c>
      <c r="B19" t="s">
        <v>12</v>
      </c>
      <c r="C19">
        <v>259387.346666667</v>
      </c>
      <c r="D19" t="s">
        <v>13</v>
      </c>
      <c r="E19" t="s">
        <v>7</v>
      </c>
      <c r="G19">
        <f>C19/AVERAGE(C$19:C$21)*100</f>
        <v>109.69630429308914</v>
      </c>
      <c r="J19" s="3">
        <v>3</v>
      </c>
      <c r="K19" t="s">
        <v>6</v>
      </c>
      <c r="L19" t="s">
        <v>35</v>
      </c>
      <c r="M19">
        <v>100.50781890214049</v>
      </c>
      <c r="N19">
        <f>AVERAGE(M19:M27)</f>
        <v>94.674358429134202</v>
      </c>
    </row>
    <row r="20" spans="1:14" x14ac:dyDescent="0.2">
      <c r="A20">
        <v>19</v>
      </c>
      <c r="B20" t="s">
        <v>28</v>
      </c>
      <c r="C20">
        <v>226936.743333333</v>
      </c>
      <c r="D20" t="s">
        <v>13</v>
      </c>
      <c r="E20" t="s">
        <v>25</v>
      </c>
      <c r="G20">
        <f t="shared" ref="G20:G23" si="3">C20/AVERAGE(C$19:C$21)*100</f>
        <v>95.972769573709613</v>
      </c>
      <c r="J20" s="3">
        <v>9</v>
      </c>
      <c r="K20" t="s">
        <v>9</v>
      </c>
      <c r="L20" t="s">
        <v>35</v>
      </c>
      <c r="M20">
        <v>94.944246110380831</v>
      </c>
    </row>
    <row r="21" spans="1:14" x14ac:dyDescent="0.2">
      <c r="A21">
        <v>20</v>
      </c>
      <c r="B21" t="s">
        <v>38</v>
      </c>
      <c r="C21">
        <v>223054.44833333301</v>
      </c>
      <c r="D21" t="s">
        <v>13</v>
      </c>
      <c r="E21" t="s">
        <v>35</v>
      </c>
      <c r="G21">
        <f t="shared" si="3"/>
        <v>94.33092613320126</v>
      </c>
      <c r="J21" s="3">
        <v>14</v>
      </c>
      <c r="K21" t="s">
        <v>11</v>
      </c>
      <c r="L21" t="s">
        <v>35</v>
      </c>
      <c r="M21">
        <v>93.386405448478556</v>
      </c>
    </row>
    <row r="22" spans="1:14" x14ac:dyDescent="0.2">
      <c r="A22">
        <v>21</v>
      </c>
      <c r="B22" t="s">
        <v>51</v>
      </c>
      <c r="C22">
        <v>156131.962</v>
      </c>
      <c r="D22" t="s">
        <v>13</v>
      </c>
      <c r="E22" t="s">
        <v>49</v>
      </c>
      <c r="G22">
        <f t="shared" si="3"/>
        <v>66.029046649830192</v>
      </c>
      <c r="J22" s="3">
        <v>20</v>
      </c>
      <c r="K22" t="s">
        <v>13</v>
      </c>
      <c r="L22" t="s">
        <v>35</v>
      </c>
      <c r="M22">
        <v>94.33092613320126</v>
      </c>
    </row>
    <row r="23" spans="1:14" x14ac:dyDescent="0.2">
      <c r="A23">
        <v>22</v>
      </c>
      <c r="B23" t="s">
        <v>73</v>
      </c>
      <c r="C23">
        <v>134905.94833333301</v>
      </c>
      <c r="D23" t="s">
        <v>13</v>
      </c>
      <c r="E23" t="s">
        <v>72</v>
      </c>
      <c r="G23">
        <f t="shared" si="3"/>
        <v>57.052451283749491</v>
      </c>
      <c r="J23" s="3">
        <v>25</v>
      </c>
      <c r="K23" t="s">
        <v>15</v>
      </c>
      <c r="L23" t="s">
        <v>35</v>
      </c>
      <c r="M23">
        <v>80.686034659157031</v>
      </c>
    </row>
    <row r="24" spans="1:14" x14ac:dyDescent="0.2">
      <c r="A24">
        <v>23</v>
      </c>
      <c r="B24" t="s">
        <v>14</v>
      </c>
      <c r="C24">
        <v>192300.51749999999</v>
      </c>
      <c r="D24" t="s">
        <v>15</v>
      </c>
      <c r="E24" t="s">
        <v>7</v>
      </c>
      <c r="G24">
        <f>C24/AVERAGE(C$24:C$26)*100</f>
        <v>108.68912780889141</v>
      </c>
      <c r="J24" s="3">
        <v>31</v>
      </c>
      <c r="K24" t="s">
        <v>17</v>
      </c>
      <c r="L24" t="s">
        <v>35</v>
      </c>
      <c r="M24">
        <v>89.387140870255905</v>
      </c>
    </row>
    <row r="25" spans="1:14" x14ac:dyDescent="0.2">
      <c r="A25">
        <v>24</v>
      </c>
      <c r="B25" t="s">
        <v>29</v>
      </c>
      <c r="C25">
        <v>195725.3125</v>
      </c>
      <c r="D25" t="s">
        <v>15</v>
      </c>
      <c r="E25" t="s">
        <v>25</v>
      </c>
      <c r="G25">
        <f t="shared" ref="G25:G29" si="4">C25/AVERAGE(C$24:C$26)*100</f>
        <v>110.62483753195158</v>
      </c>
      <c r="J25" s="3">
        <v>36</v>
      </c>
      <c r="K25" t="s">
        <v>19</v>
      </c>
      <c r="L25" t="s">
        <v>35</v>
      </c>
      <c r="M25">
        <v>92.18437746062375</v>
      </c>
    </row>
    <row r="26" spans="1:14" x14ac:dyDescent="0.2">
      <c r="A26">
        <v>25</v>
      </c>
      <c r="B26" t="s">
        <v>39</v>
      </c>
      <c r="C26">
        <v>142755.45800000001</v>
      </c>
      <c r="D26" t="s">
        <v>15</v>
      </c>
      <c r="E26" t="s">
        <v>35</v>
      </c>
      <c r="G26">
        <f t="shared" si="4"/>
        <v>80.686034659157031</v>
      </c>
      <c r="J26" s="3">
        <v>42</v>
      </c>
      <c r="K26" t="s">
        <v>21</v>
      </c>
      <c r="L26" t="s">
        <v>35</v>
      </c>
      <c r="M26">
        <v>116.15096799066529</v>
      </c>
    </row>
    <row r="27" spans="1:14" x14ac:dyDescent="0.2">
      <c r="A27">
        <v>26</v>
      </c>
      <c r="B27" t="s">
        <v>52</v>
      </c>
      <c r="C27">
        <v>155731.04333333299</v>
      </c>
      <c r="D27" t="s">
        <v>15</v>
      </c>
      <c r="E27" t="s">
        <v>49</v>
      </c>
      <c r="G27">
        <f t="shared" si="4"/>
        <v>88.019894552122764</v>
      </c>
      <c r="J27" s="3">
        <v>48</v>
      </c>
      <c r="K27" t="s">
        <v>23</v>
      </c>
      <c r="L27" t="s">
        <v>35</v>
      </c>
      <c r="M27">
        <v>90.491308287304633</v>
      </c>
    </row>
    <row r="28" spans="1:14" x14ac:dyDescent="0.2">
      <c r="A28">
        <v>27</v>
      </c>
      <c r="B28" t="s">
        <v>56</v>
      </c>
      <c r="C28">
        <v>185472.43</v>
      </c>
      <c r="D28" t="s">
        <v>15</v>
      </c>
      <c r="E28" t="s">
        <v>54</v>
      </c>
      <c r="G28">
        <f t="shared" si="4"/>
        <v>104.82986167364665</v>
      </c>
      <c r="J28" s="3">
        <v>37</v>
      </c>
      <c r="K28" t="s">
        <v>19</v>
      </c>
      <c r="L28" t="s">
        <v>45</v>
      </c>
      <c r="M28">
        <v>61.611500159772817</v>
      </c>
      <c r="N28">
        <f>AVERAGE(M28:M30)</f>
        <v>62.464875222475975</v>
      </c>
    </row>
    <row r="29" spans="1:14" x14ac:dyDescent="0.2">
      <c r="A29">
        <v>28</v>
      </c>
      <c r="B29" t="s">
        <v>61</v>
      </c>
      <c r="C29">
        <v>164628.81</v>
      </c>
      <c r="D29" t="s">
        <v>15</v>
      </c>
      <c r="E29" t="s">
        <v>59</v>
      </c>
      <c r="G29">
        <f t="shared" si="4"/>
        <v>93.048952773180659</v>
      </c>
      <c r="J29" s="3">
        <v>43</v>
      </c>
      <c r="K29" t="s">
        <v>21</v>
      </c>
      <c r="L29" t="s">
        <v>45</v>
      </c>
      <c r="M29">
        <v>59.36107196425683</v>
      </c>
    </row>
    <row r="30" spans="1:14" x14ac:dyDescent="0.2">
      <c r="A30">
        <v>29</v>
      </c>
      <c r="B30" t="s">
        <v>16</v>
      </c>
      <c r="C30">
        <v>191599.546</v>
      </c>
      <c r="D30" t="s">
        <v>17</v>
      </c>
      <c r="E30" t="s">
        <v>7</v>
      </c>
      <c r="G30">
        <f>C30/AVERAGE(C$30:C$32)*100</f>
        <v>98.439975639918771</v>
      </c>
      <c r="J30" s="3">
        <v>49</v>
      </c>
      <c r="K30" t="s">
        <v>23</v>
      </c>
      <c r="L30" t="s">
        <v>45</v>
      </c>
      <c r="M30">
        <v>66.422053543398263</v>
      </c>
    </row>
    <row r="31" spans="1:14" x14ac:dyDescent="0.2">
      <c r="A31">
        <v>30</v>
      </c>
      <c r="B31" t="s">
        <v>30</v>
      </c>
      <c r="C31">
        <v>218328.71666666699</v>
      </c>
      <c r="D31" t="s">
        <v>17</v>
      </c>
      <c r="E31" t="s">
        <v>25</v>
      </c>
      <c r="G31">
        <f t="shared" ref="G31:G34" si="5">C31/AVERAGE(C$30:C$32)*100</f>
        <v>112.17288348982531</v>
      </c>
      <c r="J31" s="3">
        <v>4</v>
      </c>
      <c r="K31" t="s">
        <v>6</v>
      </c>
      <c r="L31" t="s">
        <v>49</v>
      </c>
      <c r="M31">
        <v>80.418930743591332</v>
      </c>
      <c r="N31">
        <f>AVERAGE(M31:M34)</f>
        <v>77.930869111750425</v>
      </c>
    </row>
    <row r="32" spans="1:14" x14ac:dyDescent="0.2">
      <c r="A32">
        <v>31</v>
      </c>
      <c r="B32" t="s">
        <v>40</v>
      </c>
      <c r="C32">
        <v>173979.47833333301</v>
      </c>
      <c r="D32" t="s">
        <v>17</v>
      </c>
      <c r="E32" t="s">
        <v>35</v>
      </c>
      <c r="G32">
        <f t="shared" si="5"/>
        <v>89.387140870255905</v>
      </c>
      <c r="J32" s="3">
        <v>15</v>
      </c>
      <c r="K32" t="s">
        <v>11</v>
      </c>
      <c r="L32" t="s">
        <v>49</v>
      </c>
      <c r="M32">
        <v>77.255604501457412</v>
      </c>
    </row>
    <row r="33" spans="1:14" x14ac:dyDescent="0.2">
      <c r="A33">
        <v>32</v>
      </c>
      <c r="B33" t="s">
        <v>57</v>
      </c>
      <c r="C33">
        <v>120168.62166666699</v>
      </c>
      <c r="D33" t="s">
        <v>17</v>
      </c>
      <c r="E33" t="s">
        <v>54</v>
      </c>
      <c r="G33">
        <f t="shared" si="5"/>
        <v>61.740209914429087</v>
      </c>
      <c r="J33" s="3">
        <v>21</v>
      </c>
      <c r="K33" t="s">
        <v>13</v>
      </c>
      <c r="L33" t="s">
        <v>49</v>
      </c>
      <c r="M33">
        <v>66.029046649830192</v>
      </c>
    </row>
    <row r="34" spans="1:14" x14ac:dyDescent="0.2">
      <c r="A34">
        <v>33</v>
      </c>
      <c r="B34" t="s">
        <v>74</v>
      </c>
      <c r="C34">
        <v>107874.293333333</v>
      </c>
      <c r="D34" t="s">
        <v>17</v>
      </c>
      <c r="E34" t="s">
        <v>72</v>
      </c>
      <c r="G34">
        <f t="shared" si="5"/>
        <v>55.423632412504517</v>
      </c>
      <c r="J34" s="3">
        <v>26</v>
      </c>
      <c r="K34" t="s">
        <v>15</v>
      </c>
      <c r="L34" t="s">
        <v>49</v>
      </c>
      <c r="M34">
        <v>88.019894552122764</v>
      </c>
    </row>
    <row r="35" spans="1:14" x14ac:dyDescent="0.2">
      <c r="A35">
        <v>34</v>
      </c>
      <c r="B35" t="s">
        <v>18</v>
      </c>
      <c r="C35">
        <v>247652.288</v>
      </c>
      <c r="D35" t="s">
        <v>19</v>
      </c>
      <c r="E35" t="s">
        <v>7</v>
      </c>
      <c r="G35">
        <f>C35/AVERAGE(C$35:C$37)*100</f>
        <v>98.782693130151145</v>
      </c>
      <c r="J35" s="3">
        <v>5</v>
      </c>
      <c r="K35" t="s">
        <v>6</v>
      </c>
      <c r="L35" t="s">
        <v>54</v>
      </c>
      <c r="M35">
        <v>88.069397777513529</v>
      </c>
      <c r="N35">
        <f>AVERAGE(M35:M38)</f>
        <v>86.450086488258535</v>
      </c>
    </row>
    <row r="36" spans="1:14" x14ac:dyDescent="0.2">
      <c r="A36">
        <v>35</v>
      </c>
      <c r="B36" t="s">
        <v>31</v>
      </c>
      <c r="C36">
        <v>273350.05333333299</v>
      </c>
      <c r="D36" t="s">
        <v>19</v>
      </c>
      <c r="E36" t="s">
        <v>25</v>
      </c>
      <c r="G36">
        <f t="shared" ref="G36:G40" si="6">C36/AVERAGE(C$35:C$37)*100</f>
        <v>109.03292940922509</v>
      </c>
      <c r="J36" s="3">
        <v>16</v>
      </c>
      <c r="K36" t="s">
        <v>11</v>
      </c>
      <c r="L36" t="s">
        <v>54</v>
      </c>
      <c r="M36">
        <v>91.160876587444875</v>
      </c>
    </row>
    <row r="37" spans="1:14" x14ac:dyDescent="0.2">
      <c r="A37">
        <v>36</v>
      </c>
      <c r="B37" t="s">
        <v>41</v>
      </c>
      <c r="C37">
        <v>231110.03833333301</v>
      </c>
      <c r="D37" t="s">
        <v>19</v>
      </c>
      <c r="E37" t="s">
        <v>35</v>
      </c>
      <c r="G37">
        <f t="shared" si="6"/>
        <v>92.18437746062375</v>
      </c>
      <c r="J37" s="3">
        <v>27</v>
      </c>
      <c r="K37" t="s">
        <v>15</v>
      </c>
      <c r="L37" t="s">
        <v>54</v>
      </c>
      <c r="M37">
        <v>104.82986167364665</v>
      </c>
    </row>
    <row r="38" spans="1:14" x14ac:dyDescent="0.2">
      <c r="A38">
        <v>37</v>
      </c>
      <c r="B38" t="s">
        <v>44</v>
      </c>
      <c r="C38">
        <v>154462.57333333301</v>
      </c>
      <c r="D38" t="s">
        <v>19</v>
      </c>
      <c r="E38" t="s">
        <v>45</v>
      </c>
      <c r="G38">
        <f t="shared" si="6"/>
        <v>61.611500159772817</v>
      </c>
      <c r="J38" s="3">
        <v>32</v>
      </c>
      <c r="K38" t="s">
        <v>17</v>
      </c>
      <c r="L38" t="s">
        <v>54</v>
      </c>
      <c r="M38">
        <v>61.740209914429087</v>
      </c>
    </row>
    <row r="39" spans="1:14" x14ac:dyDescent="0.2">
      <c r="A39">
        <v>38</v>
      </c>
      <c r="B39" t="s">
        <v>62</v>
      </c>
      <c r="C39">
        <v>108636.781666667</v>
      </c>
      <c r="D39" t="s">
        <v>19</v>
      </c>
      <c r="E39" t="s">
        <v>63</v>
      </c>
      <c r="G39">
        <f t="shared" si="6"/>
        <v>43.332665943411733</v>
      </c>
      <c r="J39" s="3">
        <v>6</v>
      </c>
      <c r="K39" t="s">
        <v>6</v>
      </c>
      <c r="L39" t="s">
        <v>59</v>
      </c>
      <c r="M39">
        <v>79.896100866763192</v>
      </c>
      <c r="N39">
        <f>AVERAGE(M39:M41)</f>
        <v>84.88658129113962</v>
      </c>
    </row>
    <row r="40" spans="1:14" x14ac:dyDescent="0.2">
      <c r="A40">
        <v>39</v>
      </c>
      <c r="B40" t="s">
        <v>65</v>
      </c>
      <c r="C40">
        <v>77385.808333333305</v>
      </c>
      <c r="D40" t="s">
        <v>19</v>
      </c>
      <c r="E40" t="s">
        <v>66</v>
      </c>
      <c r="G40">
        <f t="shared" si="6"/>
        <v>30.867385150991851</v>
      </c>
      <c r="J40" s="3">
        <v>17</v>
      </c>
      <c r="K40" t="s">
        <v>11</v>
      </c>
      <c r="L40" t="s">
        <v>59</v>
      </c>
      <c r="M40">
        <v>81.714690233475011</v>
      </c>
    </row>
    <row r="41" spans="1:14" x14ac:dyDescent="0.2">
      <c r="A41">
        <v>41</v>
      </c>
      <c r="B41" t="s">
        <v>32</v>
      </c>
      <c r="C41">
        <v>184597.92166666701</v>
      </c>
      <c r="D41" t="s">
        <v>21</v>
      </c>
      <c r="E41" t="s">
        <v>25</v>
      </c>
      <c r="G41">
        <f>C41/AVERAGE(C$41:C$42)*100</f>
        <v>83.849032009334721</v>
      </c>
      <c r="J41" s="3">
        <v>28</v>
      </c>
      <c r="K41" t="s">
        <v>15</v>
      </c>
      <c r="L41" t="s">
        <v>59</v>
      </c>
      <c r="M41">
        <v>93.048952773180659</v>
      </c>
    </row>
    <row r="42" spans="1:14" x14ac:dyDescent="0.2">
      <c r="A42">
        <v>42</v>
      </c>
      <c r="B42" t="s">
        <v>42</v>
      </c>
      <c r="C42">
        <v>255712.281666667</v>
      </c>
      <c r="D42" t="s">
        <v>21</v>
      </c>
      <c r="E42" t="s">
        <v>35</v>
      </c>
      <c r="G42">
        <f t="shared" ref="G42:G45" si="7">C42/AVERAGE(C$41:C$42)*100</f>
        <v>116.15096799066529</v>
      </c>
      <c r="J42" s="3">
        <v>38</v>
      </c>
      <c r="K42" t="s">
        <v>19</v>
      </c>
      <c r="L42" t="s">
        <v>63</v>
      </c>
      <c r="M42">
        <v>43.332665943411733</v>
      </c>
      <c r="N42">
        <f>AVERAGE(M42:M43)</f>
        <v>48.553908845203068</v>
      </c>
    </row>
    <row r="43" spans="1:14" x14ac:dyDescent="0.2">
      <c r="A43">
        <v>43</v>
      </c>
      <c r="B43" t="s">
        <v>46</v>
      </c>
      <c r="C43">
        <v>130686.42833333299</v>
      </c>
      <c r="D43" t="s">
        <v>21</v>
      </c>
      <c r="E43" t="s">
        <v>45</v>
      </c>
      <c r="G43">
        <f t="shared" si="7"/>
        <v>59.36107196425683</v>
      </c>
      <c r="J43" s="3">
        <v>44</v>
      </c>
      <c r="K43" t="s">
        <v>21</v>
      </c>
      <c r="L43" t="s">
        <v>63</v>
      </c>
      <c r="M43">
        <v>53.77515174699441</v>
      </c>
    </row>
    <row r="44" spans="1:14" x14ac:dyDescent="0.2">
      <c r="A44">
        <v>44</v>
      </c>
      <c r="B44" t="s">
        <v>64</v>
      </c>
      <c r="C44">
        <v>118388.74</v>
      </c>
      <c r="D44" t="s">
        <v>21</v>
      </c>
      <c r="E44" t="s">
        <v>63</v>
      </c>
      <c r="G44">
        <f t="shared" si="7"/>
        <v>53.77515174699441</v>
      </c>
      <c r="J44" s="3">
        <v>39</v>
      </c>
      <c r="K44" t="s">
        <v>19</v>
      </c>
      <c r="L44" t="s">
        <v>66</v>
      </c>
      <c r="M44">
        <v>30.867385150991851</v>
      </c>
      <c r="N44">
        <f>AVERAGE(M44:M46)</f>
        <v>36.85606780578852</v>
      </c>
    </row>
    <row r="45" spans="1:14" x14ac:dyDescent="0.2">
      <c r="A45">
        <v>45</v>
      </c>
      <c r="B45" t="s">
        <v>67</v>
      </c>
      <c r="C45">
        <v>109733.08</v>
      </c>
      <c r="D45" t="s">
        <v>21</v>
      </c>
      <c r="E45" t="s">
        <v>66</v>
      </c>
      <c r="G45">
        <f t="shared" si="7"/>
        <v>49.843532659145431</v>
      </c>
      <c r="J45" s="3">
        <v>45</v>
      </c>
      <c r="K45" t="s">
        <v>21</v>
      </c>
      <c r="L45" t="s">
        <v>66</v>
      </c>
      <c r="M45">
        <v>49.843532659145431</v>
      </c>
    </row>
    <row r="46" spans="1:14" x14ac:dyDescent="0.2">
      <c r="A46">
        <v>46</v>
      </c>
      <c r="B46" t="s">
        <v>22</v>
      </c>
      <c r="C46">
        <v>163060.345</v>
      </c>
      <c r="D46" t="s">
        <v>23</v>
      </c>
      <c r="E46" t="s">
        <v>7</v>
      </c>
      <c r="G46">
        <f>C46/AVERAGE(C$46:C$48)*100</f>
        <v>63.51346437456116</v>
      </c>
      <c r="J46" s="3">
        <v>50</v>
      </c>
      <c r="K46" t="s">
        <v>23</v>
      </c>
      <c r="L46" t="s">
        <v>66</v>
      </c>
      <c r="M46">
        <v>29.857285607228278</v>
      </c>
    </row>
    <row r="47" spans="1:14" x14ac:dyDescent="0.2">
      <c r="A47">
        <v>47</v>
      </c>
      <c r="B47" t="s">
        <v>33</v>
      </c>
      <c r="C47">
        <v>374818.66833333299</v>
      </c>
      <c r="D47" t="s">
        <v>23</v>
      </c>
      <c r="E47" t="s">
        <v>25</v>
      </c>
      <c r="G47">
        <f t="shared" ref="G47:G50" si="8">C47/AVERAGE(C$46:C$48)*100</f>
        <v>145.99522733813421</v>
      </c>
      <c r="J47" s="3">
        <v>10</v>
      </c>
      <c r="K47" t="s">
        <v>9</v>
      </c>
      <c r="L47" t="s">
        <v>70</v>
      </c>
      <c r="M47">
        <v>38.413627389894728</v>
      </c>
      <c r="N47">
        <f>AVERAGE(M47)</f>
        <v>38.413627389894728</v>
      </c>
    </row>
    <row r="48" spans="1:14" x14ac:dyDescent="0.2">
      <c r="A48">
        <v>48</v>
      </c>
      <c r="B48" t="s">
        <v>43</v>
      </c>
      <c r="C48">
        <v>232321.51</v>
      </c>
      <c r="D48" t="s">
        <v>23</v>
      </c>
      <c r="E48" t="s">
        <v>35</v>
      </c>
      <c r="G48">
        <f t="shared" si="8"/>
        <v>90.491308287304633</v>
      </c>
      <c r="J48" s="3">
        <v>11</v>
      </c>
      <c r="K48" t="s">
        <v>9</v>
      </c>
      <c r="L48" t="s">
        <v>72</v>
      </c>
      <c r="M48">
        <v>64.694583253371988</v>
      </c>
      <c r="N48">
        <f>AVERAGE(M48:M50)</f>
        <v>59.056888983208665</v>
      </c>
    </row>
    <row r="49" spans="1:13" x14ac:dyDescent="0.2">
      <c r="A49">
        <v>49</v>
      </c>
      <c r="B49" t="s">
        <v>47</v>
      </c>
      <c r="C49">
        <v>170527.66800000001</v>
      </c>
      <c r="D49" t="s">
        <v>23</v>
      </c>
      <c r="E49" t="s">
        <v>45</v>
      </c>
      <c r="G49">
        <f>C49/AVERAGE(C$46:C$48)*100</f>
        <v>66.422053543398263</v>
      </c>
      <c r="J49" s="3">
        <v>22</v>
      </c>
      <c r="K49" t="s">
        <v>13</v>
      </c>
      <c r="L49" t="s">
        <v>72</v>
      </c>
      <c r="M49">
        <v>57.052451283749491</v>
      </c>
    </row>
    <row r="50" spans="1:13" x14ac:dyDescent="0.2">
      <c r="A50">
        <v>50</v>
      </c>
      <c r="B50" t="s">
        <v>68</v>
      </c>
      <c r="C50">
        <v>76653.656666666706</v>
      </c>
      <c r="D50" t="s">
        <v>23</v>
      </c>
      <c r="E50" t="s">
        <v>66</v>
      </c>
      <c r="G50">
        <f t="shared" si="8"/>
        <v>29.857285607228278</v>
      </c>
      <c r="J50" s="3">
        <v>33</v>
      </c>
      <c r="K50" t="s">
        <v>17</v>
      </c>
      <c r="L50" t="s">
        <v>72</v>
      </c>
      <c r="M50">
        <v>55.423632412504517</v>
      </c>
    </row>
    <row r="53" spans="1:13" x14ac:dyDescent="0.2">
      <c r="A53" s="1" t="s">
        <v>75</v>
      </c>
      <c r="B53" s="1" t="s">
        <v>76</v>
      </c>
    </row>
    <row r="54" spans="1:13" x14ac:dyDescent="0.2">
      <c r="A54" t="s">
        <v>20</v>
      </c>
      <c r="B54" t="s">
        <v>77</v>
      </c>
    </row>
    <row r="55" spans="1:13" x14ac:dyDescent="0.2">
      <c r="A55" s="2" t="s">
        <v>78</v>
      </c>
      <c r="B55" t="s">
        <v>79</v>
      </c>
    </row>
    <row r="57" spans="1:13" x14ac:dyDescent="0.2">
      <c r="A57" s="1" t="s">
        <v>80</v>
      </c>
    </row>
    <row r="58" spans="1:13" x14ac:dyDescent="0.2">
      <c r="A58">
        <v>40</v>
      </c>
      <c r="B58" t="s">
        <v>20</v>
      </c>
      <c r="C58">
        <v>588087.69799999997</v>
      </c>
      <c r="D58" t="s">
        <v>21</v>
      </c>
      <c r="E58" t="s">
        <v>7</v>
      </c>
      <c r="G58">
        <f>C58/AVERAGE(C$41:C$42)*100</f>
        <v>267.12426536924562</v>
      </c>
    </row>
  </sheetData>
  <sortState xmlns:xlrd2="http://schemas.microsoft.com/office/spreadsheetml/2017/richdata2" ref="J2:M50">
    <sortCondition ref="L2:L5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Sheet1!bio_dt14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2021-03-11T09:27:54Z</dcterms:created>
  <dcterms:modified xsi:type="dcterms:W3CDTF">2021-03-26T14:58:49Z</dcterms:modified>
</cp:coreProperties>
</file>