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ongboardMarkII\BOM\DeckandMold\"/>
    </mc:Choice>
  </mc:AlternateContent>
  <bookViews>
    <workbookView xWindow="0" yWindow="0" windowWidth="17256" windowHeight="7008" xr2:uid="{C030EB89-3A13-483E-BF31-638C4948626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" i="1" l="1"/>
  <c r="L60" i="1"/>
  <c r="L59" i="1"/>
  <c r="M61" i="1" s="1"/>
  <c r="L56" i="1"/>
  <c r="L55" i="1"/>
  <c r="E54" i="1"/>
  <c r="L54" i="1" s="1"/>
  <c r="E53" i="1"/>
  <c r="L53" i="1" s="1"/>
  <c r="L52" i="1"/>
  <c r="E52" i="1"/>
  <c r="L51" i="1"/>
  <c r="L49" i="1"/>
  <c r="L48" i="1"/>
  <c r="E47" i="1"/>
  <c r="L47" i="1" s="1"/>
  <c r="L46" i="1"/>
  <c r="N37" i="1"/>
  <c r="M25" i="1"/>
  <c r="M32" i="1"/>
  <c r="M37" i="1"/>
  <c r="M49" i="1" l="1"/>
  <c r="N61" i="1" s="1"/>
  <c r="M56" i="1"/>
  <c r="E23" i="1"/>
  <c r="L23" i="1" s="1"/>
  <c r="E16" i="1"/>
  <c r="L16" i="1" s="1"/>
  <c r="L32" i="1"/>
  <c r="L37" i="1"/>
  <c r="L36" i="1"/>
  <c r="L35" i="1"/>
  <c r="L31" i="1"/>
  <c r="E30" i="1"/>
  <c r="L30" i="1" s="1"/>
  <c r="E29" i="1"/>
  <c r="L29" i="1" s="1"/>
  <c r="E28" i="1"/>
  <c r="L28" i="1" s="1"/>
  <c r="L27" i="1"/>
  <c r="L25" i="1"/>
  <c r="L24" i="1"/>
  <c r="L22" i="1"/>
  <c r="L2" i="1"/>
  <c r="E3" i="1"/>
  <c r="L3" i="1" s="1"/>
  <c r="M14" i="1" s="1"/>
  <c r="L4" i="1"/>
  <c r="L5" i="1"/>
  <c r="L6" i="1"/>
  <c r="E7" i="1"/>
  <c r="L7" i="1"/>
  <c r="E8" i="1"/>
  <c r="L8" i="1"/>
  <c r="E9" i="1"/>
  <c r="L9" i="1"/>
  <c r="L10" i="1"/>
  <c r="L11" i="1"/>
  <c r="L12" i="1"/>
  <c r="L13" i="1"/>
  <c r="L14" i="1"/>
</calcChain>
</file>

<file path=xl/sharedStrings.xml><?xml version="1.0" encoding="utf-8"?>
<sst xmlns="http://schemas.openxmlformats.org/spreadsheetml/2006/main" count="241" uniqueCount="73">
  <si>
    <t>Item Name</t>
  </si>
  <si>
    <t>Item obtained?</t>
  </si>
  <si>
    <t>Item Location</t>
  </si>
  <si>
    <t>Item Price</t>
  </si>
  <si>
    <t>Quanitity</t>
  </si>
  <si>
    <t>CarbonKevlar</t>
  </si>
  <si>
    <t>http://www.fibreglast.com/product/kevlar-carbon-hybrid-yellow-1065/carbon-kevlar-hybrid-fabric#floatingcart_a</t>
  </si>
  <si>
    <t>N</t>
  </si>
  <si>
    <t>http://www.fibreglast.com/product/1073_6K_Carbon/carbon-fiber-fabric-classic-styles</t>
  </si>
  <si>
    <t>Carbon 6K weave</t>
  </si>
  <si>
    <t>Quanity Units</t>
  </si>
  <si>
    <t>Yards</t>
  </si>
  <si>
    <t>MDF</t>
  </si>
  <si>
    <t>Y</t>
  </si>
  <si>
    <t>Home Depot</t>
  </si>
  <si>
    <t>Wood Glue</t>
  </si>
  <si>
    <t>Item Desc</t>
  </si>
  <si>
    <t>.75" thick 48"x96"</t>
  </si>
  <si>
    <t>Sealant Tape</t>
  </si>
  <si>
    <t>Peel Ply</t>
  </si>
  <si>
    <t>http://www.fibreglast.com/product/stretchlon-200-bagging-film-1678/Vacuum_Bagging_Films_Peel_Ply_Tapes</t>
  </si>
  <si>
    <t>Stretchlon</t>
  </si>
  <si>
    <t>.012" thick 50" Width</t>
  </si>
  <si>
    <t>.017" thick 50" Width</t>
  </si>
  <si>
    <t>System 2000 Epoxy Resin</t>
  </si>
  <si>
    <t>http://www.fibreglast.com/product/System_2000_Epoxy_Resin_2000/Epoxy_Resins</t>
  </si>
  <si>
    <t>Gallon</t>
  </si>
  <si>
    <t>System 2000 Epoxy Hardener</t>
  </si>
  <si>
    <t>Quart</t>
  </si>
  <si>
    <t>60min pot life</t>
  </si>
  <si>
    <t>http://www.fibreglast.com/product/FibRelease_01153_A/Mold_Releases</t>
  </si>
  <si>
    <t>FibRelease</t>
  </si>
  <si>
    <t>32 Oz.</t>
  </si>
  <si>
    <t>Release agent for the mold</t>
  </si>
  <si>
    <t>http://www.fibreglast.com/product/gray-sealant-tape-00581/Vacuum_Bagging_Films_Peel_Ply_Tapes#floatingcart_a</t>
  </si>
  <si>
    <t>roll</t>
  </si>
  <si>
    <t>25'</t>
  </si>
  <si>
    <t>BreatherCloth</t>
  </si>
  <si>
    <t>60" Width</t>
  </si>
  <si>
    <t>Bagging Film 60" Width</t>
  </si>
  <si>
    <t>http://www.fibreglast.com/product/Breather_and_Bleeder_579/Vacuum_Bagging_Films_Peel_Ply_Tapes#floatingcart_a</t>
  </si>
  <si>
    <t>http://www.fibreglast.com/product/Nylon_Released_Peel_Ply_582/Vacuum_Bagging_Films_Peel_Ply_Tapes</t>
  </si>
  <si>
    <t>Total</t>
  </si>
  <si>
    <t>https://www.mcmaster.com/#8734k26/=197ppcb</t>
  </si>
  <si>
    <t>Sheet</t>
  </si>
  <si>
    <t>72"*40" 5/32Thickness</t>
  </si>
  <si>
    <t>Polystyrene 5/32"</t>
  </si>
  <si>
    <t>Multiplyer</t>
  </si>
  <si>
    <t>Tax</t>
  </si>
  <si>
    <t>Shipping</t>
  </si>
  <si>
    <t>Grand Total</t>
  </si>
  <si>
    <t>http://www.fibreglast.com/product/perfect-line-tape-01735/Tapes</t>
  </si>
  <si>
    <t>Line Tape</t>
  </si>
  <si>
    <t>Roll</t>
  </si>
  <si>
    <t>55 Yards</t>
  </si>
  <si>
    <t>All Carbon</t>
  </si>
  <si>
    <t>Carbon 12K weave</t>
  </si>
  <si>
    <t>.03" thick 50" Width</t>
  </si>
  <si>
    <t>http://www.fibreglast.com/product/1072_12K_Carbon/carbon-fiber-fabric-classic-styles</t>
  </si>
  <si>
    <t>"---IN PROGRESS--"</t>
  </si>
  <si>
    <t>CarbonV2</t>
  </si>
  <si>
    <t>Polystyrene 3/32"</t>
  </si>
  <si>
    <t>https://www.mcmaster.com/#8734k24/=1997idd</t>
  </si>
  <si>
    <t>72"*40" 3/32Thickness</t>
  </si>
  <si>
    <t>Mold</t>
  </si>
  <si>
    <t>Sub Total</t>
  </si>
  <si>
    <t>*** squeegy</t>
  </si>
  <si>
    <t>**buckets</t>
  </si>
  <si>
    <t>Cleaning Material</t>
  </si>
  <si>
    <t>https://www.fiberglasshawaii.com/</t>
  </si>
  <si>
    <t xml:space="preserve">*** saftey </t>
  </si>
  <si>
    <t>gloves</t>
  </si>
  <si>
    <t>breathing 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</si>
</sst>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fibreglast.com/product/1072_12K_Carbon/carbon-fiber-fabric-classic-styles" TargetMode="External"/><Relationship Id="rId1" Type="http://schemas.openxmlformats.org/officeDocument/2006/relationships/hyperlink" Target="http://www.fibreglast.com/product/1072_12K_Carbon/carbon-fiber-fabric-classic-styles" TargetMode="External"/><Relationship Id="rId6" Type="http://schemas.openxmlformats.org/officeDocument/2006/relationships/hyperlink" Target="https://www.mcmaster.com/" TargetMode="External"/><Relationship Id="rId5" Type="http://schemas.openxmlformats.org/officeDocument/2006/relationships/hyperlink" Target="http://www.fibreglast.com/product/1072_12K_Carbon/carbon-fiber-fabric-classic-styles" TargetMode="External"/><Relationship Id="rId4" Type="http://schemas.openxmlformats.org/officeDocument/2006/relationships/hyperlink" Target="https://www.fiberglasshawai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8F7B-54B9-4908-9896-05F30F59DACC}">
  <dimension ref="A1:N61"/>
  <sheetViews>
    <sheetView tabSelected="1" topLeftCell="A36" workbookViewId="0">
      <selection activeCell="L47" sqref="L47"/>
    </sheetView>
  </sheetViews>
  <sheetFormatPr defaultRowHeight="14.4" x14ac:dyDescent="0.3"/>
  <cols>
    <col min="1" max="1" width="12.88671875" customWidth="1"/>
    <col min="2" max="2" width="25.109375" customWidth="1"/>
    <col min="6" max="6" width="7.88671875" customWidth="1"/>
    <col min="7" max="7" width="13.5546875" customWidth="1"/>
    <col min="8" max="8" width="24.6640625" customWidth="1"/>
    <col min="12" max="12" width="8.33203125" customWidth="1"/>
    <col min="13" max="13" width="11.21875" customWidth="1"/>
  </cols>
  <sheetData>
    <row r="1" spans="1:14" x14ac:dyDescent="0.3">
      <c r="A1" t="s">
        <v>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16</v>
      </c>
      <c r="I1" t="s">
        <v>47</v>
      </c>
      <c r="J1" t="s">
        <v>48</v>
      </c>
      <c r="K1" t="s">
        <v>49</v>
      </c>
      <c r="L1" t="s">
        <v>42</v>
      </c>
      <c r="M1" t="s">
        <v>65</v>
      </c>
      <c r="N1" t="s">
        <v>50</v>
      </c>
    </row>
    <row r="2" spans="1:14" x14ac:dyDescent="0.3">
      <c r="A2" s="1"/>
      <c r="B2" s="1" t="s">
        <v>5</v>
      </c>
      <c r="C2" t="s">
        <v>7</v>
      </c>
      <c r="D2" s="2" t="s">
        <v>6</v>
      </c>
      <c r="E2">
        <v>69.95</v>
      </c>
      <c r="F2">
        <v>1</v>
      </c>
      <c r="G2" t="s">
        <v>11</v>
      </c>
      <c r="H2" t="s">
        <v>22</v>
      </c>
      <c r="I2">
        <v>1</v>
      </c>
      <c r="J2">
        <v>0.08</v>
      </c>
      <c r="K2">
        <v>0</v>
      </c>
      <c r="L2">
        <f>E2*F2*I2*(1+J2)</f>
        <v>75.546000000000006</v>
      </c>
    </row>
    <row r="3" spans="1:14" x14ac:dyDescent="0.3">
      <c r="B3" t="s">
        <v>9</v>
      </c>
      <c r="C3" t="s">
        <v>7</v>
      </c>
      <c r="D3" s="2" t="s">
        <v>8</v>
      </c>
      <c r="E3">
        <f>329.95/5</f>
        <v>65.989999999999995</v>
      </c>
      <c r="F3">
        <v>5</v>
      </c>
      <c r="G3" t="s">
        <v>11</v>
      </c>
      <c r="H3" t="s">
        <v>23</v>
      </c>
      <c r="I3">
        <v>1</v>
      </c>
      <c r="J3">
        <v>0.08</v>
      </c>
      <c r="K3">
        <v>0</v>
      </c>
      <c r="L3">
        <f t="shared" ref="L3:L14" si="0">E3*F3*I3*(1+J3)</f>
        <v>356.346</v>
      </c>
    </row>
    <row r="4" spans="1:14" x14ac:dyDescent="0.3">
      <c r="B4" t="s">
        <v>24</v>
      </c>
      <c r="C4" t="s">
        <v>7</v>
      </c>
      <c r="D4" s="2" t="s">
        <v>25</v>
      </c>
      <c r="E4">
        <v>104.95</v>
      </c>
      <c r="F4">
        <v>1</v>
      </c>
      <c r="G4" t="s">
        <v>26</v>
      </c>
      <c r="I4">
        <v>1</v>
      </c>
      <c r="J4">
        <v>0.08</v>
      </c>
      <c r="K4">
        <v>0</v>
      </c>
      <c r="L4">
        <f t="shared" si="0"/>
        <v>113.346</v>
      </c>
    </row>
    <row r="5" spans="1:14" x14ac:dyDescent="0.3">
      <c r="B5" t="s">
        <v>27</v>
      </c>
      <c r="C5" t="s">
        <v>7</v>
      </c>
      <c r="D5" s="2" t="s">
        <v>25</v>
      </c>
      <c r="E5">
        <v>44.95</v>
      </c>
      <c r="F5">
        <v>1</v>
      </c>
      <c r="G5" t="s">
        <v>28</v>
      </c>
      <c r="H5" t="s">
        <v>29</v>
      </c>
      <c r="I5">
        <v>1</v>
      </c>
      <c r="J5">
        <v>0.08</v>
      </c>
      <c r="K5">
        <v>0</v>
      </c>
      <c r="L5">
        <f t="shared" si="0"/>
        <v>48.546000000000006</v>
      </c>
    </row>
    <row r="6" spans="1:14" x14ac:dyDescent="0.3">
      <c r="B6" t="s">
        <v>18</v>
      </c>
      <c r="C6" t="s">
        <v>7</v>
      </c>
      <c r="D6" s="2" t="s">
        <v>34</v>
      </c>
      <c r="E6">
        <v>10.95</v>
      </c>
      <c r="F6">
        <v>1</v>
      </c>
      <c r="G6" t="s">
        <v>35</v>
      </c>
      <c r="H6" t="s">
        <v>36</v>
      </c>
      <c r="I6">
        <v>1</v>
      </c>
      <c r="J6">
        <v>0.08</v>
      </c>
      <c r="K6">
        <v>0</v>
      </c>
      <c r="L6">
        <f t="shared" si="0"/>
        <v>11.826000000000001</v>
      </c>
    </row>
    <row r="7" spans="1:14" x14ac:dyDescent="0.3">
      <c r="B7" t="s">
        <v>21</v>
      </c>
      <c r="C7" t="s">
        <v>7</v>
      </c>
      <c r="D7" s="2" t="s">
        <v>20</v>
      </c>
      <c r="E7">
        <f>19.95/5</f>
        <v>3.9899999999999998</v>
      </c>
      <c r="F7">
        <v>5</v>
      </c>
      <c r="G7" t="s">
        <v>11</v>
      </c>
      <c r="H7" t="s">
        <v>39</v>
      </c>
      <c r="I7">
        <v>1</v>
      </c>
      <c r="J7">
        <v>0.08</v>
      </c>
      <c r="K7">
        <v>0</v>
      </c>
      <c r="L7">
        <f t="shared" si="0"/>
        <v>21.545999999999999</v>
      </c>
    </row>
    <row r="8" spans="1:14" x14ac:dyDescent="0.3">
      <c r="B8" t="s">
        <v>19</v>
      </c>
      <c r="C8" t="s">
        <v>7</v>
      </c>
      <c r="D8" s="2" t="s">
        <v>41</v>
      </c>
      <c r="E8">
        <f>39.95/3</f>
        <v>13.316666666666668</v>
      </c>
      <c r="F8">
        <v>3</v>
      </c>
      <c r="G8" t="s">
        <v>11</v>
      </c>
      <c r="H8" t="s">
        <v>38</v>
      </c>
      <c r="I8">
        <v>1</v>
      </c>
      <c r="J8">
        <v>0.08</v>
      </c>
      <c r="K8">
        <v>0</v>
      </c>
      <c r="L8">
        <f t="shared" si="0"/>
        <v>43.146000000000008</v>
      </c>
    </row>
    <row r="9" spans="1:14" x14ac:dyDescent="0.3">
      <c r="B9" t="s">
        <v>37</v>
      </c>
      <c r="C9" t="s">
        <v>7</v>
      </c>
      <c r="D9" s="2" t="s">
        <v>40</v>
      </c>
      <c r="E9">
        <f>16.95/3</f>
        <v>5.6499999999999995</v>
      </c>
      <c r="F9">
        <v>3</v>
      </c>
      <c r="G9" t="s">
        <v>11</v>
      </c>
      <c r="H9" t="s">
        <v>38</v>
      </c>
      <c r="I9">
        <v>1</v>
      </c>
      <c r="J9">
        <v>0.08</v>
      </c>
      <c r="K9">
        <v>0</v>
      </c>
      <c r="L9">
        <f t="shared" si="0"/>
        <v>18.306000000000001</v>
      </c>
    </row>
    <row r="10" spans="1:14" x14ac:dyDescent="0.3">
      <c r="B10" t="s">
        <v>31</v>
      </c>
      <c r="C10" t="s">
        <v>7</v>
      </c>
      <c r="D10" s="2" t="s">
        <v>30</v>
      </c>
      <c r="E10">
        <v>26.95</v>
      </c>
      <c r="F10">
        <v>1</v>
      </c>
      <c r="G10" t="s">
        <v>32</v>
      </c>
      <c r="H10" t="s">
        <v>33</v>
      </c>
      <c r="I10">
        <v>1</v>
      </c>
      <c r="J10">
        <v>0.08</v>
      </c>
      <c r="K10">
        <v>0</v>
      </c>
      <c r="L10">
        <f t="shared" si="0"/>
        <v>29.106000000000002</v>
      </c>
    </row>
    <row r="11" spans="1:14" x14ac:dyDescent="0.3">
      <c r="B11" t="s">
        <v>12</v>
      </c>
      <c r="C11" t="s">
        <v>13</v>
      </c>
      <c r="D11" t="s">
        <v>14</v>
      </c>
      <c r="E11">
        <v>26.99</v>
      </c>
      <c r="F11">
        <v>2</v>
      </c>
      <c r="G11" t="s">
        <v>44</v>
      </c>
      <c r="H11" t="s">
        <v>17</v>
      </c>
      <c r="I11">
        <v>1</v>
      </c>
      <c r="J11">
        <v>0.08</v>
      </c>
      <c r="K11">
        <v>0</v>
      </c>
      <c r="L11">
        <f t="shared" si="0"/>
        <v>58.298400000000001</v>
      </c>
    </row>
    <row r="12" spans="1:14" x14ac:dyDescent="0.3">
      <c r="B12" t="s">
        <v>15</v>
      </c>
      <c r="C12" t="s">
        <v>13</v>
      </c>
      <c r="D12" t="s">
        <v>14</v>
      </c>
      <c r="E12">
        <v>6.98</v>
      </c>
      <c r="F12">
        <v>1</v>
      </c>
      <c r="I12">
        <v>1</v>
      </c>
      <c r="J12">
        <v>0.08</v>
      </c>
      <c r="K12">
        <v>0</v>
      </c>
      <c r="L12">
        <f t="shared" si="0"/>
        <v>7.5384000000000011</v>
      </c>
    </row>
    <row r="13" spans="1:14" x14ac:dyDescent="0.3">
      <c r="B13" t="s">
        <v>46</v>
      </c>
      <c r="C13" t="s">
        <v>7</v>
      </c>
      <c r="D13" s="2" t="s">
        <v>43</v>
      </c>
      <c r="E13">
        <v>64.48</v>
      </c>
      <c r="F13">
        <v>1</v>
      </c>
      <c r="G13" t="s">
        <v>44</v>
      </c>
      <c r="H13" t="s">
        <v>45</v>
      </c>
      <c r="I13">
        <v>1</v>
      </c>
      <c r="J13">
        <v>0.08</v>
      </c>
      <c r="K13">
        <v>0</v>
      </c>
      <c r="L13">
        <f t="shared" si="0"/>
        <v>69.638400000000004</v>
      </c>
    </row>
    <row r="14" spans="1:14" x14ac:dyDescent="0.3">
      <c r="B14" t="s">
        <v>52</v>
      </c>
      <c r="C14" t="s">
        <v>7</v>
      </c>
      <c r="D14" s="2" t="s">
        <v>51</v>
      </c>
      <c r="E14">
        <v>14.95</v>
      </c>
      <c r="F14">
        <v>1</v>
      </c>
      <c r="G14" t="s">
        <v>53</v>
      </c>
      <c r="H14" t="s">
        <v>54</v>
      </c>
      <c r="I14">
        <v>1</v>
      </c>
      <c r="J14">
        <v>0.08</v>
      </c>
      <c r="K14">
        <v>0</v>
      </c>
      <c r="L14">
        <f t="shared" si="0"/>
        <v>16.146000000000001</v>
      </c>
      <c r="M14">
        <f>SUM(L2:L14)</f>
        <v>869.33520000000021</v>
      </c>
    </row>
    <row r="16" spans="1:14" x14ac:dyDescent="0.3">
      <c r="B16" t="s">
        <v>56</v>
      </c>
      <c r="C16" t="s">
        <v>7</v>
      </c>
      <c r="D16" s="2" t="s">
        <v>58</v>
      </c>
      <c r="E16">
        <f>244.95/3</f>
        <v>81.649999999999991</v>
      </c>
      <c r="F16">
        <v>3</v>
      </c>
      <c r="G16" t="s">
        <v>11</v>
      </c>
      <c r="H16" t="s">
        <v>57</v>
      </c>
      <c r="I16">
        <v>1</v>
      </c>
      <c r="J16">
        <v>0.08</v>
      </c>
      <c r="K16">
        <v>0</v>
      </c>
      <c r="L16">
        <f t="shared" ref="L16" si="1">E16*F16*I16*(1+J16)</f>
        <v>264.54599999999999</v>
      </c>
    </row>
    <row r="20" spans="1:14" x14ac:dyDescent="0.3">
      <c r="B20" t="s">
        <v>59</v>
      </c>
    </row>
    <row r="21" spans="1:14" x14ac:dyDescent="0.3">
      <c r="A21" t="s">
        <v>60</v>
      </c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10</v>
      </c>
      <c r="H21" t="s">
        <v>16</v>
      </c>
      <c r="I21" t="s">
        <v>47</v>
      </c>
      <c r="J21" t="s">
        <v>48</v>
      </c>
      <c r="K21" t="s">
        <v>49</v>
      </c>
      <c r="L21" t="s">
        <v>42</v>
      </c>
      <c r="N21" t="s">
        <v>50</v>
      </c>
    </row>
    <row r="22" spans="1:14" x14ac:dyDescent="0.3">
      <c r="A22" s="1"/>
      <c r="B22" s="1" t="s">
        <v>5</v>
      </c>
      <c r="C22" t="s">
        <v>7</v>
      </c>
      <c r="D22" s="2" t="s">
        <v>6</v>
      </c>
      <c r="E22">
        <v>69.95</v>
      </c>
      <c r="F22">
        <v>1</v>
      </c>
      <c r="G22" t="s">
        <v>11</v>
      </c>
      <c r="H22" t="s">
        <v>22</v>
      </c>
      <c r="I22">
        <v>1</v>
      </c>
      <c r="J22">
        <v>0.08</v>
      </c>
      <c r="K22">
        <v>0</v>
      </c>
      <c r="L22">
        <f>E22*F22*I22*(1+J22)</f>
        <v>75.546000000000006</v>
      </c>
    </row>
    <row r="23" spans="1:14" x14ac:dyDescent="0.3">
      <c r="B23" t="s">
        <v>56</v>
      </c>
      <c r="C23" t="s">
        <v>7</v>
      </c>
      <c r="D23" s="2" t="s">
        <v>58</v>
      </c>
      <c r="E23">
        <f>244.95/3</f>
        <v>81.649999999999991</v>
      </c>
      <c r="F23">
        <v>3</v>
      </c>
      <c r="G23" t="s">
        <v>11</v>
      </c>
      <c r="H23" t="s">
        <v>57</v>
      </c>
      <c r="I23">
        <v>1</v>
      </c>
      <c r="J23">
        <v>0.08</v>
      </c>
      <c r="K23">
        <v>0</v>
      </c>
      <c r="L23">
        <f t="shared" ref="L23" si="2">E23*F23*I23*(1+J23)</f>
        <v>264.54599999999999</v>
      </c>
    </row>
    <row r="24" spans="1:14" x14ac:dyDescent="0.3">
      <c r="B24" t="s">
        <v>24</v>
      </c>
      <c r="C24" t="s">
        <v>7</v>
      </c>
      <c r="D24" s="2" t="s">
        <v>25</v>
      </c>
      <c r="E24">
        <v>104.95</v>
      </c>
      <c r="F24">
        <v>1</v>
      </c>
      <c r="G24" t="s">
        <v>26</v>
      </c>
      <c r="I24">
        <v>1</v>
      </c>
      <c r="J24">
        <v>0.08</v>
      </c>
      <c r="K24">
        <v>0</v>
      </c>
      <c r="L24">
        <f t="shared" ref="L24:L34" si="3">E24*F24*I24*(1+J24)</f>
        <v>113.346</v>
      </c>
    </row>
    <row r="25" spans="1:14" x14ac:dyDescent="0.3">
      <c r="B25" t="s">
        <v>27</v>
      </c>
      <c r="C25" t="s">
        <v>7</v>
      </c>
      <c r="D25" s="2" t="s">
        <v>25</v>
      </c>
      <c r="E25">
        <v>44.95</v>
      </c>
      <c r="F25">
        <v>1</v>
      </c>
      <c r="G25" t="s">
        <v>28</v>
      </c>
      <c r="H25" t="s">
        <v>29</v>
      </c>
      <c r="I25">
        <v>1</v>
      </c>
      <c r="J25">
        <v>0.08</v>
      </c>
      <c r="K25">
        <v>0</v>
      </c>
      <c r="L25">
        <f t="shared" si="3"/>
        <v>48.546000000000006</v>
      </c>
      <c r="M25">
        <f>SUM(L22:L25)</f>
        <v>501.98399999999998</v>
      </c>
    </row>
    <row r="27" spans="1:14" x14ac:dyDescent="0.3">
      <c r="B27" t="s">
        <v>18</v>
      </c>
      <c r="C27" t="s">
        <v>7</v>
      </c>
      <c r="D27" s="2" t="s">
        <v>34</v>
      </c>
      <c r="E27">
        <v>10.95</v>
      </c>
      <c r="F27">
        <v>1</v>
      </c>
      <c r="G27" t="s">
        <v>35</v>
      </c>
      <c r="H27" t="s">
        <v>36</v>
      </c>
      <c r="I27">
        <v>1</v>
      </c>
      <c r="J27">
        <v>0.08</v>
      </c>
      <c r="K27">
        <v>0</v>
      </c>
      <c r="L27">
        <f>E27*F27*I27*(1+J27)</f>
        <v>11.826000000000001</v>
      </c>
    </row>
    <row r="28" spans="1:14" x14ac:dyDescent="0.3">
      <c r="B28" t="s">
        <v>21</v>
      </c>
      <c r="C28" t="s">
        <v>7</v>
      </c>
      <c r="D28" s="2" t="s">
        <v>20</v>
      </c>
      <c r="E28">
        <f>19.95/5</f>
        <v>3.9899999999999998</v>
      </c>
      <c r="F28">
        <v>5</v>
      </c>
      <c r="G28" t="s">
        <v>11</v>
      </c>
      <c r="H28" t="s">
        <v>39</v>
      </c>
      <c r="I28">
        <v>1</v>
      </c>
      <c r="J28">
        <v>0.08</v>
      </c>
      <c r="K28">
        <v>0</v>
      </c>
      <c r="L28">
        <f>E28*F28*I28*(1+J28)</f>
        <v>21.545999999999999</v>
      </c>
    </row>
    <row r="29" spans="1:14" x14ac:dyDescent="0.3">
      <c r="B29" t="s">
        <v>19</v>
      </c>
      <c r="C29" t="s">
        <v>7</v>
      </c>
      <c r="D29" s="2" t="s">
        <v>41</v>
      </c>
      <c r="E29">
        <f>39.95/3</f>
        <v>13.316666666666668</v>
      </c>
      <c r="F29">
        <v>3</v>
      </c>
      <c r="G29" t="s">
        <v>11</v>
      </c>
      <c r="H29" t="s">
        <v>38</v>
      </c>
      <c r="I29">
        <v>1</v>
      </c>
      <c r="J29">
        <v>0.08</v>
      </c>
      <c r="K29">
        <v>0</v>
      </c>
      <c r="L29">
        <f>E29*F29*I29*(1+J29)</f>
        <v>43.146000000000008</v>
      </c>
    </row>
    <row r="30" spans="1:14" x14ac:dyDescent="0.3">
      <c r="B30" t="s">
        <v>37</v>
      </c>
      <c r="C30" t="s">
        <v>7</v>
      </c>
      <c r="D30" s="2" t="s">
        <v>40</v>
      </c>
      <c r="E30">
        <f>16.95/3</f>
        <v>5.6499999999999995</v>
      </c>
      <c r="F30">
        <v>3</v>
      </c>
      <c r="G30" t="s">
        <v>11</v>
      </c>
      <c r="H30" t="s">
        <v>38</v>
      </c>
      <c r="I30">
        <v>1</v>
      </c>
      <c r="J30">
        <v>0.08</v>
      </c>
      <c r="K30">
        <v>0</v>
      </c>
      <c r="L30">
        <f>E30*F30*I30*(1+J30)</f>
        <v>18.306000000000001</v>
      </c>
    </row>
    <row r="31" spans="1:14" x14ac:dyDescent="0.3">
      <c r="B31" t="s">
        <v>31</v>
      </c>
      <c r="C31" t="s">
        <v>7</v>
      </c>
      <c r="D31" s="2" t="s">
        <v>30</v>
      </c>
      <c r="E31">
        <v>26.95</v>
      </c>
      <c r="F31">
        <v>1</v>
      </c>
      <c r="G31" t="s">
        <v>32</v>
      </c>
      <c r="H31" t="s">
        <v>33</v>
      </c>
      <c r="I31">
        <v>1</v>
      </c>
      <c r="J31">
        <v>0.08</v>
      </c>
      <c r="K31">
        <v>0</v>
      </c>
      <c r="L31">
        <f>E31*F31*I31*(1+J31)</f>
        <v>29.106000000000002</v>
      </c>
    </row>
    <row r="32" spans="1:14" x14ac:dyDescent="0.3">
      <c r="B32" t="s">
        <v>52</v>
      </c>
      <c r="C32" t="s">
        <v>7</v>
      </c>
      <c r="D32" s="2" t="s">
        <v>51</v>
      </c>
      <c r="E32">
        <v>14.95</v>
      </c>
      <c r="F32">
        <v>1</v>
      </c>
      <c r="G32" t="s">
        <v>53</v>
      </c>
      <c r="H32" t="s">
        <v>54</v>
      </c>
      <c r="I32">
        <v>1</v>
      </c>
      <c r="J32">
        <v>0.08</v>
      </c>
      <c r="K32">
        <v>0</v>
      </c>
      <c r="L32">
        <f>E32*F32*I32*(1+J32)</f>
        <v>16.146000000000001</v>
      </c>
      <c r="M32">
        <f>SUM(L27:L32)</f>
        <v>140.07600000000002</v>
      </c>
    </row>
    <row r="34" spans="1:14" x14ac:dyDescent="0.3">
      <c r="A34" t="s">
        <v>64</v>
      </c>
    </row>
    <row r="35" spans="1:14" x14ac:dyDescent="0.3">
      <c r="B35" t="s">
        <v>12</v>
      </c>
      <c r="C35" t="s">
        <v>13</v>
      </c>
      <c r="D35" t="s">
        <v>14</v>
      </c>
      <c r="E35">
        <v>26.99</v>
      </c>
      <c r="F35">
        <v>2</v>
      </c>
      <c r="G35" t="s">
        <v>44</v>
      </c>
      <c r="H35" t="s">
        <v>17</v>
      </c>
      <c r="I35">
        <v>1</v>
      </c>
      <c r="J35">
        <v>0.08</v>
      </c>
      <c r="K35">
        <v>0</v>
      </c>
      <c r="L35">
        <f>E35*F35*I35*(1+J35)</f>
        <v>58.298400000000001</v>
      </c>
    </row>
    <row r="36" spans="1:14" x14ac:dyDescent="0.3">
      <c r="B36" t="s">
        <v>15</v>
      </c>
      <c r="C36" t="s">
        <v>13</v>
      </c>
      <c r="D36" t="s">
        <v>14</v>
      </c>
      <c r="E36">
        <v>6.98</v>
      </c>
      <c r="F36">
        <v>1</v>
      </c>
      <c r="I36">
        <v>1</v>
      </c>
      <c r="J36">
        <v>0.08</v>
      </c>
      <c r="K36">
        <v>0</v>
      </c>
      <c r="L36">
        <f>E36*F36*I36*(1+J36)</f>
        <v>7.5384000000000011</v>
      </c>
    </row>
    <row r="37" spans="1:14" x14ac:dyDescent="0.3">
      <c r="B37" t="s">
        <v>61</v>
      </c>
      <c r="C37" t="s">
        <v>7</v>
      </c>
      <c r="D37" s="2" t="s">
        <v>62</v>
      </c>
      <c r="E37">
        <v>40.74</v>
      </c>
      <c r="F37">
        <v>1</v>
      </c>
      <c r="G37" t="s">
        <v>44</v>
      </c>
      <c r="H37" t="s">
        <v>63</v>
      </c>
      <c r="I37">
        <v>1</v>
      </c>
      <c r="J37">
        <v>0.08</v>
      </c>
      <c r="K37">
        <v>0</v>
      </c>
      <c r="L37">
        <f>E37*F37*I37*(1+J37)</f>
        <v>43.999200000000002</v>
      </c>
      <c r="M37">
        <f>SUM(L35:L37)</f>
        <v>109.836</v>
      </c>
      <c r="N37">
        <f>SUM(M22:M37)</f>
        <v>751.89599999999996</v>
      </c>
    </row>
    <row r="39" spans="1:14" x14ac:dyDescent="0.3">
      <c r="L39" t="s">
        <v>70</v>
      </c>
      <c r="M39" t="s">
        <v>71</v>
      </c>
    </row>
    <row r="40" spans="1:14" x14ac:dyDescent="0.3">
      <c r="L40" t="s">
        <v>66</v>
      </c>
      <c r="M40" t="s">
        <v>72</v>
      </c>
    </row>
    <row r="41" spans="1:14" x14ac:dyDescent="0.3">
      <c r="L41" t="s">
        <v>67</v>
      </c>
    </row>
    <row r="42" spans="1:14" x14ac:dyDescent="0.3">
      <c r="L42" t="s">
        <v>68</v>
      </c>
    </row>
    <row r="43" spans="1:14" x14ac:dyDescent="0.3">
      <c r="L43" s="2" t="s">
        <v>69</v>
      </c>
    </row>
    <row r="45" spans="1:14" x14ac:dyDescent="0.3">
      <c r="A45" t="s">
        <v>60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10</v>
      </c>
      <c r="H45" t="s">
        <v>16</v>
      </c>
      <c r="I45" t="s">
        <v>47</v>
      </c>
      <c r="J45" t="s">
        <v>48</v>
      </c>
      <c r="K45" t="s">
        <v>49</v>
      </c>
      <c r="L45" t="s">
        <v>42</v>
      </c>
      <c r="N45" t="s">
        <v>50</v>
      </c>
    </row>
    <row r="46" spans="1:14" x14ac:dyDescent="0.3">
      <c r="A46" s="1"/>
      <c r="B46" s="1" t="s">
        <v>5</v>
      </c>
      <c r="C46" t="s">
        <v>7</v>
      </c>
      <c r="D46" s="2" t="s">
        <v>6</v>
      </c>
      <c r="E46">
        <v>69.95</v>
      </c>
      <c r="F46">
        <v>1</v>
      </c>
      <c r="G46" t="s">
        <v>11</v>
      </c>
      <c r="H46" t="s">
        <v>22</v>
      </c>
      <c r="I46">
        <v>1</v>
      </c>
      <c r="J46">
        <v>0.08</v>
      </c>
      <c r="K46">
        <v>0</v>
      </c>
      <c r="L46">
        <f>E46*F46*I46*(1+J46)</f>
        <v>75.546000000000006</v>
      </c>
    </row>
    <row r="47" spans="1:14" x14ac:dyDescent="0.3">
      <c r="B47" t="s">
        <v>56</v>
      </c>
      <c r="C47" t="s">
        <v>7</v>
      </c>
      <c r="D47" s="2" t="s">
        <v>58</v>
      </c>
      <c r="E47">
        <f>244.95/3</f>
        <v>81.649999999999991</v>
      </c>
      <c r="F47">
        <v>3</v>
      </c>
      <c r="G47" t="s">
        <v>11</v>
      </c>
      <c r="H47" t="s">
        <v>57</v>
      </c>
      <c r="I47">
        <v>1</v>
      </c>
      <c r="J47">
        <v>0.08</v>
      </c>
      <c r="K47">
        <v>0</v>
      </c>
      <c r="L47">
        <f t="shared" ref="L47:L49" si="4">E47*F47*I47*(1+J47)</f>
        <v>264.54599999999999</v>
      </c>
    </row>
    <row r="48" spans="1:14" x14ac:dyDescent="0.3">
      <c r="B48" t="s">
        <v>24</v>
      </c>
      <c r="C48" t="s">
        <v>7</v>
      </c>
      <c r="D48" s="2" t="s">
        <v>25</v>
      </c>
      <c r="E48">
        <v>104.95</v>
      </c>
      <c r="F48">
        <v>1</v>
      </c>
      <c r="G48" t="s">
        <v>26</v>
      </c>
      <c r="I48">
        <v>1</v>
      </c>
      <c r="J48">
        <v>0.08</v>
      </c>
      <c r="K48">
        <v>0</v>
      </c>
      <c r="L48">
        <f t="shared" si="4"/>
        <v>113.346</v>
      </c>
    </row>
    <row r="49" spans="1:14" x14ac:dyDescent="0.3">
      <c r="B49" t="s">
        <v>27</v>
      </c>
      <c r="C49" t="s">
        <v>7</v>
      </c>
      <c r="D49" s="2" t="s">
        <v>25</v>
      </c>
      <c r="E49">
        <v>44.95</v>
      </c>
      <c r="F49">
        <v>1</v>
      </c>
      <c r="G49" t="s">
        <v>28</v>
      </c>
      <c r="H49" t="s">
        <v>29</v>
      </c>
      <c r="I49">
        <v>1</v>
      </c>
      <c r="J49">
        <v>0.08</v>
      </c>
      <c r="K49">
        <v>0</v>
      </c>
      <c r="L49">
        <f t="shared" si="4"/>
        <v>48.546000000000006</v>
      </c>
      <c r="M49">
        <f>SUM(L46:L49)</f>
        <v>501.98399999999998</v>
      </c>
    </row>
    <row r="51" spans="1:14" x14ac:dyDescent="0.3">
      <c r="B51" t="s">
        <v>18</v>
      </c>
      <c r="C51" t="s">
        <v>7</v>
      </c>
      <c r="D51" s="2" t="s">
        <v>34</v>
      </c>
      <c r="E51">
        <v>10.95</v>
      </c>
      <c r="F51">
        <v>1</v>
      </c>
      <c r="G51" t="s">
        <v>35</v>
      </c>
      <c r="H51" t="s">
        <v>36</v>
      </c>
      <c r="I51">
        <v>1</v>
      </c>
      <c r="J51">
        <v>0.08</v>
      </c>
      <c r="K51">
        <v>0</v>
      </c>
      <c r="L51">
        <f>E51*F51*I51*(1+J51)</f>
        <v>11.826000000000001</v>
      </c>
    </row>
    <row r="52" spans="1:14" x14ac:dyDescent="0.3">
      <c r="B52" t="s">
        <v>21</v>
      </c>
      <c r="C52" t="s">
        <v>7</v>
      </c>
      <c r="D52" s="2" t="s">
        <v>20</v>
      </c>
      <c r="E52">
        <f>19.95/5</f>
        <v>3.9899999999999998</v>
      </c>
      <c r="F52">
        <v>5</v>
      </c>
      <c r="G52" t="s">
        <v>11</v>
      </c>
      <c r="H52" t="s">
        <v>39</v>
      </c>
      <c r="I52">
        <v>1</v>
      </c>
      <c r="J52">
        <v>0.08</v>
      </c>
      <c r="K52">
        <v>0</v>
      </c>
      <c r="L52">
        <f>E52*F52*I52*(1+J52)</f>
        <v>21.545999999999999</v>
      </c>
    </row>
    <row r="53" spans="1:14" x14ac:dyDescent="0.3">
      <c r="B53" t="s">
        <v>19</v>
      </c>
      <c r="C53" t="s">
        <v>7</v>
      </c>
      <c r="D53" s="2" t="s">
        <v>41</v>
      </c>
      <c r="E53">
        <f>39.95/3</f>
        <v>13.316666666666668</v>
      </c>
      <c r="F53">
        <v>3</v>
      </c>
      <c r="G53" t="s">
        <v>11</v>
      </c>
      <c r="H53" t="s">
        <v>38</v>
      </c>
      <c r="I53">
        <v>1</v>
      </c>
      <c r="J53">
        <v>0.08</v>
      </c>
      <c r="K53">
        <v>0</v>
      </c>
      <c r="L53">
        <f>E53*F53*I53*(1+J53)</f>
        <v>43.146000000000008</v>
      </c>
    </row>
    <row r="54" spans="1:14" x14ac:dyDescent="0.3">
      <c r="B54" t="s">
        <v>37</v>
      </c>
      <c r="C54" t="s">
        <v>7</v>
      </c>
      <c r="D54" s="2" t="s">
        <v>40</v>
      </c>
      <c r="E54">
        <f>16.95/3</f>
        <v>5.6499999999999995</v>
      </c>
      <c r="F54">
        <v>3</v>
      </c>
      <c r="G54" t="s">
        <v>11</v>
      </c>
      <c r="H54" t="s">
        <v>38</v>
      </c>
      <c r="I54">
        <v>1</v>
      </c>
      <c r="J54">
        <v>0.08</v>
      </c>
      <c r="K54">
        <v>0</v>
      </c>
      <c r="L54">
        <f>E54*F54*I54*(1+J54)</f>
        <v>18.306000000000001</v>
      </c>
    </row>
    <row r="55" spans="1:14" x14ac:dyDescent="0.3">
      <c r="B55" t="s">
        <v>31</v>
      </c>
      <c r="C55" t="s">
        <v>7</v>
      </c>
      <c r="D55" s="2" t="s">
        <v>30</v>
      </c>
      <c r="E55">
        <v>26.95</v>
      </c>
      <c r="F55">
        <v>1</v>
      </c>
      <c r="G55" t="s">
        <v>32</v>
      </c>
      <c r="H55" t="s">
        <v>33</v>
      </c>
      <c r="I55">
        <v>1</v>
      </c>
      <c r="J55">
        <v>0.08</v>
      </c>
      <c r="K55">
        <v>0</v>
      </c>
      <c r="L55">
        <f>E55*F55*I55*(1+J55)</f>
        <v>29.106000000000002</v>
      </c>
    </row>
    <row r="56" spans="1:14" x14ac:dyDescent="0.3">
      <c r="B56" t="s">
        <v>52</v>
      </c>
      <c r="C56" t="s">
        <v>7</v>
      </c>
      <c r="D56" s="2" t="s">
        <v>51</v>
      </c>
      <c r="E56">
        <v>14.95</v>
      </c>
      <c r="F56">
        <v>1</v>
      </c>
      <c r="G56" t="s">
        <v>53</v>
      </c>
      <c r="H56" t="s">
        <v>54</v>
      </c>
      <c r="I56">
        <v>1</v>
      </c>
      <c r="J56">
        <v>0.08</v>
      </c>
      <c r="K56">
        <v>0</v>
      </c>
      <c r="L56">
        <f>E56*F56*I56*(1+J56)</f>
        <v>16.146000000000001</v>
      </c>
      <c r="M56">
        <f>SUM(L51:L56)</f>
        <v>140.07600000000002</v>
      </c>
    </row>
    <row r="58" spans="1:14" x14ac:dyDescent="0.3">
      <c r="A58" t="s">
        <v>64</v>
      </c>
    </row>
    <row r="59" spans="1:14" x14ac:dyDescent="0.3">
      <c r="B59" t="s">
        <v>12</v>
      </c>
      <c r="C59" t="s">
        <v>13</v>
      </c>
      <c r="D59" t="s">
        <v>14</v>
      </c>
      <c r="E59">
        <v>26.99</v>
      </c>
      <c r="F59">
        <v>2</v>
      </c>
      <c r="G59" t="s">
        <v>44</v>
      </c>
      <c r="H59" t="s">
        <v>17</v>
      </c>
      <c r="I59">
        <v>1</v>
      </c>
      <c r="J59">
        <v>0.08</v>
      </c>
      <c r="K59">
        <v>0</v>
      </c>
      <c r="L59">
        <f>E59*F59*I59*(1+J59)</f>
        <v>58.298400000000001</v>
      </c>
    </row>
    <row r="60" spans="1:14" x14ac:dyDescent="0.3">
      <c r="B60" t="s">
        <v>15</v>
      </c>
      <c r="C60" t="s">
        <v>13</v>
      </c>
      <c r="D60" t="s">
        <v>14</v>
      </c>
      <c r="E60">
        <v>6.98</v>
      </c>
      <c r="F60">
        <v>1</v>
      </c>
      <c r="I60">
        <v>1</v>
      </c>
      <c r="J60">
        <v>0.08</v>
      </c>
      <c r="K60">
        <v>0</v>
      </c>
      <c r="L60">
        <f>E60*F60*I60*(1+J60)</f>
        <v>7.5384000000000011</v>
      </c>
    </row>
    <row r="61" spans="1:14" x14ac:dyDescent="0.3">
      <c r="B61" t="s">
        <v>61</v>
      </c>
      <c r="C61" t="s">
        <v>7</v>
      </c>
      <c r="D61" s="2" t="s">
        <v>62</v>
      </c>
      <c r="E61">
        <v>40.74</v>
      </c>
      <c r="F61">
        <v>1</v>
      </c>
      <c r="G61" t="s">
        <v>44</v>
      </c>
      <c r="H61" t="s">
        <v>63</v>
      </c>
      <c r="I61">
        <v>1</v>
      </c>
      <c r="J61">
        <v>0.08</v>
      </c>
      <c r="K61">
        <v>0</v>
      </c>
      <c r="L61">
        <f>E61*F61*I61*(1+J61)</f>
        <v>43.999200000000002</v>
      </c>
      <c r="M61">
        <f>SUM(L59:L61)</f>
        <v>109.836</v>
      </c>
      <c r="N61">
        <f>SUM(M46:M61)</f>
        <v>751.89599999999996</v>
      </c>
    </row>
  </sheetData>
  <hyperlinks>
    <hyperlink ref="D16" r:id="rId1" xr:uid="{77AC9A19-5473-4229-92A0-56E2ABA515DF}"/>
    <hyperlink ref="D23" r:id="rId2" xr:uid="{206FC96B-D99D-4EF8-8A72-1028E2C35148}"/>
    <hyperlink ref="D37" r:id="rId3" location="8734k24/=1997idd" xr:uid="{DDBB5CA6-7F38-4CF4-9778-18CDAC77C9C8}"/>
    <hyperlink ref="L43" r:id="rId4" xr:uid="{ABD62DFF-2716-4781-B17D-55E242AF5EB4}"/>
    <hyperlink ref="D47" r:id="rId5" xr:uid="{2D8BBBD3-C811-4CC2-A9D8-4DA0B379FA7F}"/>
    <hyperlink ref="D61" r:id="rId6" location="8734k24/=1997idd" xr:uid="{3691220A-09DD-45CD-9976-735E94AD247C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Andreev</dc:creator>
  <cp:lastModifiedBy>Danny Andreev</cp:lastModifiedBy>
  <dcterms:created xsi:type="dcterms:W3CDTF">2017-09-02T16:48:22Z</dcterms:created>
  <dcterms:modified xsi:type="dcterms:W3CDTF">2017-09-08T18:13:15Z</dcterms:modified>
</cp:coreProperties>
</file>