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esktop\LB02_290\"/>
    </mc:Choice>
  </mc:AlternateContent>
  <xr:revisionPtr revIDLastSave="0" documentId="13_ncr:1_{D555DEEA-37B9-440F-A128-3149DCEF15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B2_Präsi_GR1" sheetId="5" r:id="rId1"/>
    <sheet name="LB2_Präsi_GR2" sheetId="7" r:id="rId2"/>
    <sheet name="LB2_Präsi_GR3" sheetId="8" r:id="rId3"/>
    <sheet name="LB2_Präsi_GR4" sheetId="6" r:id="rId4"/>
    <sheet name="LB2_Präsi_GR5" sheetId="9" r:id="rId5"/>
    <sheet name="LB2_Präsi_GR6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F21" i="5" s="1"/>
  <c r="D16" i="5"/>
  <c r="D21" i="5" s="1"/>
  <c r="F41" i="5"/>
  <c r="F37" i="5"/>
  <c r="A37" i="5"/>
  <c r="A41" i="5" s="1"/>
  <c r="D5" i="5" l="1"/>
  <c r="E22" i="6"/>
  <c r="E23" i="6" s="1"/>
  <c r="H22" i="10"/>
  <c r="H24" i="10" s="1"/>
  <c r="G22" i="10"/>
  <c r="G24" i="10" s="1"/>
  <c r="F22" i="10"/>
  <c r="E22" i="10"/>
  <c r="E24" i="10" s="1"/>
  <c r="C22" i="10"/>
  <c r="E23" i="10" s="1"/>
  <c r="H20" i="10"/>
  <c r="G20" i="10"/>
  <c r="F20" i="10"/>
  <c r="A20" i="10"/>
  <c r="H24" i="9"/>
  <c r="F24" i="9"/>
  <c r="C24" i="9"/>
  <c r="F23" i="9"/>
  <c r="E23" i="9"/>
  <c r="H22" i="9"/>
  <c r="G22" i="9"/>
  <c r="G24" i="9" s="1"/>
  <c r="F22" i="9"/>
  <c r="E22" i="9"/>
  <c r="E24" i="9" s="1"/>
  <c r="C22" i="9"/>
  <c r="H23" i="9" s="1"/>
  <c r="G20" i="9"/>
  <c r="F20" i="9"/>
  <c r="H20" i="9" s="1"/>
  <c r="C20" i="9"/>
  <c r="A20" i="9"/>
  <c r="C22" i="6"/>
  <c r="C24" i="6" s="1"/>
  <c r="G20" i="6"/>
  <c r="F20" i="6"/>
  <c r="H20" i="6" s="1"/>
  <c r="C20" i="6"/>
  <c r="A20" i="6"/>
  <c r="H24" i="8"/>
  <c r="F24" i="8"/>
  <c r="F23" i="8"/>
  <c r="E23" i="8"/>
  <c r="H22" i="8"/>
  <c r="G22" i="8"/>
  <c r="G24" i="8" s="1"/>
  <c r="F22" i="8"/>
  <c r="E22" i="8"/>
  <c r="E24" i="8" s="1"/>
  <c r="C22" i="8"/>
  <c r="C24" i="8" s="1"/>
  <c r="G20" i="8"/>
  <c r="F20" i="8"/>
  <c r="H20" i="8" s="1"/>
  <c r="C20" i="8"/>
  <c r="A20" i="8"/>
  <c r="E22" i="7"/>
  <c r="E24" i="7" s="1"/>
  <c r="C22" i="7"/>
  <c r="E23" i="7" s="1"/>
  <c r="G20" i="7"/>
  <c r="F20" i="7"/>
  <c r="H20" i="7" s="1"/>
  <c r="C20" i="7"/>
  <c r="A20" i="7"/>
  <c r="G6" i="8"/>
  <c r="F6" i="8"/>
  <c r="H6" i="8" s="1"/>
  <c r="C15" i="10"/>
  <c r="C15" i="9"/>
  <c r="C16" i="6"/>
  <c r="C19" i="6"/>
  <c r="C17" i="6"/>
  <c r="C15" i="6"/>
  <c r="C15" i="8"/>
  <c r="C15" i="7"/>
  <c r="G19" i="10"/>
  <c r="F19" i="10"/>
  <c r="H19" i="10" s="1"/>
  <c r="A19" i="10"/>
  <c r="G19" i="9"/>
  <c r="F19" i="9"/>
  <c r="H19" i="9" s="1"/>
  <c r="G19" i="6"/>
  <c r="F19" i="6"/>
  <c r="H19" i="6" s="1"/>
  <c r="A19" i="6"/>
  <c r="H19" i="8"/>
  <c r="G19" i="8"/>
  <c r="F19" i="8"/>
  <c r="A19" i="8"/>
  <c r="D39" i="5" l="1"/>
  <c r="D43" i="5"/>
  <c r="D38" i="5"/>
  <c r="D7" i="5"/>
  <c r="D6" i="5"/>
  <c r="D42" i="5"/>
  <c r="E24" i="6"/>
  <c r="F23" i="10"/>
  <c r="G23" i="10"/>
  <c r="H23" i="10"/>
  <c r="C24" i="10"/>
  <c r="C17" i="10"/>
  <c r="F24" i="10"/>
  <c r="C20" i="10"/>
  <c r="G23" i="9"/>
  <c r="C18" i="6"/>
  <c r="G23" i="8"/>
  <c r="H23" i="8"/>
  <c r="C19" i="7"/>
  <c r="C24" i="7"/>
  <c r="C16" i="10"/>
  <c r="C19" i="10"/>
  <c r="C18" i="10"/>
  <c r="C16" i="8"/>
  <c r="C17" i="8"/>
  <c r="C19" i="8"/>
  <c r="C18" i="8"/>
  <c r="C16" i="7"/>
  <c r="C17" i="7"/>
  <c r="C18" i="7"/>
  <c r="H19" i="7"/>
  <c r="G19" i="7"/>
  <c r="F19" i="7"/>
  <c r="D41" i="5"/>
  <c r="D37" i="5"/>
  <c r="A11" i="5"/>
  <c r="H18" i="7"/>
  <c r="G18" i="7"/>
  <c r="F18" i="7"/>
  <c r="G17" i="7"/>
  <c r="F17" i="7"/>
  <c r="H17" i="7" s="1"/>
  <c r="G16" i="7"/>
  <c r="F16" i="7"/>
  <c r="H16" i="7" s="1"/>
  <c r="G13" i="7"/>
  <c r="F13" i="7"/>
  <c r="H13" i="7" s="1"/>
  <c r="G12" i="7"/>
  <c r="F12" i="7"/>
  <c r="H12" i="7" s="1"/>
  <c r="G11" i="7"/>
  <c r="F11" i="7"/>
  <c r="H11" i="7" s="1"/>
  <c r="G10" i="7"/>
  <c r="F10" i="7"/>
  <c r="H10" i="7" s="1"/>
  <c r="C9" i="7"/>
  <c r="G7" i="7"/>
  <c r="F7" i="7"/>
  <c r="G6" i="7"/>
  <c r="G22" i="7" s="1"/>
  <c r="G24" i="7" s="1"/>
  <c r="F6" i="7"/>
  <c r="G5" i="7"/>
  <c r="F5" i="7"/>
  <c r="H5" i="7" s="1"/>
  <c r="G4" i="7"/>
  <c r="F4" i="7"/>
  <c r="H4" i="7" s="1"/>
  <c r="A4" i="7"/>
  <c r="A5" i="7" s="1"/>
  <c r="A6" i="7" s="1"/>
  <c r="A7" i="7" s="1"/>
  <c r="A10" i="7" s="1"/>
  <c r="A11" i="7" s="1"/>
  <c r="F3" i="7"/>
  <c r="G3" i="7" s="1"/>
  <c r="B1" i="7"/>
  <c r="G18" i="8"/>
  <c r="F18" i="8"/>
  <c r="H18" i="8" s="1"/>
  <c r="G17" i="8"/>
  <c r="F17" i="8"/>
  <c r="H17" i="8" s="1"/>
  <c r="G16" i="8"/>
  <c r="F16" i="8"/>
  <c r="H16" i="8" s="1"/>
  <c r="G13" i="8"/>
  <c r="F13" i="8"/>
  <c r="H13" i="8" s="1"/>
  <c r="G12" i="8"/>
  <c r="F12" i="8"/>
  <c r="H12" i="8" s="1"/>
  <c r="G11" i="8"/>
  <c r="F11" i="8"/>
  <c r="H11" i="8" s="1"/>
  <c r="G10" i="8"/>
  <c r="F10" i="8"/>
  <c r="H10" i="8" s="1"/>
  <c r="C9" i="8"/>
  <c r="G7" i="8"/>
  <c r="F7" i="8"/>
  <c r="H7" i="8" s="1"/>
  <c r="G5" i="8"/>
  <c r="F5" i="8"/>
  <c r="G4" i="8"/>
  <c r="F4" i="8"/>
  <c r="H4" i="8" s="1"/>
  <c r="A4" i="8"/>
  <c r="A5" i="8" s="1"/>
  <c r="A6" i="8" s="1"/>
  <c r="A7" i="8" s="1"/>
  <c r="A10" i="8" s="1"/>
  <c r="A11" i="8" s="1"/>
  <c r="F3" i="8"/>
  <c r="G3" i="8" s="1"/>
  <c r="B1" i="8"/>
  <c r="G18" i="6"/>
  <c r="I18" i="6" s="1"/>
  <c r="F18" i="6"/>
  <c r="H18" i="6" s="1"/>
  <c r="G17" i="6"/>
  <c r="I17" i="6" s="1"/>
  <c r="F17" i="6"/>
  <c r="H17" i="6" s="1"/>
  <c r="G16" i="6"/>
  <c r="I16" i="6" s="1"/>
  <c r="F16" i="6"/>
  <c r="H16" i="6" s="1"/>
  <c r="G13" i="6"/>
  <c r="I13" i="6" s="1"/>
  <c r="F13" i="6"/>
  <c r="H13" i="6" s="1"/>
  <c r="G12" i="6"/>
  <c r="I12" i="6" s="1"/>
  <c r="F12" i="6"/>
  <c r="H12" i="6" s="1"/>
  <c r="G11" i="6"/>
  <c r="I11" i="6" s="1"/>
  <c r="F11" i="6"/>
  <c r="H11" i="6" s="1"/>
  <c r="G10" i="6"/>
  <c r="I10" i="6" s="1"/>
  <c r="F10" i="6"/>
  <c r="H10" i="6" s="1"/>
  <c r="C9" i="6"/>
  <c r="G7" i="6"/>
  <c r="I7" i="6" s="1"/>
  <c r="F7" i="6"/>
  <c r="H7" i="6" s="1"/>
  <c r="G6" i="6"/>
  <c r="F6" i="6"/>
  <c r="G5" i="6"/>
  <c r="I5" i="6" s="1"/>
  <c r="F5" i="6"/>
  <c r="H5" i="6" s="1"/>
  <c r="G4" i="6"/>
  <c r="I4" i="6" s="1"/>
  <c r="F4" i="6"/>
  <c r="A4" i="6"/>
  <c r="A5" i="6" s="1"/>
  <c r="A6" i="6" s="1"/>
  <c r="A7" i="6" s="1"/>
  <c r="A10" i="6" s="1"/>
  <c r="A11" i="6" s="1"/>
  <c r="F3" i="6"/>
  <c r="B1" i="6"/>
  <c r="G18" i="9"/>
  <c r="F18" i="9"/>
  <c r="H18" i="9" s="1"/>
  <c r="G17" i="9"/>
  <c r="F17" i="9"/>
  <c r="H17" i="9" s="1"/>
  <c r="G16" i="9"/>
  <c r="F16" i="9"/>
  <c r="H16" i="9" s="1"/>
  <c r="G13" i="9"/>
  <c r="F13" i="9"/>
  <c r="H13" i="9" s="1"/>
  <c r="G12" i="9"/>
  <c r="F12" i="9"/>
  <c r="H12" i="9" s="1"/>
  <c r="G11" i="9"/>
  <c r="F11" i="9"/>
  <c r="H11" i="9" s="1"/>
  <c r="G10" i="9"/>
  <c r="F10" i="9"/>
  <c r="H10" i="9" s="1"/>
  <c r="C9" i="9"/>
  <c r="G7" i="9"/>
  <c r="F7" i="9"/>
  <c r="H7" i="9" s="1"/>
  <c r="G6" i="9"/>
  <c r="F6" i="9"/>
  <c r="G5" i="9"/>
  <c r="F5" i="9"/>
  <c r="H5" i="9" s="1"/>
  <c r="G4" i="9"/>
  <c r="F4" i="9"/>
  <c r="H4" i="9" s="1"/>
  <c r="A4" i="9"/>
  <c r="A5" i="9" s="1"/>
  <c r="A6" i="9" s="1"/>
  <c r="A7" i="9" s="1"/>
  <c r="A10" i="9" s="1"/>
  <c r="A11" i="9" s="1"/>
  <c r="F3" i="9"/>
  <c r="B1" i="9"/>
  <c r="G18" i="10"/>
  <c r="F18" i="10"/>
  <c r="H18" i="10" s="1"/>
  <c r="G17" i="10"/>
  <c r="F17" i="10"/>
  <c r="H17" i="10" s="1"/>
  <c r="G16" i="10"/>
  <c r="F16" i="10"/>
  <c r="H16" i="10" s="1"/>
  <c r="F3" i="10"/>
  <c r="G3" i="10" s="1"/>
  <c r="H3" i="10" s="1"/>
  <c r="F4" i="10"/>
  <c r="H4" i="10" s="1"/>
  <c r="G4" i="10"/>
  <c r="F5" i="10"/>
  <c r="H5" i="10" s="1"/>
  <c r="G5" i="10"/>
  <c r="F6" i="10"/>
  <c r="H6" i="10" s="1"/>
  <c r="G6" i="10"/>
  <c r="F7" i="10"/>
  <c r="H7" i="10" s="1"/>
  <c r="G7" i="10"/>
  <c r="F10" i="10"/>
  <c r="H10" i="10" s="1"/>
  <c r="G10" i="10"/>
  <c r="F11" i="10"/>
  <c r="H11" i="10" s="1"/>
  <c r="G11" i="10"/>
  <c r="F12" i="10"/>
  <c r="H12" i="10" s="1"/>
  <c r="G12" i="10"/>
  <c r="F13" i="10"/>
  <c r="H13" i="10" s="1"/>
  <c r="G13" i="10"/>
  <c r="F5" i="5" l="1"/>
  <c r="F7" i="5" s="1"/>
  <c r="A12" i="5"/>
  <c r="A13" i="5" s="1"/>
  <c r="A14" i="5" s="1"/>
  <c r="G3" i="6"/>
  <c r="G22" i="6" s="1"/>
  <c r="F22" i="6"/>
  <c r="G23" i="7"/>
  <c r="H6" i="7"/>
  <c r="H22" i="7" s="1"/>
  <c r="F22" i="7"/>
  <c r="C16" i="9"/>
  <c r="C19" i="9"/>
  <c r="C18" i="9"/>
  <c r="C17" i="9"/>
  <c r="H6" i="9"/>
  <c r="H6" i="6"/>
  <c r="I6" i="6"/>
  <c r="H5" i="8"/>
  <c r="H7" i="7"/>
  <c r="G3" i="9"/>
  <c r="H3" i="9" s="1"/>
  <c r="H3" i="7"/>
  <c r="A12" i="7"/>
  <c r="A13" i="7"/>
  <c r="A16" i="7" s="1"/>
  <c r="A17" i="7" s="1"/>
  <c r="A18" i="7" s="1"/>
  <c r="A19" i="7" s="1"/>
  <c r="H3" i="8"/>
  <c r="A12" i="8"/>
  <c r="A13" i="8"/>
  <c r="A16" i="8" s="1"/>
  <c r="A17" i="8" s="1"/>
  <c r="A18" i="8" s="1"/>
  <c r="H3" i="6"/>
  <c r="A13" i="6"/>
  <c r="A16" i="6" s="1"/>
  <c r="A17" i="6" s="1"/>
  <c r="A18" i="6" s="1"/>
  <c r="A12" i="6"/>
  <c r="H4" i="6"/>
  <c r="A12" i="9"/>
  <c r="A13" i="9"/>
  <c r="A16" i="9" s="1"/>
  <c r="A17" i="9" s="1"/>
  <c r="A18" i="9" s="1"/>
  <c r="A19" i="9" s="1"/>
  <c r="C9" i="10"/>
  <c r="A4" i="10"/>
  <c r="A5" i="10" s="1"/>
  <c r="A6" i="10" s="1"/>
  <c r="A7" i="10" s="1"/>
  <c r="A10" i="10" s="1"/>
  <c r="A11" i="10" s="1"/>
  <c r="B1" i="10"/>
  <c r="F6" i="5" l="1"/>
  <c r="A17" i="5"/>
  <c r="I3" i="6"/>
  <c r="H22" i="6"/>
  <c r="F24" i="6"/>
  <c r="F23" i="6"/>
  <c r="G24" i="6"/>
  <c r="G23" i="6"/>
  <c r="F24" i="7"/>
  <c r="F23" i="7"/>
  <c r="H24" i="7"/>
  <c r="H23" i="7"/>
  <c r="A12" i="10"/>
  <c r="A13" i="10"/>
  <c r="A16" i="10" s="1"/>
  <c r="A17" i="10" s="1"/>
  <c r="A18" i="10" s="1"/>
  <c r="A18" i="5" l="1"/>
  <c r="H24" i="6"/>
  <c r="H23" i="6"/>
  <c r="A19" i="5" l="1"/>
  <c r="A22" i="5" s="1"/>
  <c r="A23" i="5" l="1"/>
  <c r="A24" i="5" s="1"/>
  <c r="A25" i="5" s="1"/>
  <c r="A27" i="5" s="1"/>
  <c r="A29" i="5" s="1"/>
  <c r="A30" i="5" l="1"/>
  <c r="A31" i="5" s="1"/>
  <c r="A32" i="5" s="1"/>
  <c r="A33" i="5" s="1"/>
  <c r="A34" i="5" s="1"/>
  <c r="A35" i="5" s="1"/>
  <c r="A38" i="5" s="1"/>
  <c r="A39" i="5" s="1"/>
  <c r="A42" i="5" s="1"/>
  <c r="A43" i="5" s="1"/>
</calcChain>
</file>

<file path=xl/sharedStrings.xml><?xml version="1.0" encoding="utf-8"?>
<sst xmlns="http://schemas.openxmlformats.org/spreadsheetml/2006/main" count="224" uniqueCount="116">
  <si>
    <t>#</t>
  </si>
  <si>
    <t>Punkte</t>
  </si>
  <si>
    <t>Note</t>
  </si>
  <si>
    <t>Fachliches Kriterien</t>
  </si>
  <si>
    <t>Präsentation</t>
  </si>
  <si>
    <t>Dauer: 10-12 Minuten. Abzug nach Abweichung nach oben oder unten in %.</t>
  </si>
  <si>
    <t>Einleitung mit Agenda und Vorstellung</t>
  </si>
  <si>
    <t>Abschluss mit Fragenrunde</t>
  </si>
  <si>
    <t>Demonstrieren Sie einen Standard-Prozess mit Ihrem Protoktypen</t>
  </si>
  <si>
    <t>Medieneinsatz und Ausfallsicherheit: Backup, Medienvielfalt (2 Medien)</t>
  </si>
  <si>
    <t xml:space="preserve">Ausgeglichenes Verhältnis bezüglich Inhalt und Redezeit </t>
  </si>
  <si>
    <t>Der BusinessprocessModell bildet den Standard-Prozess ab</t>
  </si>
  <si>
    <t>Formale Korrektheit des BPMN gemäss BPMN-Vorgaben</t>
  </si>
  <si>
    <t>Einsatz von Pools und Lanes (mind. 2 Pools und Lanes)</t>
  </si>
  <si>
    <t>Abzug</t>
  </si>
  <si>
    <t>Teams ist nicht rechtzeitig parat: 25%</t>
  </si>
  <si>
    <t>Pannen, die durch sorgfältige Vorbereitung vermieden hätten werden können: 25%</t>
  </si>
  <si>
    <t>Teamgeist ist nicht ersichtlich: 25%</t>
  </si>
  <si>
    <t>Sexistische, rassistische oder ähnlich unpassende Inhalte: 100%</t>
  </si>
  <si>
    <t>Kommentar</t>
  </si>
  <si>
    <t>FlückigerLoic</t>
  </si>
  <si>
    <t>WoodtliDennis</t>
  </si>
  <si>
    <t>GasbichlerMoritz</t>
  </si>
  <si>
    <t>GötzMagnus</t>
  </si>
  <si>
    <t xml:space="preserve">WengerSaranya </t>
  </si>
  <si>
    <t>SteinhardtLars</t>
  </si>
  <si>
    <t>AmbiSarah</t>
  </si>
  <si>
    <t>KraftAnouk</t>
  </si>
  <si>
    <t xml:space="preserve">DiNataleMirco </t>
  </si>
  <si>
    <t>FesslerJiro</t>
  </si>
  <si>
    <t>SchärerNoel</t>
  </si>
  <si>
    <t>Das BusinessprocessModell bildet den Standard-Prozess ab</t>
  </si>
  <si>
    <t>Verspätete Abgabe der Dokumente: pro angef. Tag 25%</t>
  </si>
  <si>
    <t>2 Notebooks. Jedoch nur ein Medium (PPT)</t>
  </si>
  <si>
    <t xml:space="preserve">Der Prototyp ist sehr minimallistisch. Der Prozess </t>
  </si>
  <si>
    <t xml:space="preserve">Start: 15:03, Ende: 15:14
</t>
  </si>
  <si>
    <t>Wo lagen wir Daten? Cloudlösung: Nicht passend, weil wenn da Hany verloren geht, ist alles weg.</t>
  </si>
  <si>
    <t>PPT + Flipchart, Ausfallsicherheit nicht ersichtlich --&gt; und Ausfall ist eingetreten mit 2-3 Min. Wartezeit</t>
  </si>
  <si>
    <t>Frage: Wo sind die auswählbaren Impfungen</t>
  </si>
  <si>
    <t>Frage: Wo sind die auswählbaren Impfungen --&gt; Lücke in dem vorgeschlagenem System</t>
  </si>
  <si>
    <t>Start: 15:18, 2-3 Minute Ausfall, Ende: 15:31</t>
  </si>
  <si>
    <t>VontobelNicolas</t>
  </si>
  <si>
    <t>2 Medien, 2 Notebooks</t>
  </si>
  <si>
    <t>Agenda vorhhanden, Vorstellung auch</t>
  </si>
  <si>
    <t>Gute und humorvolle Präsentation</t>
  </si>
  <si>
    <t>Eigene, prominent gesetzte Position entspricht nicht der Wichtigkeit.</t>
  </si>
  <si>
    <t>Warum nicht Absenzen genauso prominent?</t>
  </si>
  <si>
    <t>Start: 15:36, Ende 15:47</t>
  </si>
  <si>
    <t>1 Medium, 2 Notebooks --&gt; Ausfallsicherheit</t>
  </si>
  <si>
    <t>Keine Teamvorstellung</t>
  </si>
  <si>
    <t xml:space="preserve">Gefällt mir: Email-Response wird in beiden Fällen gezeigt. </t>
  </si>
  <si>
    <t>11 Minten</t>
  </si>
  <si>
    <t>Prozent</t>
  </si>
  <si>
    <t>Aussage: "Dispensen sind extrem mühsam zu finden! Sind 2 Klicks zu viel? Zumal in der korrekten Kategorie?</t>
  </si>
  <si>
    <t>Antworten sind teilweise etwas schwammig und verpassen das Ziel.</t>
  </si>
  <si>
    <t>ImbodenMikael</t>
  </si>
  <si>
    <t>Sehr simple und effektive Lösung.</t>
  </si>
  <si>
    <t>Indikator</t>
  </si>
  <si>
    <t>Dauer: 9-11 Minuten. Abzug gemäss Abweichung in % nach oben/unten</t>
  </si>
  <si>
    <t>Baseline 9-11 Minuten.  Punktevergabe nach Genauigkeit. 
Besp: 13 Minuten -&gt; 100/11*13 = 118% --&gt; 80'% Genauigkeit --&gt; 0.8*3 Pkt = 2.4 Pkt</t>
  </si>
  <si>
    <t>Medieneinsatz und Ausfallsicherheit</t>
  </si>
  <si>
    <t>1 Pkt: Backup/Ausfallsicherheit wurde unaufgefordert nachgewiesen.
1 Pkt: Für das weite während der ganzen Präsi aktiv verwendete Medium</t>
  </si>
  <si>
    <t>1 Pkt: Zusammenfassung des Gesprächsinhalts ca. 30 Sekunden
1 Pkt: Aufforderung zur Fragenrunde
1 Pkt: Offizieller Abschluss durch Dank und Beendung der Sitzung</t>
  </si>
  <si>
    <t>Bonus</t>
  </si>
  <si>
    <t>Präsentation ist auf English: 5%</t>
  </si>
  <si>
    <t>Fragenrunde ist auf English: 5%</t>
  </si>
  <si>
    <t>Wesentliche Teile des Vortrags wurden auf English geführt. 
Das Fachvokabular wurde im korrekten Kontext angewendet.</t>
  </si>
  <si>
    <t>Hinweis: Pro Teammate sind 1-2 Fragen zum Fachvortrag geplant.
Die Frage der Lehrperson wurde sinngemäss verstanden oder Unklarheiten geklärt.
Die Antwort passt zur Fragenstellung.</t>
  </si>
  <si>
    <t>Verspäteter Start 5%.</t>
  </si>
  <si>
    <t>Schlechte Vorbereitung wie fehlende Adapter oder nicht klären der Infrastruktur bzw. der Anschlusse sind KEINE höhere Gewalt.</t>
  </si>
  <si>
    <t>Soll</t>
  </si>
  <si>
    <t>Ist</t>
  </si>
  <si>
    <t>Strukturplanung: PSP</t>
  </si>
  <si>
    <t>Zeitplanung: Gantt</t>
  </si>
  <si>
    <t>Mündlicher Zwischenbericht: Fachergebnisse</t>
  </si>
  <si>
    <t xml:space="preserve">2 Pkt: Es liegt eine fachlich korrektes Gantt-Diagramm vor, das das PSP zeitlich abbildet.
2 Pkt: Der formale Aufbau des Gantt-Diagramms ist fachlich korrekt: Milestones (Teilprojekte), Arbeitspakete und der kritische Pfad sind ersichtlich.
2 Pkt: Das Team nimmt Bezug auf das Gantt-Diagramm und kann aufzeigen den wo sich das Projekt zeitlich und vom Erledigungsgrad befindet. </t>
  </si>
  <si>
    <t>Malus</t>
  </si>
  <si>
    <t>Datenanalyse anhand Mockups</t>
  </si>
  <si>
    <t>Datenkonzeption: ERD</t>
  </si>
  <si>
    <t>1 Pkt: Sinnvolle Agenda mit ca. 5-8 Bulletpoints
1 Pkt: Bpersönliche Begrüssung der Stakeholder und Einleitung, je 0.5 Pkt</t>
  </si>
  <si>
    <t>2 Pkt: Die im Mockup identifizierten Entitäten sind als Tabelle vorhanden.
2 Pkt: Die Kardinalitäten (Relations = Abhängigkeiten zwischen den Tabellen) sind als Krähenfuss-Notation oder ähnlich ersichtlich.
2 Pkt: Alle Entitäten (Tabellen) verfügen über die notwendigen Attribute (id als PK, etc., Relationen über Foreign Keys)</t>
  </si>
  <si>
    <t>Datenbank-Struktur</t>
  </si>
  <si>
    <t>Datenstruktur auf der Datenbank</t>
  </si>
  <si>
    <t>Hinweis: Webstorm/Datagrip --&gt; rechte Maustaste --&gt; Diagramms (Update-Button nicht vergessen)</t>
  </si>
  <si>
    <t>2 Pkt: Die tatsächliche Datenstruktur kann als ERD gezeigt werden.</t>
  </si>
  <si>
    <t>Formales</t>
  </si>
  <si>
    <t>Projektplanung</t>
  </si>
  <si>
    <t>2 Pkt: Es liegt ein fachlich korrekter PSPlan vor.
2 Pkt: Der formale Aufbau des PSP ist fachlich korrekt.
2 Pkt: Das Team nimmt Bezug auf das PSP und kann aufzeigen, was vom wem erledigt wurde.</t>
  </si>
  <si>
    <t>Basisdaten</t>
  </si>
  <si>
    <t>Wenig oder keine Vorbereitung ersichtlich: 5%</t>
  </si>
  <si>
    <t>Inhalt der Relationentabellen</t>
  </si>
  <si>
    <t>2 Pkt: Die Relationentabelle in der Datenbank enthält eine representative Anzahl von Datensätzen. Grössenordnung 3 Stück --&gt; Muss selektiert werden.</t>
  </si>
  <si>
    <t>Komplexer Select auf die Datenbank</t>
  </si>
  <si>
    <t>3 Pkt: Select unter Miteinbezug von je einer Basistabelle 1 Pkt.
2 Pkt: Anwendung von mindestens  joins (Verbindung zwischen den Tabellen mittels PK Und FK.
1 Pkt: Demonstration der auf- und absteigende Sortierung</t>
  </si>
  <si>
    <t>LL1</t>
  </si>
  <si>
    <t>LL2</t>
  </si>
  <si>
    <t>Thema</t>
  </si>
  <si>
    <t>Klasse</t>
  </si>
  <si>
    <t>2 Pkt: Die SQL-Scripte zum Anlegen der Tabellen sind vorhanden (in Webstorm oder Datagrip) --&gt; abgespeichert auf der Festplatte
2 Pkt: Die Datenstruktur kann im Tool als Graph angezeigt werden.</t>
  </si>
  <si>
    <t>2 Pkt: Es liegen Mockups vor, die das Zielprodukt skizzieren.
2 Pkt: Die Entitäten für das ERD sind im Mockup nachvollziehbar eingezeichnet.</t>
  </si>
  <si>
    <t>Begrifflichkeiten</t>
  </si>
  <si>
    <t>Setzt die Begriffe: Datenbank, Datenbanksystem, DMBS, Entität, Relation, Kardinalität, Attribut, Datentyp im korrektem Kontext ein.</t>
  </si>
  <si>
    <t>Bei Basistabellen wie Gender, oder Status braucht es keine 10 Datensätze/Tupel</t>
  </si>
  <si>
    <t>Hinweis</t>
  </si>
  <si>
    <t>1 Pkt: Kann Select auf Basidaten ausführen 
3 Pkt: Kann Select auf Relationentabellen machen und die Attribute der Fremdtabelle anzeigen lassen.</t>
  </si>
  <si>
    <t>Wichtig ist der JOIN, da ansonsten die falsche Datenmenge herauskommt.
WHERE-Klausel</t>
  </si>
  <si>
    <t>CRUD-Operationen auf der Datenbank: UPDATE</t>
  </si>
  <si>
    <t>CRUD-Operationen auf der Datenbank: SELECT</t>
  </si>
  <si>
    <t>1 Pkt: Kann Update auf eine Basistabelle ausführen
1 Pkt: Kann beim Update geziehlt einen Datensatz aktualisieren</t>
  </si>
  <si>
    <t>CRUD-Operationen auf der Datenbank: INSERT</t>
  </si>
  <si>
    <t>1 Pkt: Kann einen Insert auf eine Basistabelle ausführen.
1 Pkt: Kann mit einem Insert mehrere Daten in die Basistabellen einfügen.</t>
  </si>
  <si>
    <t>CRUD-Operationen auf der Datenbank: DELETE</t>
  </si>
  <si>
    <t>1 Pkt: Kann einen DELETE auf eine Basistabelle ausführen. 
1 Pkt: Kann einen geziehlten DELETE (auf einen oder weniger Sätze beschränkt) ausführen.
1 Pkt: Kann beim Update geziehlt einen Datensatz aktualisieren</t>
  </si>
  <si>
    <t>1 Pkt. Bei 2 Personen redet jede Person ca. 5 Minuten. 
1 Pkt: Inhalt ist ebenso gleichmässig verteilt.</t>
  </si>
  <si>
    <t>Start ist seitens Team erfolgt zum gegebenen Zeitslot (Minute). 
Keine höhere Gewalt ersichtlich. Die Frage ist, ob Sie das hätten verhindern können."</t>
  </si>
  <si>
    <t>1 Pkt: Die Basistabellen in der Datenbank enthalten eine representative Anzahl von Datensätzen. Grössenordnung 4 Tabellen zu je ca. +/-10 Datensätzen.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</si>
</sst>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2" borderId="1" xfId="1" applyFont="1" applyBorder="1" applyAlignment="1">
      <alignment wrapText="1"/>
    </xf>
    <xf numFmtId="0" fontId="4" fillId="3" borderId="1" xfId="2" applyBorder="1"/>
    <xf numFmtId="0" fontId="4" fillId="3" borderId="1" xfId="2" applyBorder="1" applyAlignment="1">
      <alignment horizontal="center"/>
    </xf>
    <xf numFmtId="0" fontId="2" fillId="0" borderId="0" xfId="0" applyFont="1" applyAlignment="1">
      <alignment horizontal="left"/>
    </xf>
    <xf numFmtId="0" fontId="5" fillId="4" borderId="1" xfId="3" applyBorder="1" applyAlignment="1">
      <alignment horizontal="right" vertical="top"/>
    </xf>
    <xf numFmtId="0" fontId="5" fillId="4" borderId="1" xfId="3" applyBorder="1" applyAlignment="1">
      <alignment horizontal="center"/>
    </xf>
    <xf numFmtId="0" fontId="5" fillId="4" borderId="1" xfId="3" applyBorder="1" applyAlignment="1">
      <alignment horizontal="justify" vertical="center" wrapText="1"/>
    </xf>
    <xf numFmtId="0" fontId="6" fillId="4" borderId="1" xfId="3" applyFont="1" applyBorder="1" applyAlignment="1">
      <alignment horizontal="right" vertical="top"/>
    </xf>
    <xf numFmtId="0" fontId="6" fillId="4" borderId="1" xfId="3" applyFont="1" applyBorder="1" applyAlignment="1">
      <alignment wrapText="1"/>
    </xf>
    <xf numFmtId="0" fontId="6" fillId="4" borderId="1" xfId="3" applyFont="1" applyBorder="1" applyAlignment="1">
      <alignment horizontal="center"/>
    </xf>
    <xf numFmtId="0" fontId="4" fillId="3" borderId="1" xfId="2" applyBorder="1" applyAlignment="1">
      <alignment horizontal="right" vertical="top"/>
    </xf>
    <xf numFmtId="0" fontId="4" fillId="3" borderId="1" xfId="2" applyBorder="1" applyAlignment="1">
      <alignment horizontal="justify" vertical="center" wrapText="1"/>
    </xf>
    <xf numFmtId="0" fontId="7" fillId="3" borderId="1" xfId="2" applyFont="1" applyBorder="1" applyAlignment="1">
      <alignment wrapText="1"/>
    </xf>
    <xf numFmtId="0" fontId="7" fillId="3" borderId="1" xfId="2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3" fillId="2" borderId="1" xfId="1" applyFont="1" applyBorder="1"/>
    <xf numFmtId="0" fontId="1" fillId="2" borderId="1" xfId="1" applyBorder="1" applyAlignment="1">
      <alignment horizontal="right" vertical="top"/>
    </xf>
    <xf numFmtId="0" fontId="1" fillId="2" borderId="1" xfId="1" applyBorder="1" applyAlignment="1">
      <alignment horizontal="justify" vertical="center" wrapText="1"/>
    </xf>
    <xf numFmtId="0" fontId="6" fillId="4" borderId="1" xfId="3" applyFont="1" applyBorder="1" applyAlignment="1">
      <alignment horizontal="left"/>
    </xf>
    <xf numFmtId="0" fontId="0" fillId="0" borderId="0" xfId="0" applyAlignment="1">
      <alignment horizontal="left" wrapText="1"/>
    </xf>
    <xf numFmtId="0" fontId="6" fillId="4" borderId="1" xfId="3" applyFont="1" applyBorder="1" applyAlignment="1">
      <alignment horizontal="left" wrapText="1"/>
    </xf>
    <xf numFmtId="0" fontId="5" fillId="4" borderId="1" xfId="3" applyBorder="1" applyAlignment="1">
      <alignment horizontal="left" wrapText="1"/>
    </xf>
    <xf numFmtId="0" fontId="4" fillId="3" borderId="1" xfId="2" applyBorder="1" applyAlignment="1">
      <alignment horizontal="left" wrapText="1"/>
    </xf>
    <xf numFmtId="0" fontId="1" fillId="2" borderId="1" xfId="1" applyBorder="1" applyAlignment="1">
      <alignment horizontal="left"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left" wrapText="1"/>
    </xf>
    <xf numFmtId="0" fontId="5" fillId="4" borderId="3" xfId="3" applyBorder="1" applyAlignment="1">
      <alignment horizontal="right" vertical="top"/>
    </xf>
    <xf numFmtId="0" fontId="5" fillId="4" borderId="4" xfId="3" applyBorder="1" applyAlignment="1">
      <alignment horizontal="justify" vertical="center" wrapText="1"/>
    </xf>
    <xf numFmtId="0" fontId="5" fillId="4" borderId="4" xfId="3" applyBorder="1" applyAlignment="1">
      <alignment horizontal="left" wrapText="1"/>
    </xf>
    <xf numFmtId="0" fontId="5" fillId="4" borderId="5" xfId="3" applyBorder="1" applyAlignment="1">
      <alignment horizontal="left" wrapText="1"/>
    </xf>
    <xf numFmtId="0" fontId="6" fillId="4" borderId="3" xfId="3" applyFont="1" applyBorder="1" applyAlignment="1">
      <alignment horizontal="right" vertical="top"/>
    </xf>
    <xf numFmtId="0" fontId="6" fillId="4" borderId="4" xfId="3" applyFont="1" applyBorder="1" applyAlignment="1">
      <alignment wrapText="1"/>
    </xf>
    <xf numFmtId="0" fontId="6" fillId="4" borderId="4" xfId="3" applyFont="1" applyBorder="1" applyAlignment="1">
      <alignment horizontal="left" wrapText="1"/>
    </xf>
    <xf numFmtId="0" fontId="6" fillId="4" borderId="5" xfId="3" applyFont="1" applyBorder="1" applyAlignment="1">
      <alignment horizontal="left" wrapText="1"/>
    </xf>
    <xf numFmtId="0" fontId="5" fillId="4" borderId="3" xfId="3" applyBorder="1" applyAlignment="1">
      <alignment horizontal="justify" vertical="center" wrapText="1"/>
    </xf>
    <xf numFmtId="0" fontId="5" fillId="4" borderId="9" xfId="3" applyBorder="1" applyAlignment="1">
      <alignment horizontal="right" vertical="top"/>
    </xf>
    <xf numFmtId="0" fontId="5" fillId="4" borderId="10" xfId="3" applyBorder="1" applyAlignment="1">
      <alignment horizontal="justify" vertical="center" wrapText="1"/>
    </xf>
    <xf numFmtId="0" fontId="5" fillId="4" borderId="10" xfId="3" applyBorder="1" applyAlignment="1">
      <alignment horizontal="left" wrapText="1"/>
    </xf>
    <xf numFmtId="0" fontId="5" fillId="4" borderId="11" xfId="3" applyBorder="1" applyAlignment="1">
      <alignment horizontal="left" wrapText="1"/>
    </xf>
    <xf numFmtId="0" fontId="5" fillId="4" borderId="12" xfId="3" applyBorder="1" applyAlignment="1">
      <alignment horizontal="right" vertical="top"/>
    </xf>
    <xf numFmtId="0" fontId="5" fillId="4" borderId="13" xfId="3" applyBorder="1" applyAlignment="1">
      <alignment horizontal="justify" vertical="center" wrapText="1"/>
    </xf>
    <xf numFmtId="0" fontId="5" fillId="4" borderId="13" xfId="3" applyBorder="1" applyAlignment="1">
      <alignment horizontal="left" wrapText="1"/>
    </xf>
    <xf numFmtId="0" fontId="5" fillId="4" borderId="14" xfId="3" applyBorder="1" applyAlignment="1">
      <alignment horizontal="left" wrapText="1"/>
    </xf>
    <xf numFmtId="0" fontId="4" fillId="3" borderId="3" xfId="2" applyBorder="1" applyAlignment="1">
      <alignment horizontal="right" vertical="top"/>
    </xf>
    <xf numFmtId="0" fontId="4" fillId="3" borderId="4" xfId="2" applyBorder="1" applyAlignment="1">
      <alignment horizontal="justify" vertical="center" wrapText="1"/>
    </xf>
    <xf numFmtId="0" fontId="4" fillId="3" borderId="4" xfId="2" applyBorder="1" applyAlignment="1">
      <alignment horizontal="left" wrapText="1"/>
    </xf>
    <xf numFmtId="0" fontId="4" fillId="3" borderId="5" xfId="2" applyBorder="1" applyAlignment="1">
      <alignment horizontal="left" wrapText="1"/>
    </xf>
    <xf numFmtId="0" fontId="1" fillId="2" borderId="3" xfId="1" applyBorder="1" applyAlignment="1">
      <alignment horizontal="right" vertical="top"/>
    </xf>
    <xf numFmtId="9" fontId="1" fillId="2" borderId="4" xfId="1" applyNumberFormat="1" applyBorder="1" applyAlignment="1">
      <alignment horizontal="justify" vertical="center" wrapText="1"/>
    </xf>
    <xf numFmtId="0" fontId="1" fillId="2" borderId="4" xfId="1" applyBorder="1" applyAlignment="1">
      <alignment horizontal="left" wrapText="1"/>
    </xf>
    <xf numFmtId="0" fontId="1" fillId="2" borderId="5" xfId="1" applyBorder="1" applyAlignment="1">
      <alignment horizontal="left" wrapText="1"/>
    </xf>
    <xf numFmtId="0" fontId="1" fillId="2" borderId="4" xfId="1" applyBorder="1" applyAlignment="1">
      <alignment horizontal="justify" vertical="center" wrapText="1"/>
    </xf>
    <xf numFmtId="0" fontId="2" fillId="0" borderId="15" xfId="0" applyFont="1" applyBorder="1" applyAlignment="1">
      <alignment wrapText="1"/>
    </xf>
    <xf numFmtId="0" fontId="0" fillId="0" borderId="16" xfId="0" applyBorder="1" applyAlignment="1">
      <alignment horizontal="left" wrapText="1"/>
    </xf>
    <xf numFmtId="0" fontId="2" fillId="0" borderId="17" xfId="0" applyFont="1" applyBorder="1" applyAlignment="1">
      <alignment wrapText="1"/>
    </xf>
    <xf numFmtId="0" fontId="0" fillId="0" borderId="18" xfId="0" applyBorder="1" applyAlignment="1">
      <alignment horizontal="left" wrapText="1"/>
    </xf>
    <xf numFmtId="0" fontId="2" fillId="0" borderId="20" xfId="0" applyFont="1" applyBorder="1" applyAlignment="1">
      <alignment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164" fontId="2" fillId="0" borderId="16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2" fillId="0" borderId="23" xfId="0" applyFont="1" applyBorder="1" applyAlignment="1">
      <alignment wrapText="1"/>
    </xf>
    <xf numFmtId="0" fontId="0" fillId="0" borderId="24" xfId="0" applyBorder="1" applyAlignment="1">
      <alignment horizontal="left" wrapText="1"/>
    </xf>
    <xf numFmtId="164" fontId="2" fillId="0" borderId="25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4" borderId="5" xfId="3" applyFont="1" applyBorder="1" applyAlignment="1">
      <alignment wrapText="1"/>
    </xf>
    <xf numFmtId="164" fontId="6" fillId="4" borderId="3" xfId="3" applyNumberFormat="1" applyFont="1" applyBorder="1" applyAlignment="1">
      <alignment horizontal="center"/>
    </xf>
    <xf numFmtId="164" fontId="5" fillId="4" borderId="3" xfId="3" applyNumberFormat="1" applyBorder="1" applyAlignment="1">
      <alignment horizontal="center"/>
    </xf>
    <xf numFmtId="0" fontId="5" fillId="4" borderId="19" xfId="3" applyBorder="1" applyAlignment="1">
      <alignment horizontal="right" vertical="top"/>
    </xf>
    <xf numFmtId="164" fontId="5" fillId="4" borderId="5" xfId="3" applyNumberFormat="1" applyBorder="1" applyAlignment="1">
      <alignment horizontal="center"/>
    </xf>
    <xf numFmtId="0" fontId="6" fillId="4" borderId="5" xfId="3" applyFont="1" applyBorder="1" applyAlignment="1">
      <alignment horizontal="center" wrapText="1"/>
    </xf>
    <xf numFmtId="164" fontId="3" fillId="2" borderId="3" xfId="1" applyNumberFormat="1" applyFont="1" applyBorder="1" applyAlignment="1">
      <alignment horizontal="center"/>
    </xf>
    <xf numFmtId="164" fontId="1" fillId="2" borderId="3" xfId="1" applyNumberFormat="1" applyBorder="1" applyAlignment="1">
      <alignment horizontal="center"/>
    </xf>
    <xf numFmtId="0" fontId="3" fillId="2" borderId="6" xfId="1" applyFont="1" applyBorder="1"/>
    <xf numFmtId="0" fontId="3" fillId="2" borderId="7" xfId="1" applyFont="1" applyBorder="1" applyAlignment="1">
      <alignment wrapText="1"/>
    </xf>
    <xf numFmtId="0" fontId="1" fillId="2" borderId="7" xfId="1" applyBorder="1" applyAlignment="1">
      <alignment horizontal="left" wrapText="1"/>
    </xf>
    <xf numFmtId="164" fontId="3" fillId="2" borderId="8" xfId="1" applyNumberFormat="1" applyFon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4" fillId="3" borderId="6" xfId="2" applyBorder="1"/>
    <xf numFmtId="0" fontId="7" fillId="3" borderId="7" xfId="2" applyFont="1" applyBorder="1" applyAlignment="1">
      <alignment wrapText="1"/>
    </xf>
    <xf numFmtId="0" fontId="4" fillId="3" borderId="7" xfId="2" applyBorder="1" applyAlignment="1">
      <alignment horizontal="left" wrapText="1"/>
    </xf>
    <xf numFmtId="164" fontId="7" fillId="3" borderId="8" xfId="2" applyNumberFormat="1" applyFont="1" applyBorder="1" applyAlignment="1">
      <alignment horizontal="center"/>
    </xf>
    <xf numFmtId="164" fontId="4" fillId="3" borderId="5" xfId="2" applyNumberFormat="1" applyBorder="1" applyAlignment="1">
      <alignment horizontal="center"/>
    </xf>
    <xf numFmtId="164" fontId="7" fillId="3" borderId="6" xfId="2" applyNumberFormat="1" applyFont="1" applyBorder="1" applyAlignment="1">
      <alignment horizontal="center"/>
    </xf>
    <xf numFmtId="0" fontId="4" fillId="3" borderId="8" xfId="2" applyBorder="1" applyAlignment="1">
      <alignment horizontal="left" wrapText="1"/>
    </xf>
    <xf numFmtId="164" fontId="4" fillId="3" borderId="3" xfId="2" applyNumberFormat="1" applyBorder="1" applyAlignment="1">
      <alignment horizontal="center"/>
    </xf>
    <xf numFmtId="164" fontId="5" fillId="4" borderId="11" xfId="3" applyNumberFormat="1" applyBorder="1" applyAlignment="1">
      <alignment horizontal="center"/>
    </xf>
    <xf numFmtId="164" fontId="5" fillId="4" borderId="14" xfId="3" applyNumberFormat="1" applyBorder="1" applyAlignment="1">
      <alignment horizontal="center"/>
    </xf>
    <xf numFmtId="164" fontId="5" fillId="4" borderId="9" xfId="3" applyNumberFormat="1" applyBorder="1" applyAlignment="1">
      <alignment horizontal="center"/>
    </xf>
    <xf numFmtId="164" fontId="5" fillId="4" borderId="12" xfId="3" applyNumberFormat="1" applyBorder="1" applyAlignment="1">
      <alignment horizontal="center"/>
    </xf>
  </cellXfs>
  <cellStyles count="4">
    <cellStyle name="Gut" xfId="3" builtinId="26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A80D-F342-4D8B-860B-86AC9B70321F}">
  <dimension ref="A1:H45"/>
  <sheetViews>
    <sheetView tabSelected="1" zoomScale="161" zoomScaleNormal="161" workbookViewId="0">
      <selection activeCell="B34" sqref="B34"/>
    </sheetView>
  </sheetViews>
  <sheetFormatPr baseColWidth="10" defaultColWidth="8.77734375" defaultRowHeight="14.4" x14ac:dyDescent="0.3"/>
  <cols>
    <col min="1" max="1" width="3.109375" style="1" bestFit="1" customWidth="1"/>
    <col min="2" max="2" width="44.44140625" style="5" bestFit="1" customWidth="1"/>
    <col min="3" max="3" width="63.44140625" style="31" customWidth="1"/>
    <col min="4" max="4" width="6.6640625" style="37" bestFit="1" customWidth="1"/>
    <col min="5" max="5" width="3.44140625" customWidth="1"/>
    <col min="6" max="6" width="6.6640625" style="37" bestFit="1" customWidth="1"/>
    <col min="7" max="7" width="67.44140625" style="31" customWidth="1"/>
    <col min="8" max="8" width="64.109375" style="5" customWidth="1"/>
  </cols>
  <sheetData>
    <row r="1" spans="1:8" x14ac:dyDescent="0.3">
      <c r="B1" s="65" t="s">
        <v>97</v>
      </c>
      <c r="C1" s="66"/>
    </row>
    <row r="2" spans="1:8" x14ac:dyDescent="0.3">
      <c r="B2" s="67" t="s">
        <v>96</v>
      </c>
      <c r="C2" s="68"/>
    </row>
    <row r="3" spans="1:8" x14ac:dyDescent="0.3">
      <c r="B3" s="67" t="s">
        <v>94</v>
      </c>
      <c r="C3" s="68"/>
    </row>
    <row r="4" spans="1:8" ht="15" thickBot="1" x14ac:dyDescent="0.35">
      <c r="B4" s="69" t="s">
        <v>95</v>
      </c>
      <c r="C4" s="70"/>
    </row>
    <row r="5" spans="1:8" x14ac:dyDescent="0.3">
      <c r="B5" s="65" t="s">
        <v>1</v>
      </c>
      <c r="C5" s="71"/>
      <c r="D5" s="72">
        <f>SUM(D10:D35)</f>
        <v>76</v>
      </c>
      <c r="F5" s="77">
        <f>SUM(F10:F43)</f>
        <v>9</v>
      </c>
    </row>
    <row r="6" spans="1:8" x14ac:dyDescent="0.3">
      <c r="B6" s="67" t="s">
        <v>52</v>
      </c>
      <c r="C6" s="38"/>
      <c r="D6" s="73">
        <f>100/$D$5*D5</f>
        <v>100</v>
      </c>
      <c r="F6" s="78">
        <f>100/$D$5*F5</f>
        <v>11.842105263157896</v>
      </c>
    </row>
    <row r="7" spans="1:8" ht="15" thickBot="1" x14ac:dyDescent="0.35">
      <c r="B7" s="74" t="s">
        <v>2</v>
      </c>
      <c r="C7" s="75"/>
      <c r="D7" s="76">
        <f>(5*D5/$D$5)+1</f>
        <v>6</v>
      </c>
      <c r="F7" s="79">
        <f>(5*F5/$D$5)+1</f>
        <v>1.5921052631578947</v>
      </c>
    </row>
    <row r="8" spans="1:8" ht="15" thickBot="1" x14ac:dyDescent="0.35">
      <c r="B8" s="36"/>
      <c r="D8" s="80"/>
      <c r="F8" s="80"/>
    </row>
    <row r="9" spans="1:8" s="7" customFormat="1" ht="15" thickBot="1" x14ac:dyDescent="0.35">
      <c r="A9" s="43" t="s">
        <v>0</v>
      </c>
      <c r="B9" s="44" t="s">
        <v>85</v>
      </c>
      <c r="C9" s="44" t="s">
        <v>57</v>
      </c>
      <c r="D9" s="81" t="s">
        <v>70</v>
      </c>
      <c r="E9"/>
      <c r="F9" s="82" t="s">
        <v>71</v>
      </c>
      <c r="G9" s="46" t="s">
        <v>19</v>
      </c>
      <c r="H9" s="36"/>
    </row>
    <row r="10" spans="1:8" ht="43.8" thickBot="1" x14ac:dyDescent="0.35">
      <c r="A10" s="84">
        <v>1</v>
      </c>
      <c r="B10" s="47" t="s">
        <v>58</v>
      </c>
      <c r="C10" s="41" t="s">
        <v>59</v>
      </c>
      <c r="D10" s="85">
        <v>3</v>
      </c>
      <c r="F10" s="83">
        <v>3</v>
      </c>
      <c r="G10" s="42"/>
    </row>
    <row r="11" spans="1:8" ht="29.4" thickBot="1" x14ac:dyDescent="0.35">
      <c r="A11" s="39">
        <f>A10+1</f>
        <v>2</v>
      </c>
      <c r="B11" s="40" t="s">
        <v>10</v>
      </c>
      <c r="C11" s="41" t="s">
        <v>113</v>
      </c>
      <c r="D11" s="85">
        <v>2</v>
      </c>
      <c r="F11" s="83">
        <v>2</v>
      </c>
      <c r="G11" s="42"/>
    </row>
    <row r="12" spans="1:8" ht="29.4" thickBot="1" x14ac:dyDescent="0.35">
      <c r="A12" s="39">
        <f>A11+1</f>
        <v>3</v>
      </c>
      <c r="B12" s="40" t="s">
        <v>6</v>
      </c>
      <c r="C12" s="41" t="s">
        <v>79</v>
      </c>
      <c r="D12" s="85">
        <v>2</v>
      </c>
      <c r="F12" s="83">
        <v>1</v>
      </c>
      <c r="G12" s="42"/>
    </row>
    <row r="13" spans="1:8" ht="29.4" thickBot="1" x14ac:dyDescent="0.35">
      <c r="A13" s="39">
        <f>A12+1</f>
        <v>4</v>
      </c>
      <c r="B13" s="40" t="s">
        <v>60</v>
      </c>
      <c r="C13" s="41" t="s">
        <v>61</v>
      </c>
      <c r="D13" s="85">
        <v>2</v>
      </c>
      <c r="F13" s="83">
        <v>2</v>
      </c>
      <c r="G13" s="42"/>
    </row>
    <row r="14" spans="1:8" ht="43.8" thickBot="1" x14ac:dyDescent="0.35">
      <c r="A14" s="39">
        <f>A13+1</f>
        <v>5</v>
      </c>
      <c r="B14" s="40" t="s">
        <v>7</v>
      </c>
      <c r="C14" s="41" t="s">
        <v>62</v>
      </c>
      <c r="D14" s="85">
        <v>3</v>
      </c>
      <c r="F14" s="83">
        <v>1</v>
      </c>
      <c r="G14" s="42"/>
    </row>
    <row r="15" spans="1:8" ht="15" thickBot="1" x14ac:dyDescent="0.35">
      <c r="B15" s="4"/>
    </row>
    <row r="16" spans="1:8" s="7" customFormat="1" ht="15" thickBot="1" x14ac:dyDescent="0.35">
      <c r="A16" s="43" t="s">
        <v>0</v>
      </c>
      <c r="B16" s="44" t="s">
        <v>86</v>
      </c>
      <c r="C16" s="45" t="s">
        <v>57</v>
      </c>
      <c r="D16" s="81" t="str">
        <f>D9</f>
        <v>Soll</v>
      </c>
      <c r="E16"/>
      <c r="F16" s="82" t="str">
        <f>F9</f>
        <v>Ist</v>
      </c>
      <c r="G16" s="46" t="s">
        <v>19</v>
      </c>
      <c r="H16" s="36"/>
    </row>
    <row r="17" spans="1:8" ht="58.2" thickBot="1" x14ac:dyDescent="0.35">
      <c r="A17" s="39">
        <f>A14+1</f>
        <v>6</v>
      </c>
      <c r="B17" s="40" t="s">
        <v>72</v>
      </c>
      <c r="C17" s="41" t="s">
        <v>87</v>
      </c>
      <c r="D17" s="85">
        <v>6</v>
      </c>
      <c r="F17" s="83"/>
      <c r="G17" s="42"/>
    </row>
    <row r="18" spans="1:8" ht="101.4" thickBot="1" x14ac:dyDescent="0.35">
      <c r="A18" s="39">
        <f>A17+1</f>
        <v>7</v>
      </c>
      <c r="B18" s="40" t="s">
        <v>73</v>
      </c>
      <c r="C18" s="41" t="s">
        <v>75</v>
      </c>
      <c r="D18" s="85">
        <v>6</v>
      </c>
      <c r="F18" s="83"/>
      <c r="G18" s="42"/>
    </row>
    <row r="19" spans="1:8" ht="43.8" thickBot="1" x14ac:dyDescent="0.35">
      <c r="A19" s="39">
        <f>A18+1</f>
        <v>8</v>
      </c>
      <c r="B19" s="40" t="s">
        <v>82</v>
      </c>
      <c r="C19" s="41" t="s">
        <v>98</v>
      </c>
      <c r="D19" s="85">
        <v>4</v>
      </c>
      <c r="F19" s="83"/>
      <c r="G19" s="42"/>
    </row>
    <row r="20" spans="1:8" ht="15" thickBot="1" x14ac:dyDescent="0.35">
      <c r="B20" s="4"/>
    </row>
    <row r="21" spans="1:8" s="7" customFormat="1" ht="15" thickBot="1" x14ac:dyDescent="0.35">
      <c r="A21" s="43" t="s">
        <v>0</v>
      </c>
      <c r="B21" s="44" t="s">
        <v>74</v>
      </c>
      <c r="C21" s="45" t="s">
        <v>57</v>
      </c>
      <c r="D21" s="86" t="str">
        <f>D16</f>
        <v>Soll</v>
      </c>
      <c r="E21" s="3"/>
      <c r="F21" s="82" t="str">
        <f>F16</f>
        <v>Ist</v>
      </c>
      <c r="G21" s="46" t="s">
        <v>19</v>
      </c>
      <c r="H21" s="36"/>
    </row>
    <row r="22" spans="1:8" s="7" customFormat="1" ht="29.4" thickBot="1" x14ac:dyDescent="0.35">
      <c r="A22" s="39">
        <f>A19+1</f>
        <v>9</v>
      </c>
      <c r="B22" s="40" t="s">
        <v>100</v>
      </c>
      <c r="C22" s="41" t="s">
        <v>101</v>
      </c>
      <c r="D22" s="85">
        <v>6</v>
      </c>
      <c r="E22" s="3"/>
      <c r="F22" s="83"/>
      <c r="G22" s="42"/>
      <c r="H22" s="36"/>
    </row>
    <row r="23" spans="1:8" ht="43.8" thickBot="1" x14ac:dyDescent="0.35">
      <c r="A23" s="39">
        <f>A22+1</f>
        <v>10</v>
      </c>
      <c r="B23" s="40" t="s">
        <v>77</v>
      </c>
      <c r="C23" s="41" t="s">
        <v>99</v>
      </c>
      <c r="D23" s="85">
        <v>4</v>
      </c>
      <c r="E23" s="3"/>
      <c r="F23" s="83"/>
      <c r="G23" s="42"/>
    </row>
    <row r="24" spans="1:8" ht="72.599999999999994" thickBot="1" x14ac:dyDescent="0.35">
      <c r="A24" s="39">
        <f>A23+1</f>
        <v>11</v>
      </c>
      <c r="B24" s="40" t="s">
        <v>78</v>
      </c>
      <c r="C24" s="41" t="s">
        <v>80</v>
      </c>
      <c r="D24" s="86">
        <v>6</v>
      </c>
      <c r="E24" s="3"/>
      <c r="F24" s="82"/>
      <c r="G24" s="42"/>
    </row>
    <row r="25" spans="1:8" x14ac:dyDescent="0.3">
      <c r="A25" s="48">
        <f>A24+1</f>
        <v>12</v>
      </c>
      <c r="B25" s="49" t="s">
        <v>81</v>
      </c>
      <c r="C25" s="50" t="s">
        <v>84</v>
      </c>
      <c r="D25" s="102">
        <v>6</v>
      </c>
      <c r="E25" s="3"/>
      <c r="F25" s="104"/>
      <c r="G25" s="51"/>
    </row>
    <row r="26" spans="1:8" ht="29.4" thickBot="1" x14ac:dyDescent="0.35">
      <c r="A26" s="52"/>
      <c r="B26" s="53" t="s">
        <v>103</v>
      </c>
      <c r="C26" s="54" t="s">
        <v>83</v>
      </c>
      <c r="D26" s="103"/>
      <c r="E26" s="3"/>
      <c r="F26" s="105"/>
      <c r="G26" s="55"/>
    </row>
    <row r="27" spans="1:8" ht="43.2" x14ac:dyDescent="0.3">
      <c r="A27" s="48">
        <f>A25+1</f>
        <v>13</v>
      </c>
      <c r="B27" s="49" t="s">
        <v>88</v>
      </c>
      <c r="C27" s="50" t="s">
        <v>115</v>
      </c>
      <c r="D27" s="102">
        <v>4</v>
      </c>
      <c r="E27" s="3"/>
      <c r="F27" s="104"/>
      <c r="G27" s="51"/>
    </row>
    <row r="28" spans="1:8" ht="29.4" thickBot="1" x14ac:dyDescent="0.35">
      <c r="A28" s="52"/>
      <c r="B28" s="53" t="s">
        <v>103</v>
      </c>
      <c r="C28" s="54" t="s">
        <v>102</v>
      </c>
      <c r="D28" s="103"/>
      <c r="E28" s="3"/>
      <c r="F28" s="105"/>
      <c r="G28" s="55"/>
    </row>
    <row r="29" spans="1:8" ht="43.8" thickBot="1" x14ac:dyDescent="0.35">
      <c r="A29" s="39">
        <f>A27+1</f>
        <v>14</v>
      </c>
      <c r="B29" s="40" t="s">
        <v>90</v>
      </c>
      <c r="C29" s="41" t="s">
        <v>91</v>
      </c>
      <c r="D29" s="85">
        <v>6</v>
      </c>
      <c r="E29" s="3"/>
      <c r="F29" s="83"/>
      <c r="G29" s="42"/>
    </row>
    <row r="30" spans="1:8" ht="58.2" thickBot="1" x14ac:dyDescent="0.35">
      <c r="A30" s="39">
        <f t="shared" ref="A30:A35" si="0">A29+1</f>
        <v>15</v>
      </c>
      <c r="B30" s="40" t="s">
        <v>92</v>
      </c>
      <c r="C30" s="41" t="s">
        <v>93</v>
      </c>
      <c r="D30" s="85">
        <v>6</v>
      </c>
      <c r="E30" s="3"/>
      <c r="F30" s="83"/>
      <c r="G30" s="42"/>
    </row>
    <row r="31" spans="1:8" ht="29.4" thickBot="1" x14ac:dyDescent="0.35">
      <c r="A31" s="52">
        <f t="shared" si="0"/>
        <v>16</v>
      </c>
      <c r="B31" s="49" t="s">
        <v>109</v>
      </c>
      <c r="C31" s="50" t="s">
        <v>110</v>
      </c>
      <c r="D31" s="102">
        <v>2</v>
      </c>
      <c r="E31" s="3"/>
      <c r="F31" s="104"/>
      <c r="G31" s="51"/>
    </row>
    <row r="32" spans="1:8" ht="43.2" x14ac:dyDescent="0.3">
      <c r="A32" s="48">
        <f t="shared" si="0"/>
        <v>17</v>
      </c>
      <c r="B32" s="49" t="s">
        <v>107</v>
      </c>
      <c r="C32" s="50" t="s">
        <v>104</v>
      </c>
      <c r="D32" s="102">
        <v>4</v>
      </c>
      <c r="E32" s="3"/>
      <c r="F32" s="104"/>
      <c r="G32" s="51"/>
    </row>
    <row r="33" spans="1:8" ht="29.4" thickBot="1" x14ac:dyDescent="0.35">
      <c r="A33" s="52">
        <f t="shared" si="0"/>
        <v>18</v>
      </c>
      <c r="B33" s="53" t="s">
        <v>103</v>
      </c>
      <c r="C33" s="54" t="s">
        <v>105</v>
      </c>
      <c r="D33" s="103"/>
      <c r="E33" s="3"/>
      <c r="F33" s="105"/>
      <c r="G33" s="55"/>
    </row>
    <row r="34" spans="1:8" ht="29.4" thickBot="1" x14ac:dyDescent="0.35">
      <c r="A34" s="48">
        <f t="shared" si="0"/>
        <v>19</v>
      </c>
      <c r="B34" s="40" t="s">
        <v>106</v>
      </c>
      <c r="C34" s="41" t="s">
        <v>108</v>
      </c>
      <c r="D34" s="85">
        <v>2</v>
      </c>
      <c r="E34" s="3"/>
      <c r="F34" s="83"/>
      <c r="G34" s="42"/>
    </row>
    <row r="35" spans="1:8" s="7" customFormat="1" ht="58.2" thickBot="1" x14ac:dyDescent="0.35">
      <c r="A35" s="39">
        <f t="shared" si="0"/>
        <v>20</v>
      </c>
      <c r="B35" s="40" t="s">
        <v>111</v>
      </c>
      <c r="C35" s="41" t="s">
        <v>112</v>
      </c>
      <c r="D35" s="85">
        <v>2</v>
      </c>
      <c r="E35" s="3"/>
      <c r="F35" s="83"/>
      <c r="G35" s="42"/>
      <c r="H35" s="36"/>
    </row>
    <row r="36" spans="1:8" ht="15" thickBot="1" x14ac:dyDescent="0.35">
      <c r="B36" s="4"/>
      <c r="E36" s="3"/>
    </row>
    <row r="37" spans="1:8" ht="15" thickBot="1" x14ac:dyDescent="0.35">
      <c r="A37" s="94" t="str">
        <f>A21</f>
        <v>#</v>
      </c>
      <c r="B37" s="95" t="s">
        <v>63</v>
      </c>
      <c r="C37" s="96"/>
      <c r="D37" s="97" t="str">
        <f>$D$9</f>
        <v>Soll</v>
      </c>
      <c r="E37" s="3"/>
      <c r="F37" s="99" t="str">
        <f>$D$9</f>
        <v>Soll</v>
      </c>
      <c r="G37" s="100"/>
    </row>
    <row r="38" spans="1:8" ht="29.4" thickBot="1" x14ac:dyDescent="0.35">
      <c r="A38" s="56">
        <f>A35+1</f>
        <v>21</v>
      </c>
      <c r="B38" s="57" t="s">
        <v>64</v>
      </c>
      <c r="C38" s="58" t="s">
        <v>66</v>
      </c>
      <c r="D38" s="98">
        <f>$D$5*0.05</f>
        <v>3.8000000000000003</v>
      </c>
      <c r="E38" s="3"/>
      <c r="F38" s="101"/>
      <c r="G38" s="59"/>
    </row>
    <row r="39" spans="1:8" s="7" customFormat="1" ht="58.2" thickBot="1" x14ac:dyDescent="0.35">
      <c r="A39" s="56">
        <f>A38+1</f>
        <v>22</v>
      </c>
      <c r="B39" s="57" t="s">
        <v>65</v>
      </c>
      <c r="C39" s="58" t="s">
        <v>67</v>
      </c>
      <c r="D39" s="98">
        <f>$D$5*0.05</f>
        <v>3.8000000000000003</v>
      </c>
      <c r="E39" s="3"/>
      <c r="F39" s="101"/>
      <c r="G39" s="59"/>
      <c r="H39" s="36"/>
    </row>
    <row r="40" spans="1:8" ht="15" thickBot="1" x14ac:dyDescent="0.35">
      <c r="B40" s="4"/>
      <c r="E40" s="3"/>
    </row>
    <row r="41" spans="1:8" ht="15" thickBot="1" x14ac:dyDescent="0.35">
      <c r="A41" s="89" t="str">
        <f>A37</f>
        <v>#</v>
      </c>
      <c r="B41" s="90" t="s">
        <v>76</v>
      </c>
      <c r="C41" s="91"/>
      <c r="D41" s="92" t="str">
        <f>$D$9</f>
        <v>Soll</v>
      </c>
      <c r="E41" s="3"/>
      <c r="F41" s="87" t="str">
        <f>$D$9</f>
        <v>Soll</v>
      </c>
      <c r="G41" s="63"/>
    </row>
    <row r="42" spans="1:8" ht="43.8" thickBot="1" x14ac:dyDescent="0.35">
      <c r="A42" s="60">
        <f>A39+1</f>
        <v>23</v>
      </c>
      <c r="B42" s="61" t="s">
        <v>68</v>
      </c>
      <c r="C42" s="62" t="s">
        <v>114</v>
      </c>
      <c r="D42" s="93">
        <f>-$D$5*0.05</f>
        <v>-3.8000000000000003</v>
      </c>
      <c r="E42" s="3"/>
      <c r="F42" s="88"/>
      <c r="G42" s="63"/>
    </row>
    <row r="43" spans="1:8" ht="29.4" thickBot="1" x14ac:dyDescent="0.35">
      <c r="A43" s="60">
        <f>A42+1</f>
        <v>24</v>
      </c>
      <c r="B43" s="64" t="s">
        <v>89</v>
      </c>
      <c r="C43" s="62" t="s">
        <v>69</v>
      </c>
      <c r="D43" s="93">
        <f>-$D$5*0.05</f>
        <v>-3.8000000000000003</v>
      </c>
      <c r="E43" s="3"/>
      <c r="F43" s="88"/>
      <c r="G43" s="63"/>
    </row>
    <row r="44" spans="1:8" x14ac:dyDescent="0.3">
      <c r="B44" s="4"/>
      <c r="E44" s="3"/>
    </row>
    <row r="45" spans="1:8" x14ac:dyDescent="0.3">
      <c r="A45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821B-7631-4049-812B-4110FE3769B4}">
  <dimension ref="A1:J24"/>
  <sheetViews>
    <sheetView workbookViewId="0">
      <selection activeCell="A2" sqref="A2"/>
    </sheetView>
  </sheetViews>
  <sheetFormatPr baseColWidth="10" defaultColWidth="8.77734375" defaultRowHeight="14.4" x14ac:dyDescent="0.3"/>
  <cols>
    <col min="1" max="1" width="2.77734375" style="1" bestFit="1" customWidth="1"/>
    <col min="2" max="2" width="58.77734375" style="5" bestFit="1" customWidth="1"/>
    <col min="3" max="3" width="6.6640625" style="3" bestFit="1" customWidth="1"/>
    <col min="4" max="4" width="3.44140625" customWidth="1"/>
    <col min="5" max="5" width="12.77734375" style="3" bestFit="1" customWidth="1"/>
    <col min="6" max="6" width="14.6640625" style="3" bestFit="1" customWidth="1"/>
    <col min="7" max="7" width="16.33203125" style="3" bestFit="1" customWidth="1"/>
    <col min="8" max="8" width="12.77734375" bestFit="1" customWidth="1"/>
    <col min="9" max="9" width="50.77734375" style="31" customWidth="1"/>
  </cols>
  <sheetData>
    <row r="1" spans="1:9" x14ac:dyDescent="0.3">
      <c r="B1" s="15" t="str">
        <f ca="1">MID(CELL("dateiname",A1),FIND("]",CELL("dateiname",A1))+1,255)</f>
        <v>LB2_Präsi_GR2</v>
      </c>
      <c r="C1" s="6"/>
      <c r="F1" s="6"/>
      <c r="G1" s="6"/>
      <c r="H1" s="7"/>
    </row>
    <row r="2" spans="1:9" s="7" customFormat="1" x14ac:dyDescent="0.3">
      <c r="A2" s="19" t="s">
        <v>0</v>
      </c>
      <c r="B2" s="20" t="s">
        <v>4</v>
      </c>
      <c r="C2" s="21" t="s">
        <v>1</v>
      </c>
      <c r="E2" s="30" t="s">
        <v>20</v>
      </c>
      <c r="F2" s="30" t="s">
        <v>21</v>
      </c>
      <c r="G2" s="30" t="s">
        <v>22</v>
      </c>
      <c r="H2" s="30" t="s">
        <v>23</v>
      </c>
      <c r="I2" s="32" t="s">
        <v>19</v>
      </c>
    </row>
    <row r="3" spans="1:9" ht="28.8" x14ac:dyDescent="0.3">
      <c r="A3" s="16">
        <v>1</v>
      </c>
      <c r="B3" s="18" t="s">
        <v>5</v>
      </c>
      <c r="C3" s="17">
        <v>3</v>
      </c>
      <c r="E3" s="17">
        <v>3</v>
      </c>
      <c r="F3" s="17">
        <f>E3</f>
        <v>3</v>
      </c>
      <c r="G3" s="17">
        <f>F3</f>
        <v>3</v>
      </c>
      <c r="H3" s="17">
        <f>G3</f>
        <v>3</v>
      </c>
      <c r="I3" s="33" t="s">
        <v>35</v>
      </c>
    </row>
    <row r="4" spans="1:9" x14ac:dyDescent="0.3">
      <c r="A4" s="16">
        <f>A3+1</f>
        <v>2</v>
      </c>
      <c r="B4" s="18" t="s">
        <v>10</v>
      </c>
      <c r="C4" s="17">
        <v>2</v>
      </c>
      <c r="E4" s="17">
        <v>2</v>
      </c>
      <c r="F4" s="17">
        <f>E4</f>
        <v>2</v>
      </c>
      <c r="G4" s="17">
        <f t="shared" ref="G4:H7" si="0">E4</f>
        <v>2</v>
      </c>
      <c r="H4" s="17">
        <f t="shared" si="0"/>
        <v>2</v>
      </c>
      <c r="I4" s="33"/>
    </row>
    <row r="5" spans="1:9" x14ac:dyDescent="0.3">
      <c r="A5" s="16">
        <f>A4+1</f>
        <v>3</v>
      </c>
      <c r="B5" s="18" t="s">
        <v>6</v>
      </c>
      <c r="C5" s="17">
        <v>2</v>
      </c>
      <c r="D5" s="5"/>
      <c r="E5" s="17">
        <v>2</v>
      </c>
      <c r="F5" s="17">
        <f>E5</f>
        <v>2</v>
      </c>
      <c r="G5" s="17">
        <f t="shared" si="0"/>
        <v>2</v>
      </c>
      <c r="H5" s="17">
        <f t="shared" si="0"/>
        <v>2</v>
      </c>
      <c r="I5" s="33"/>
    </row>
    <row r="6" spans="1:9" ht="28.8" x14ac:dyDescent="0.3">
      <c r="A6" s="16">
        <f>A5+1</f>
        <v>4</v>
      </c>
      <c r="B6" s="18" t="s">
        <v>9</v>
      </c>
      <c r="C6" s="17">
        <v>3</v>
      </c>
      <c r="E6" s="17">
        <v>1</v>
      </c>
      <c r="F6" s="17">
        <f>E6</f>
        <v>1</v>
      </c>
      <c r="G6" s="17">
        <f t="shared" si="0"/>
        <v>1</v>
      </c>
      <c r="H6" s="17">
        <f t="shared" si="0"/>
        <v>1</v>
      </c>
      <c r="I6" s="33" t="s">
        <v>33</v>
      </c>
    </row>
    <row r="7" spans="1:9" ht="28.8" x14ac:dyDescent="0.3">
      <c r="A7" s="16">
        <f>A6+1</f>
        <v>5</v>
      </c>
      <c r="B7" s="18" t="s">
        <v>7</v>
      </c>
      <c r="C7" s="17">
        <v>2</v>
      </c>
      <c r="E7" s="17">
        <v>2</v>
      </c>
      <c r="F7" s="17">
        <f>E7</f>
        <v>2</v>
      </c>
      <c r="G7" s="17">
        <f t="shared" si="0"/>
        <v>2</v>
      </c>
      <c r="H7" s="17">
        <f t="shared" si="0"/>
        <v>2</v>
      </c>
      <c r="I7" s="33" t="s">
        <v>36</v>
      </c>
    </row>
    <row r="8" spans="1:9" x14ac:dyDescent="0.3">
      <c r="B8" s="4"/>
      <c r="H8" s="3"/>
    </row>
    <row r="9" spans="1:9" s="7" customFormat="1" x14ac:dyDescent="0.3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34"/>
    </row>
    <row r="10" spans="1:9" x14ac:dyDescent="0.3">
      <c r="A10" s="22">
        <f>A7+1</f>
        <v>6</v>
      </c>
      <c r="B10" s="23" t="s">
        <v>31</v>
      </c>
      <c r="C10" s="14">
        <v>6</v>
      </c>
      <c r="E10" s="14">
        <v>6</v>
      </c>
      <c r="F10" s="14">
        <f>E10</f>
        <v>6</v>
      </c>
      <c r="G10" s="14">
        <f t="shared" ref="G10:H13" si="1">E10</f>
        <v>6</v>
      </c>
      <c r="H10" s="14">
        <f t="shared" si="1"/>
        <v>6</v>
      </c>
      <c r="I10" s="34"/>
    </row>
    <row r="11" spans="1:9" x14ac:dyDescent="0.3">
      <c r="A11" s="22">
        <f>A10+1</f>
        <v>7</v>
      </c>
      <c r="B11" s="23" t="s">
        <v>12</v>
      </c>
      <c r="C11" s="14">
        <v>3</v>
      </c>
      <c r="E11" s="14">
        <v>3</v>
      </c>
      <c r="F11" s="14">
        <f>E11</f>
        <v>3</v>
      </c>
      <c r="G11" s="14">
        <f t="shared" si="1"/>
        <v>3</v>
      </c>
      <c r="H11" s="14">
        <f t="shared" si="1"/>
        <v>3</v>
      </c>
      <c r="I11" s="34"/>
    </row>
    <row r="12" spans="1:9" x14ac:dyDescent="0.3">
      <c r="A12" s="22">
        <f>A11+1</f>
        <v>8</v>
      </c>
      <c r="B12" s="23" t="s">
        <v>8</v>
      </c>
      <c r="C12" s="14">
        <v>9</v>
      </c>
      <c r="E12" s="14">
        <v>9</v>
      </c>
      <c r="F12" s="14">
        <f>E12</f>
        <v>9</v>
      </c>
      <c r="G12" s="14">
        <f t="shared" si="1"/>
        <v>9</v>
      </c>
      <c r="H12" s="14">
        <f t="shared" si="1"/>
        <v>9</v>
      </c>
      <c r="I12" s="34" t="s">
        <v>34</v>
      </c>
    </row>
    <row r="13" spans="1:9" x14ac:dyDescent="0.3">
      <c r="A13" s="22">
        <f>A11+1</f>
        <v>8</v>
      </c>
      <c r="B13" s="23" t="s">
        <v>13</v>
      </c>
      <c r="C13" s="14">
        <v>6</v>
      </c>
      <c r="E13" s="14">
        <v>6</v>
      </c>
      <c r="F13" s="14">
        <f>E13</f>
        <v>6</v>
      </c>
      <c r="G13" s="14">
        <f t="shared" si="1"/>
        <v>6</v>
      </c>
      <c r="H13" s="14">
        <f t="shared" si="1"/>
        <v>6</v>
      </c>
      <c r="I13" s="34"/>
    </row>
    <row r="14" spans="1:9" x14ac:dyDescent="0.3">
      <c r="B14" s="4"/>
      <c r="H14" s="3"/>
    </row>
    <row r="15" spans="1:9" s="7" customFormat="1" x14ac:dyDescent="0.3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35"/>
    </row>
    <row r="16" spans="1:9" x14ac:dyDescent="0.3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H20" si="2">E16</f>
        <v>0</v>
      </c>
      <c r="H16" s="26">
        <f t="shared" si="2"/>
        <v>0</v>
      </c>
      <c r="I16" s="35"/>
    </row>
    <row r="17" spans="1:10" ht="28.8" x14ac:dyDescent="0.3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2"/>
        <v>0</v>
      </c>
      <c r="I17" s="35"/>
    </row>
    <row r="18" spans="1:10" x14ac:dyDescent="0.3">
      <c r="A18" s="28">
        <f>A17+1</f>
        <v>11</v>
      </c>
      <c r="B18" s="29" t="s">
        <v>18</v>
      </c>
      <c r="C18" s="26">
        <f>-C22</f>
        <v>-36</v>
      </c>
      <c r="E18" s="26"/>
      <c r="F18" s="26">
        <f>E18</f>
        <v>0</v>
      </c>
      <c r="G18" s="26">
        <f t="shared" si="2"/>
        <v>0</v>
      </c>
      <c r="H18" s="26">
        <f t="shared" si="2"/>
        <v>0</v>
      </c>
      <c r="I18" s="35"/>
    </row>
    <row r="19" spans="1:10" x14ac:dyDescent="0.3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2"/>
        <v>0</v>
      </c>
      <c r="H19" s="26">
        <f t="shared" si="2"/>
        <v>0</v>
      </c>
      <c r="I19" s="35"/>
    </row>
    <row r="20" spans="1:10" x14ac:dyDescent="0.3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2"/>
        <v>0</v>
      </c>
      <c r="H20" s="26">
        <f t="shared" si="2"/>
        <v>0</v>
      </c>
      <c r="I20" s="35"/>
      <c r="J20" s="5"/>
    </row>
    <row r="21" spans="1:10" x14ac:dyDescent="0.3">
      <c r="B21" s="4"/>
      <c r="H21" s="3"/>
      <c r="J21" s="5"/>
    </row>
    <row r="22" spans="1:10" x14ac:dyDescent="0.3">
      <c r="A22" s="2"/>
      <c r="B22" s="11" t="s">
        <v>1</v>
      </c>
      <c r="C22" s="9">
        <f>SUM(C3:C13)</f>
        <v>36</v>
      </c>
      <c r="E22" s="9">
        <f>SUM(E3:E14)</f>
        <v>34</v>
      </c>
      <c r="F22" s="9">
        <f>SUM(F3:F14)</f>
        <v>34</v>
      </c>
      <c r="G22" s="9">
        <f>SUM(G3:G14)</f>
        <v>34</v>
      </c>
      <c r="H22" s="9">
        <f>SUM(H3:H14)</f>
        <v>34</v>
      </c>
      <c r="J22" s="5"/>
    </row>
    <row r="23" spans="1:10" x14ac:dyDescent="0.3">
      <c r="A23" s="2"/>
      <c r="B23" s="11" t="s">
        <v>52</v>
      </c>
      <c r="C23" s="9"/>
      <c r="E23" s="10">
        <f>100/$C$22*E22</f>
        <v>94.444444444444443</v>
      </c>
      <c r="F23" s="10">
        <f>100/$C$22*F22</f>
        <v>94.444444444444443</v>
      </c>
      <c r="G23" s="10">
        <f>100/$C$22*G22</f>
        <v>94.444444444444443</v>
      </c>
      <c r="H23" s="10">
        <f>100/$C$22*H22</f>
        <v>94.444444444444443</v>
      </c>
      <c r="J23" s="5"/>
    </row>
    <row r="24" spans="1:10" x14ac:dyDescent="0.3">
      <c r="A24" s="2"/>
      <c r="B24" s="11" t="s">
        <v>2</v>
      </c>
      <c r="C24" s="10">
        <f>(5*C22/C22)+1</f>
        <v>6</v>
      </c>
      <c r="E24" s="10">
        <f>(5*E22/$C$22)+1</f>
        <v>5.7222222222222223</v>
      </c>
      <c r="F24" s="10">
        <f>(5*F22/$C$22)+1</f>
        <v>5.7222222222222223</v>
      </c>
      <c r="G24" s="10">
        <f>(5*G22/$C$22)+1</f>
        <v>5.7222222222222223</v>
      </c>
      <c r="H24" s="10">
        <f>(5*H22/$C$22)+1</f>
        <v>5.7222222222222223</v>
      </c>
      <c r="J24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5230-7CD0-42FF-95C4-04EA1391DA66}">
  <dimension ref="A1:J24"/>
  <sheetViews>
    <sheetView workbookViewId="0">
      <selection activeCell="H2" sqref="E2:H2"/>
    </sheetView>
  </sheetViews>
  <sheetFormatPr baseColWidth="10" defaultColWidth="8.77734375" defaultRowHeight="14.4" x14ac:dyDescent="0.3"/>
  <cols>
    <col min="1" max="1" width="2.77734375" style="1" bestFit="1" customWidth="1"/>
    <col min="2" max="2" width="58.77734375" style="5" bestFit="1" customWidth="1"/>
    <col min="3" max="3" width="6.6640625" style="3" bestFit="1" customWidth="1"/>
    <col min="4" max="4" width="3.44140625" customWidth="1"/>
    <col min="5" max="5" width="14.109375" style="3" bestFit="1" customWidth="1"/>
    <col min="6" max="6" width="13.44140625" style="3" bestFit="1" customWidth="1"/>
    <col min="7" max="7" width="10.6640625" style="3" bestFit="1" customWidth="1"/>
    <col min="8" max="8" width="11.109375" bestFit="1" customWidth="1"/>
    <col min="9" max="9" width="49.109375" style="31" customWidth="1"/>
  </cols>
  <sheetData>
    <row r="1" spans="1:9" x14ac:dyDescent="0.3">
      <c r="B1" s="15" t="str">
        <f ca="1">MID(CELL("dateiname",A1),FIND("]",CELL("dateiname",A1))+1,255)</f>
        <v>LB2_Präsi_GR3</v>
      </c>
      <c r="C1" s="6"/>
      <c r="F1" s="6"/>
      <c r="G1" s="6"/>
      <c r="H1" s="7"/>
    </row>
    <row r="2" spans="1:9" s="7" customFormat="1" x14ac:dyDescent="0.3">
      <c r="A2" s="19" t="s">
        <v>0</v>
      </c>
      <c r="B2" s="20" t="s">
        <v>4</v>
      </c>
      <c r="C2" s="21" t="s">
        <v>1</v>
      </c>
      <c r="E2" s="30" t="s">
        <v>24</v>
      </c>
      <c r="F2" s="30" t="s">
        <v>25</v>
      </c>
      <c r="G2" s="30" t="s">
        <v>26</v>
      </c>
      <c r="H2" s="30" t="s">
        <v>27</v>
      </c>
      <c r="I2" s="32" t="s">
        <v>19</v>
      </c>
    </row>
    <row r="3" spans="1:9" ht="28.8" x14ac:dyDescent="0.3">
      <c r="A3" s="16">
        <v>1</v>
      </c>
      <c r="B3" s="18" t="s">
        <v>5</v>
      </c>
      <c r="C3" s="17">
        <v>3</v>
      </c>
      <c r="E3" s="17">
        <v>2.5</v>
      </c>
      <c r="F3" s="17">
        <f>E3</f>
        <v>2.5</v>
      </c>
      <c r="G3" s="17">
        <f>F3</f>
        <v>2.5</v>
      </c>
      <c r="H3" s="17">
        <f>G3</f>
        <v>2.5</v>
      </c>
      <c r="I3" s="33" t="s">
        <v>40</v>
      </c>
    </row>
    <row r="4" spans="1:9" x14ac:dyDescent="0.3">
      <c r="A4" s="16">
        <f>A3+1</f>
        <v>2</v>
      </c>
      <c r="B4" s="18" t="s">
        <v>10</v>
      </c>
      <c r="C4" s="17">
        <v>2</v>
      </c>
      <c r="E4" s="17">
        <v>2</v>
      </c>
      <c r="F4" s="17">
        <f>E4</f>
        <v>2</v>
      </c>
      <c r="G4" s="17">
        <f t="shared" ref="G4:H7" si="0">E4</f>
        <v>2</v>
      </c>
      <c r="H4" s="17">
        <f t="shared" si="0"/>
        <v>2</v>
      </c>
      <c r="I4" s="33"/>
    </row>
    <row r="5" spans="1:9" x14ac:dyDescent="0.3">
      <c r="A5" s="16">
        <f>A4+1</f>
        <v>3</v>
      </c>
      <c r="B5" s="18" t="s">
        <v>6</v>
      </c>
      <c r="C5" s="17">
        <v>2</v>
      </c>
      <c r="D5" s="5"/>
      <c r="E5" s="17">
        <v>2</v>
      </c>
      <c r="F5" s="17">
        <f>E5</f>
        <v>2</v>
      </c>
      <c r="G5" s="17">
        <f t="shared" si="0"/>
        <v>2</v>
      </c>
      <c r="H5" s="17">
        <f t="shared" si="0"/>
        <v>2</v>
      </c>
      <c r="I5" s="33"/>
    </row>
    <row r="6" spans="1:9" ht="28.8" x14ac:dyDescent="0.3">
      <c r="A6" s="16">
        <f>A5+1</f>
        <v>4</v>
      </c>
      <c r="B6" s="18" t="s">
        <v>9</v>
      </c>
      <c r="C6" s="17">
        <v>3</v>
      </c>
      <c r="E6" s="17">
        <v>0</v>
      </c>
      <c r="F6" s="17">
        <f>E6</f>
        <v>0</v>
      </c>
      <c r="G6" s="17">
        <f t="shared" si="0"/>
        <v>0</v>
      </c>
      <c r="H6" s="17">
        <f t="shared" si="0"/>
        <v>0</v>
      </c>
      <c r="I6" s="33" t="s">
        <v>37</v>
      </c>
    </row>
    <row r="7" spans="1:9" x14ac:dyDescent="0.3">
      <c r="A7" s="16">
        <f>A6+1</f>
        <v>5</v>
      </c>
      <c r="B7" s="18" t="s">
        <v>7</v>
      </c>
      <c r="C7" s="17">
        <v>2</v>
      </c>
      <c r="E7" s="17">
        <v>2</v>
      </c>
      <c r="F7" s="17">
        <f>E7</f>
        <v>2</v>
      </c>
      <c r="G7" s="17">
        <f t="shared" si="0"/>
        <v>2</v>
      </c>
      <c r="H7" s="17">
        <f t="shared" si="0"/>
        <v>2</v>
      </c>
      <c r="I7" s="33" t="s">
        <v>38</v>
      </c>
    </row>
    <row r="8" spans="1:9" x14ac:dyDescent="0.3">
      <c r="B8" s="4"/>
      <c r="H8" s="3"/>
    </row>
    <row r="9" spans="1:9" s="7" customFormat="1" x14ac:dyDescent="0.3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34"/>
    </row>
    <row r="10" spans="1:9" x14ac:dyDescent="0.3">
      <c r="A10" s="22">
        <f>A7+1</f>
        <v>6</v>
      </c>
      <c r="B10" s="23" t="s">
        <v>31</v>
      </c>
      <c r="C10" s="14">
        <v>6</v>
      </c>
      <c r="E10" s="14">
        <v>6</v>
      </c>
      <c r="F10" s="14">
        <f>E10</f>
        <v>6</v>
      </c>
      <c r="G10" s="14">
        <f t="shared" ref="G10:H13" si="1">E10</f>
        <v>6</v>
      </c>
      <c r="H10" s="14">
        <f t="shared" si="1"/>
        <v>6</v>
      </c>
      <c r="I10" s="34"/>
    </row>
    <row r="11" spans="1:9" x14ac:dyDescent="0.3">
      <c r="A11" s="22">
        <f>A10+1</f>
        <v>7</v>
      </c>
      <c r="B11" s="23" t="s">
        <v>12</v>
      </c>
      <c r="C11" s="14">
        <v>3</v>
      </c>
      <c r="E11" s="14">
        <v>3</v>
      </c>
      <c r="F11" s="14">
        <f>E11</f>
        <v>3</v>
      </c>
      <c r="G11" s="14">
        <f t="shared" si="1"/>
        <v>3</v>
      </c>
      <c r="H11" s="14">
        <f t="shared" si="1"/>
        <v>3</v>
      </c>
      <c r="I11" s="34"/>
    </row>
    <row r="12" spans="1:9" ht="28.8" x14ac:dyDescent="0.3">
      <c r="A12" s="22">
        <f>A11+1</f>
        <v>8</v>
      </c>
      <c r="B12" s="23" t="s">
        <v>8</v>
      </c>
      <c r="C12" s="14">
        <v>9</v>
      </c>
      <c r="E12" s="14">
        <v>8</v>
      </c>
      <c r="F12" s="14">
        <f>E12</f>
        <v>8</v>
      </c>
      <c r="G12" s="14">
        <f t="shared" si="1"/>
        <v>8</v>
      </c>
      <c r="H12" s="14">
        <f t="shared" si="1"/>
        <v>8</v>
      </c>
      <c r="I12" s="34" t="s">
        <v>39</v>
      </c>
    </row>
    <row r="13" spans="1:9" x14ac:dyDescent="0.3">
      <c r="A13" s="22">
        <f>A11+1</f>
        <v>8</v>
      </c>
      <c r="B13" s="23" t="s">
        <v>13</v>
      </c>
      <c r="C13" s="14">
        <v>6</v>
      </c>
      <c r="E13" s="14">
        <v>6</v>
      </c>
      <c r="F13" s="14">
        <f>E13</f>
        <v>6</v>
      </c>
      <c r="G13" s="14">
        <f t="shared" si="1"/>
        <v>6</v>
      </c>
      <c r="H13" s="14">
        <f t="shared" si="1"/>
        <v>6</v>
      </c>
      <c r="I13" s="34"/>
    </row>
    <row r="14" spans="1:9" x14ac:dyDescent="0.3">
      <c r="B14" s="4"/>
      <c r="H14" s="3"/>
    </row>
    <row r="15" spans="1:9" s="7" customFormat="1" x14ac:dyDescent="0.3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35"/>
    </row>
    <row r="16" spans="1:9" x14ac:dyDescent="0.3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H20" si="2">E16</f>
        <v>0</v>
      </c>
      <c r="H16" s="26">
        <f t="shared" si="2"/>
        <v>0</v>
      </c>
      <c r="I16" s="35"/>
    </row>
    <row r="17" spans="1:10" ht="28.8" x14ac:dyDescent="0.3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2"/>
        <v>0</v>
      </c>
      <c r="I17" s="35"/>
    </row>
    <row r="18" spans="1:10" x14ac:dyDescent="0.3">
      <c r="A18" s="28">
        <f>A17+1</f>
        <v>11</v>
      </c>
      <c r="B18" s="29" t="s">
        <v>18</v>
      </c>
      <c r="C18" s="26">
        <f>-C22</f>
        <v>-36</v>
      </c>
      <c r="E18" s="26"/>
      <c r="F18" s="26">
        <f>E18</f>
        <v>0</v>
      </c>
      <c r="G18" s="26">
        <f t="shared" si="2"/>
        <v>0</v>
      </c>
      <c r="H18" s="26">
        <f t="shared" si="2"/>
        <v>0</v>
      </c>
      <c r="I18" s="35"/>
    </row>
    <row r="19" spans="1:10" x14ac:dyDescent="0.3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2"/>
        <v>0</v>
      </c>
      <c r="H19" s="26">
        <f t="shared" si="2"/>
        <v>0</v>
      </c>
      <c r="I19" s="35"/>
    </row>
    <row r="20" spans="1:10" x14ac:dyDescent="0.3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2"/>
        <v>0</v>
      </c>
      <c r="H20" s="26">
        <f t="shared" si="2"/>
        <v>0</v>
      </c>
      <c r="I20" s="35"/>
      <c r="J20" s="5"/>
    </row>
    <row r="21" spans="1:10" x14ac:dyDescent="0.3">
      <c r="B21" s="4"/>
      <c r="H21" s="3"/>
      <c r="J21" s="5"/>
    </row>
    <row r="22" spans="1:10" x14ac:dyDescent="0.3">
      <c r="A22" s="2"/>
      <c r="B22" s="11" t="s">
        <v>1</v>
      </c>
      <c r="C22" s="9">
        <f>SUM(C3:C13)</f>
        <v>36</v>
      </c>
      <c r="E22" s="9">
        <f>SUM(E3:E14)</f>
        <v>31.5</v>
      </c>
      <c r="F22" s="9">
        <f>SUM(F3:F14)</f>
        <v>31.5</v>
      </c>
      <c r="G22" s="9">
        <f>SUM(G3:G14)</f>
        <v>31.5</v>
      </c>
      <c r="H22" s="9">
        <f>SUM(H3:H14)</f>
        <v>31.5</v>
      </c>
      <c r="J22" s="5"/>
    </row>
    <row r="23" spans="1:10" x14ac:dyDescent="0.3">
      <c r="A23" s="2"/>
      <c r="B23" s="11" t="s">
        <v>52</v>
      </c>
      <c r="C23" s="9"/>
      <c r="E23" s="10">
        <f>100/$C$22*E22</f>
        <v>87.5</v>
      </c>
      <c r="F23" s="10">
        <f>100/$C$22*F22</f>
        <v>87.5</v>
      </c>
      <c r="G23" s="10">
        <f>100/$C$22*G22</f>
        <v>87.5</v>
      </c>
      <c r="H23" s="10">
        <f>100/$C$22*H22</f>
        <v>87.5</v>
      </c>
      <c r="J23" s="5"/>
    </row>
    <row r="24" spans="1:10" x14ac:dyDescent="0.3">
      <c r="A24" s="2"/>
      <c r="B24" s="11" t="s">
        <v>2</v>
      </c>
      <c r="C24" s="10">
        <f>(5*C22/C22)+1</f>
        <v>6</v>
      </c>
      <c r="E24" s="10">
        <f>(5*E22/$C$22)+1</f>
        <v>5.375</v>
      </c>
      <c r="F24" s="10">
        <f>(5*F22/$C$22)+1</f>
        <v>5.375</v>
      </c>
      <c r="G24" s="10">
        <f>(5*G22/$C$22)+1</f>
        <v>5.375</v>
      </c>
      <c r="H24" s="10">
        <f>(5*H22/$C$22)+1</f>
        <v>5.375</v>
      </c>
      <c r="J24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99E0-AFED-47BA-B0BD-BB87CE68D8B9}">
  <dimension ref="A1:K24"/>
  <sheetViews>
    <sheetView topLeftCell="B1" zoomScale="85" zoomScaleNormal="85" workbookViewId="0">
      <selection activeCell="E2" sqref="E2:I2"/>
    </sheetView>
  </sheetViews>
  <sheetFormatPr baseColWidth="10" defaultColWidth="8.77734375" defaultRowHeight="14.4" x14ac:dyDescent="0.3"/>
  <cols>
    <col min="1" max="1" width="2.77734375" style="1" bestFit="1" customWidth="1"/>
    <col min="2" max="2" width="58.77734375" style="5" bestFit="1" customWidth="1"/>
    <col min="3" max="3" width="6.6640625" style="3" bestFit="1" customWidth="1"/>
    <col min="4" max="4" width="3.44140625" customWidth="1"/>
    <col min="5" max="5" width="15.109375" style="3" bestFit="1" customWidth="1"/>
    <col min="6" max="6" width="9.77734375" style="3" bestFit="1" customWidth="1"/>
    <col min="7" max="7" width="11.6640625" style="3" bestFit="1" customWidth="1"/>
    <col min="8" max="8" width="12.109375" bestFit="1" customWidth="1"/>
    <col min="9" max="9" width="13.44140625" bestFit="1" customWidth="1"/>
    <col min="10" max="10" width="52.6640625" style="31" customWidth="1"/>
    <col min="11" max="11" width="48.109375" style="5" customWidth="1"/>
  </cols>
  <sheetData>
    <row r="1" spans="1:11" x14ac:dyDescent="0.3">
      <c r="B1" s="15" t="str">
        <f ca="1">MID(CELL("dateiname",A1),FIND("]",CELL("dateiname",A1))+1,255)</f>
        <v>LB2_Präsi_GR4</v>
      </c>
      <c r="C1" s="6"/>
      <c r="F1" s="6"/>
      <c r="G1" s="6"/>
      <c r="H1" s="7"/>
      <c r="I1" s="7"/>
    </row>
    <row r="2" spans="1:11" s="7" customFormat="1" x14ac:dyDescent="0.3">
      <c r="A2" s="19" t="s">
        <v>0</v>
      </c>
      <c r="B2" s="20" t="s">
        <v>4</v>
      </c>
      <c r="C2" s="21" t="s">
        <v>1</v>
      </c>
      <c r="E2" s="30" t="s">
        <v>41</v>
      </c>
      <c r="F2" s="30" t="s">
        <v>29</v>
      </c>
      <c r="G2" s="30" t="s">
        <v>30</v>
      </c>
      <c r="H2" s="30" t="s">
        <v>55</v>
      </c>
      <c r="I2" s="30" t="s">
        <v>28</v>
      </c>
      <c r="J2" s="32" t="s">
        <v>19</v>
      </c>
      <c r="K2" s="36"/>
    </row>
    <row r="3" spans="1:11" ht="28.8" x14ac:dyDescent="0.3">
      <c r="A3" s="16">
        <v>1</v>
      </c>
      <c r="B3" s="18" t="s">
        <v>5</v>
      </c>
      <c r="C3" s="17">
        <v>3</v>
      </c>
      <c r="E3" s="17">
        <v>3</v>
      </c>
      <c r="F3" s="17">
        <f>E3</f>
        <v>3</v>
      </c>
      <c r="G3" s="17">
        <f>F3</f>
        <v>3</v>
      </c>
      <c r="H3" s="17">
        <f>G3</f>
        <v>3</v>
      </c>
      <c r="I3" s="17">
        <f>H3</f>
        <v>3</v>
      </c>
      <c r="J3" s="33" t="s">
        <v>47</v>
      </c>
    </row>
    <row r="4" spans="1:11" x14ac:dyDescent="0.3">
      <c r="A4" s="16">
        <f>A3+1</f>
        <v>2</v>
      </c>
      <c r="B4" s="18" t="s">
        <v>10</v>
      </c>
      <c r="C4" s="17">
        <v>2</v>
      </c>
      <c r="E4" s="17">
        <v>2</v>
      </c>
      <c r="F4" s="17">
        <f>E4</f>
        <v>2</v>
      </c>
      <c r="G4" s="17">
        <f t="shared" ref="G4:I7" si="0">E4</f>
        <v>2</v>
      </c>
      <c r="H4" s="17">
        <f t="shared" si="0"/>
        <v>2</v>
      </c>
      <c r="I4" s="17">
        <f t="shared" si="0"/>
        <v>2</v>
      </c>
      <c r="J4" s="33"/>
    </row>
    <row r="5" spans="1:11" x14ac:dyDescent="0.3">
      <c r="A5" s="16">
        <f>A4+1</f>
        <v>3</v>
      </c>
      <c r="B5" s="18" t="s">
        <v>6</v>
      </c>
      <c r="C5" s="17">
        <v>2</v>
      </c>
      <c r="D5" s="5"/>
      <c r="E5" s="17">
        <v>2</v>
      </c>
      <c r="F5" s="17">
        <f>E5</f>
        <v>2</v>
      </c>
      <c r="G5" s="17">
        <f t="shared" si="0"/>
        <v>2</v>
      </c>
      <c r="H5" s="17">
        <f t="shared" si="0"/>
        <v>2</v>
      </c>
      <c r="I5" s="17">
        <f t="shared" si="0"/>
        <v>2</v>
      </c>
      <c r="J5" s="33" t="s">
        <v>43</v>
      </c>
    </row>
    <row r="6" spans="1:11" ht="28.8" x14ac:dyDescent="0.3">
      <c r="A6" s="16">
        <f>A5+1</f>
        <v>4</v>
      </c>
      <c r="B6" s="18" t="s">
        <v>9</v>
      </c>
      <c r="C6" s="17">
        <v>3</v>
      </c>
      <c r="E6" s="17">
        <v>3</v>
      </c>
      <c r="F6" s="17">
        <f>E6</f>
        <v>3</v>
      </c>
      <c r="G6" s="17">
        <f t="shared" si="0"/>
        <v>3</v>
      </c>
      <c r="H6" s="17">
        <f t="shared" si="0"/>
        <v>3</v>
      </c>
      <c r="I6" s="17">
        <f t="shared" si="0"/>
        <v>3</v>
      </c>
      <c r="J6" s="33" t="s">
        <v>42</v>
      </c>
    </row>
    <row r="7" spans="1:11" ht="28.8" x14ac:dyDescent="0.3">
      <c r="A7" s="16">
        <f>A6+1</f>
        <v>5</v>
      </c>
      <c r="B7" s="18" t="s">
        <v>7</v>
      </c>
      <c r="C7" s="17">
        <v>2</v>
      </c>
      <c r="E7" s="17">
        <v>2</v>
      </c>
      <c r="F7" s="17">
        <f>E7</f>
        <v>2</v>
      </c>
      <c r="G7" s="17">
        <f t="shared" si="0"/>
        <v>2</v>
      </c>
      <c r="H7" s="17">
        <f t="shared" si="0"/>
        <v>2</v>
      </c>
      <c r="I7" s="17">
        <f t="shared" si="0"/>
        <v>2</v>
      </c>
      <c r="J7" s="33" t="s">
        <v>54</v>
      </c>
      <c r="K7" s="5" t="s">
        <v>53</v>
      </c>
    </row>
    <row r="8" spans="1:11" x14ac:dyDescent="0.3">
      <c r="B8" s="4"/>
      <c r="H8" s="3"/>
      <c r="I8" s="3"/>
      <c r="K8" s="5" t="s">
        <v>46</v>
      </c>
    </row>
    <row r="9" spans="1:11" s="7" customFormat="1" x14ac:dyDescent="0.3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14"/>
      <c r="J9" s="34" t="s">
        <v>44</v>
      </c>
      <c r="K9" s="36"/>
    </row>
    <row r="10" spans="1:11" x14ac:dyDescent="0.3">
      <c r="A10" s="22">
        <f>A7+1</f>
        <v>6</v>
      </c>
      <c r="B10" s="23" t="s">
        <v>31</v>
      </c>
      <c r="C10" s="14">
        <v>6</v>
      </c>
      <c r="E10" s="14">
        <v>6</v>
      </c>
      <c r="F10" s="14">
        <f>E10</f>
        <v>6</v>
      </c>
      <c r="G10" s="14">
        <f t="shared" ref="G10:I13" si="1">E10</f>
        <v>6</v>
      </c>
      <c r="H10" s="14">
        <f t="shared" si="1"/>
        <v>6</v>
      </c>
      <c r="I10" s="14">
        <f t="shared" si="1"/>
        <v>6</v>
      </c>
      <c r="J10" s="34"/>
    </row>
    <row r="11" spans="1:11" x14ac:dyDescent="0.3">
      <c r="A11" s="22">
        <f>A10+1</f>
        <v>7</v>
      </c>
      <c r="B11" s="23" t="s">
        <v>12</v>
      </c>
      <c r="C11" s="14">
        <v>3</v>
      </c>
      <c r="E11" s="14">
        <v>3</v>
      </c>
      <c r="F11" s="14">
        <f>E11</f>
        <v>3</v>
      </c>
      <c r="G11" s="14">
        <f t="shared" si="1"/>
        <v>3</v>
      </c>
      <c r="H11" s="14">
        <f t="shared" si="1"/>
        <v>3</v>
      </c>
      <c r="I11" s="14">
        <f t="shared" si="1"/>
        <v>3</v>
      </c>
      <c r="J11" s="34"/>
    </row>
    <row r="12" spans="1:11" ht="28.8" x14ac:dyDescent="0.3">
      <c r="A12" s="22">
        <f>A11+1</f>
        <v>8</v>
      </c>
      <c r="B12" s="23" t="s">
        <v>8</v>
      </c>
      <c r="C12" s="14">
        <v>9</v>
      </c>
      <c r="E12" s="14">
        <v>9</v>
      </c>
      <c r="F12" s="14">
        <f>E12</f>
        <v>9</v>
      </c>
      <c r="G12" s="14">
        <f t="shared" si="1"/>
        <v>9</v>
      </c>
      <c r="H12" s="14">
        <f t="shared" si="1"/>
        <v>9</v>
      </c>
      <c r="I12" s="14">
        <f t="shared" si="1"/>
        <v>9</v>
      </c>
      <c r="J12" s="34" t="s">
        <v>45</v>
      </c>
    </row>
    <row r="13" spans="1:11" x14ac:dyDescent="0.3">
      <c r="A13" s="22">
        <f>A11+1</f>
        <v>8</v>
      </c>
      <c r="B13" s="23" t="s">
        <v>13</v>
      </c>
      <c r="C13" s="14">
        <v>6</v>
      </c>
      <c r="E13" s="14">
        <v>6</v>
      </c>
      <c r="F13" s="14">
        <f>E13</f>
        <v>6</v>
      </c>
      <c r="G13" s="14">
        <f t="shared" si="1"/>
        <v>6</v>
      </c>
      <c r="H13" s="14">
        <f t="shared" si="1"/>
        <v>6</v>
      </c>
      <c r="I13" s="14">
        <f t="shared" si="1"/>
        <v>6</v>
      </c>
      <c r="J13" s="34"/>
    </row>
    <row r="14" spans="1:11" x14ac:dyDescent="0.3">
      <c r="B14" s="4"/>
      <c r="H14" s="3"/>
      <c r="I14" s="3"/>
    </row>
    <row r="15" spans="1:11" s="7" customFormat="1" x14ac:dyDescent="0.3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26"/>
      <c r="J15" s="35"/>
      <c r="K15" s="36"/>
    </row>
    <row r="16" spans="1:11" x14ac:dyDescent="0.3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I20" si="2">E16</f>
        <v>0</v>
      </c>
      <c r="H16" s="26">
        <f t="shared" si="2"/>
        <v>0</v>
      </c>
      <c r="I16" s="26">
        <f t="shared" si="2"/>
        <v>0</v>
      </c>
      <c r="J16" s="35"/>
    </row>
    <row r="17" spans="1:11" ht="28.8" x14ac:dyDescent="0.3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2"/>
        <v>0</v>
      </c>
      <c r="I17" s="26">
        <f t="shared" si="2"/>
        <v>0</v>
      </c>
      <c r="J17" s="35"/>
    </row>
    <row r="18" spans="1:11" x14ac:dyDescent="0.3">
      <c r="A18" s="28">
        <f>A17+1</f>
        <v>11</v>
      </c>
      <c r="B18" s="29" t="s">
        <v>18</v>
      </c>
      <c r="C18" s="26">
        <f>-C22</f>
        <v>-36</v>
      </c>
      <c r="E18" s="26"/>
      <c r="F18" s="26">
        <f>E18</f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35"/>
    </row>
    <row r="19" spans="1:11" x14ac:dyDescent="0.3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2"/>
        <v>0</v>
      </c>
      <c r="H19" s="26">
        <f t="shared" si="2"/>
        <v>0</v>
      </c>
      <c r="I19" s="35"/>
      <c r="J19" s="35"/>
    </row>
    <row r="20" spans="1:11" x14ac:dyDescent="0.3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2"/>
        <v>0</v>
      </c>
      <c r="H20" s="26">
        <f t="shared" si="2"/>
        <v>0</v>
      </c>
      <c r="I20" s="35"/>
      <c r="J20" s="5"/>
      <c r="K20"/>
    </row>
    <row r="21" spans="1:11" x14ac:dyDescent="0.3">
      <c r="B21" s="4"/>
      <c r="H21" s="3"/>
      <c r="I21" s="31"/>
      <c r="J21" s="5"/>
      <c r="K21"/>
    </row>
    <row r="22" spans="1:11" x14ac:dyDescent="0.3">
      <c r="A22" s="2"/>
      <c r="B22" s="11" t="s">
        <v>1</v>
      </c>
      <c r="C22" s="9">
        <f>SUM(C3:C13)</f>
        <v>36</v>
      </c>
      <c r="E22" s="9">
        <f>SUM(E3:E14)</f>
        <v>36</v>
      </c>
      <c r="F22" s="9">
        <f>SUM(F3:F14)</f>
        <v>36</v>
      </c>
      <c r="G22" s="9">
        <f>SUM(G3:G14)</f>
        <v>36</v>
      </c>
      <c r="H22" s="9">
        <f>SUM(H3:H14)</f>
        <v>36</v>
      </c>
      <c r="I22" s="31"/>
      <c r="J22" s="5"/>
      <c r="K22"/>
    </row>
    <row r="23" spans="1:11" x14ac:dyDescent="0.3">
      <c r="A23" s="2"/>
      <c r="B23" s="11" t="s">
        <v>52</v>
      </c>
      <c r="C23" s="9"/>
      <c r="E23" s="10">
        <f>100/$C$22*E22</f>
        <v>100</v>
      </c>
      <c r="F23" s="10">
        <f>100/$C$22*F22</f>
        <v>100</v>
      </c>
      <c r="G23" s="10">
        <f>100/$C$22*G22</f>
        <v>100</v>
      </c>
      <c r="H23" s="10">
        <f>100/$C$22*H22</f>
        <v>100</v>
      </c>
      <c r="I23" s="31"/>
      <c r="J23" s="5"/>
      <c r="K23"/>
    </row>
    <row r="24" spans="1:11" x14ac:dyDescent="0.3">
      <c r="A24" s="2"/>
      <c r="B24" s="11" t="s">
        <v>2</v>
      </c>
      <c r="C24" s="10">
        <f>(5*C22/C22)+1</f>
        <v>6</v>
      </c>
      <c r="E24" s="10">
        <f>(5*E22/$C$22)+1</f>
        <v>6</v>
      </c>
      <c r="F24" s="10">
        <f>(5*F22/$C$22)+1</f>
        <v>6</v>
      </c>
      <c r="G24" s="10">
        <f>(5*G22/$C$22)+1</f>
        <v>6</v>
      </c>
      <c r="H24" s="10">
        <f>(5*H22/$C$22)+1</f>
        <v>6</v>
      </c>
      <c r="I24" s="31"/>
      <c r="J24" s="5"/>
      <c r="K2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D19D-1048-4E4B-BCC0-C6C8A7440BCA}">
  <dimension ref="A1:J24"/>
  <sheetViews>
    <sheetView workbookViewId="0">
      <selection activeCell="B1" sqref="B1"/>
    </sheetView>
  </sheetViews>
  <sheetFormatPr baseColWidth="10" defaultColWidth="8.77734375" defaultRowHeight="14.4" x14ac:dyDescent="0.3"/>
  <cols>
    <col min="1" max="1" width="2.77734375" style="1" bestFit="1" customWidth="1"/>
    <col min="2" max="2" width="58.77734375" style="5" bestFit="1" customWidth="1"/>
    <col min="3" max="3" width="6.6640625" style="3" bestFit="1" customWidth="1"/>
    <col min="4" max="4" width="3.44140625" customWidth="1"/>
    <col min="5" max="5" width="12.77734375" style="3" bestFit="1" customWidth="1"/>
    <col min="6" max="6" width="15.77734375" style="3" bestFit="1" customWidth="1"/>
    <col min="7" max="7" width="9.109375" style="3" bestFit="1" customWidth="1"/>
    <col min="8" max="8" width="16.109375" bestFit="1" customWidth="1"/>
    <col min="9" max="9" width="42" style="31" customWidth="1"/>
  </cols>
  <sheetData>
    <row r="1" spans="1:9" x14ac:dyDescent="0.3">
      <c r="B1" s="15" t="str">
        <f ca="1">MID(CELL("dateiname",A1),FIND("]",CELL("dateiname",A1))+1,255)</f>
        <v>LB2_Präsi_GR5</v>
      </c>
      <c r="C1" s="6"/>
      <c r="F1" s="6"/>
      <c r="G1" s="6"/>
      <c r="H1" s="7"/>
    </row>
    <row r="2" spans="1:9" s="7" customFormat="1" x14ac:dyDescent="0.3">
      <c r="A2" s="19" t="s">
        <v>0</v>
      </c>
      <c r="B2" s="20" t="s">
        <v>4</v>
      </c>
      <c r="C2" s="21" t="s">
        <v>1</v>
      </c>
      <c r="E2" s="21"/>
      <c r="F2" s="21"/>
      <c r="G2" s="21"/>
      <c r="H2" s="21"/>
      <c r="I2" s="32" t="s">
        <v>19</v>
      </c>
    </row>
    <row r="3" spans="1:9" ht="28.8" x14ac:dyDescent="0.3">
      <c r="A3" s="16">
        <v>1</v>
      </c>
      <c r="B3" s="18" t="s">
        <v>5</v>
      </c>
      <c r="C3" s="17">
        <v>3</v>
      </c>
      <c r="E3" s="17">
        <v>3</v>
      </c>
      <c r="F3" s="17">
        <f>E3</f>
        <v>3</v>
      </c>
      <c r="G3" s="17">
        <f>F3</f>
        <v>3</v>
      </c>
      <c r="H3" s="17">
        <f>G3</f>
        <v>3</v>
      </c>
      <c r="I3" s="33" t="s">
        <v>51</v>
      </c>
    </row>
    <row r="4" spans="1:9" x14ac:dyDescent="0.3">
      <c r="A4" s="16">
        <f>A3+1</f>
        <v>2</v>
      </c>
      <c r="B4" s="18" t="s">
        <v>10</v>
      </c>
      <c r="C4" s="17">
        <v>2</v>
      </c>
      <c r="E4" s="17">
        <v>2</v>
      </c>
      <c r="F4" s="17">
        <f>E4</f>
        <v>2</v>
      </c>
      <c r="G4" s="17">
        <f t="shared" ref="G4:H7" si="0">E4</f>
        <v>2</v>
      </c>
      <c r="H4" s="17">
        <f t="shared" si="0"/>
        <v>2</v>
      </c>
      <c r="I4" s="33"/>
    </row>
    <row r="5" spans="1:9" x14ac:dyDescent="0.3">
      <c r="A5" s="16">
        <f>A4+1</f>
        <v>3</v>
      </c>
      <c r="B5" s="18" t="s">
        <v>6</v>
      </c>
      <c r="C5" s="17">
        <v>2</v>
      </c>
      <c r="D5" s="5"/>
      <c r="E5" s="17">
        <v>1</v>
      </c>
      <c r="F5" s="17">
        <f>E5</f>
        <v>1</v>
      </c>
      <c r="G5" s="17">
        <f t="shared" si="0"/>
        <v>1</v>
      </c>
      <c r="H5" s="17">
        <f t="shared" si="0"/>
        <v>1</v>
      </c>
      <c r="I5" s="33" t="s">
        <v>49</v>
      </c>
    </row>
    <row r="6" spans="1:9" ht="28.8" x14ac:dyDescent="0.3">
      <c r="A6" s="16">
        <f>A5+1</f>
        <v>4</v>
      </c>
      <c r="B6" s="18" t="s">
        <v>9</v>
      </c>
      <c r="C6" s="17">
        <v>3</v>
      </c>
      <c r="E6" s="17">
        <v>1</v>
      </c>
      <c r="F6" s="17">
        <f>E6</f>
        <v>1</v>
      </c>
      <c r="G6" s="17">
        <f t="shared" si="0"/>
        <v>1</v>
      </c>
      <c r="H6" s="17">
        <f t="shared" si="0"/>
        <v>1</v>
      </c>
      <c r="I6" s="33" t="s">
        <v>48</v>
      </c>
    </row>
    <row r="7" spans="1:9" x14ac:dyDescent="0.3">
      <c r="A7" s="16">
        <f>A6+1</f>
        <v>5</v>
      </c>
      <c r="B7" s="18" t="s">
        <v>7</v>
      </c>
      <c r="C7" s="17">
        <v>2</v>
      </c>
      <c r="E7" s="17">
        <v>2</v>
      </c>
      <c r="F7" s="17">
        <f>E7</f>
        <v>2</v>
      </c>
      <c r="G7" s="17">
        <f t="shared" si="0"/>
        <v>2</v>
      </c>
      <c r="H7" s="17">
        <f t="shared" si="0"/>
        <v>2</v>
      </c>
      <c r="I7" s="33"/>
    </row>
    <row r="8" spans="1:9" x14ac:dyDescent="0.3">
      <c r="B8" s="4"/>
      <c r="H8" s="3"/>
    </row>
    <row r="9" spans="1:9" s="7" customFormat="1" x14ac:dyDescent="0.3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34"/>
    </row>
    <row r="10" spans="1:9" x14ac:dyDescent="0.3">
      <c r="A10" s="22">
        <f>A7+1</f>
        <v>6</v>
      </c>
      <c r="B10" s="23" t="s">
        <v>31</v>
      </c>
      <c r="C10" s="14">
        <v>6</v>
      </c>
      <c r="E10" s="14">
        <v>6</v>
      </c>
      <c r="F10" s="14">
        <f>E10</f>
        <v>6</v>
      </c>
      <c r="G10" s="14">
        <f t="shared" ref="G10:H13" si="1">E10</f>
        <v>6</v>
      </c>
      <c r="H10" s="14">
        <f t="shared" si="1"/>
        <v>6</v>
      </c>
      <c r="I10" s="34"/>
    </row>
    <row r="11" spans="1:9" x14ac:dyDescent="0.3">
      <c r="A11" s="22">
        <f>A10+1</f>
        <v>7</v>
      </c>
      <c r="B11" s="23" t="s">
        <v>12</v>
      </c>
      <c r="C11" s="14">
        <v>3</v>
      </c>
      <c r="E11" s="14">
        <v>3</v>
      </c>
      <c r="F11" s="14">
        <f>E11</f>
        <v>3</v>
      </c>
      <c r="G11" s="14">
        <f t="shared" si="1"/>
        <v>3</v>
      </c>
      <c r="H11" s="14">
        <f t="shared" si="1"/>
        <v>3</v>
      </c>
      <c r="I11" s="34"/>
    </row>
    <row r="12" spans="1:9" x14ac:dyDescent="0.3">
      <c r="A12" s="22">
        <f>A11+1</f>
        <v>8</v>
      </c>
      <c r="B12" s="23" t="s">
        <v>8</v>
      </c>
      <c r="C12" s="14">
        <v>9</v>
      </c>
      <c r="E12" s="14">
        <v>9</v>
      </c>
      <c r="F12" s="14">
        <f>E12</f>
        <v>9</v>
      </c>
      <c r="G12" s="14">
        <f t="shared" si="1"/>
        <v>9</v>
      </c>
      <c r="H12" s="14">
        <f t="shared" si="1"/>
        <v>9</v>
      </c>
      <c r="I12" s="34" t="s">
        <v>56</v>
      </c>
    </row>
    <row r="13" spans="1:9" ht="28.8" x14ac:dyDescent="0.3">
      <c r="A13" s="22">
        <f>A11+1</f>
        <v>8</v>
      </c>
      <c r="B13" s="23" t="s">
        <v>13</v>
      </c>
      <c r="C13" s="14">
        <v>6</v>
      </c>
      <c r="E13" s="14">
        <v>6</v>
      </c>
      <c r="F13" s="14">
        <f>E13</f>
        <v>6</v>
      </c>
      <c r="G13" s="14">
        <f t="shared" si="1"/>
        <v>6</v>
      </c>
      <c r="H13" s="14">
        <f t="shared" si="1"/>
        <v>6</v>
      </c>
      <c r="I13" s="34" t="s">
        <v>50</v>
      </c>
    </row>
    <row r="14" spans="1:9" x14ac:dyDescent="0.3">
      <c r="B14" s="4"/>
      <c r="H14" s="3"/>
    </row>
    <row r="15" spans="1:9" s="7" customFormat="1" x14ac:dyDescent="0.3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35"/>
    </row>
    <row r="16" spans="1:9" x14ac:dyDescent="0.3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H20" si="2">E16</f>
        <v>0</v>
      </c>
      <c r="H16" s="26">
        <f t="shared" si="2"/>
        <v>0</v>
      </c>
      <c r="I16" s="35"/>
    </row>
    <row r="17" spans="1:10" ht="28.8" x14ac:dyDescent="0.3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2"/>
        <v>0</v>
      </c>
      <c r="I17" s="35"/>
    </row>
    <row r="18" spans="1:10" x14ac:dyDescent="0.3">
      <c r="A18" s="28">
        <f>A17+1</f>
        <v>11</v>
      </c>
      <c r="B18" s="29" t="s">
        <v>18</v>
      </c>
      <c r="C18" s="26">
        <f>-C22</f>
        <v>-36</v>
      </c>
      <c r="E18" s="26"/>
      <c r="F18" s="26">
        <f>E18</f>
        <v>0</v>
      </c>
      <c r="G18" s="26">
        <f t="shared" si="2"/>
        <v>0</v>
      </c>
      <c r="H18" s="26">
        <f t="shared" si="2"/>
        <v>0</v>
      </c>
      <c r="I18" s="35"/>
    </row>
    <row r="19" spans="1:10" x14ac:dyDescent="0.3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2"/>
        <v>0</v>
      </c>
      <c r="H19" s="26">
        <f t="shared" si="2"/>
        <v>0</v>
      </c>
      <c r="I19" s="35"/>
    </row>
    <row r="20" spans="1:10" x14ac:dyDescent="0.3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2"/>
        <v>0</v>
      </c>
      <c r="H20" s="26">
        <f t="shared" si="2"/>
        <v>0</v>
      </c>
      <c r="I20" s="35"/>
      <c r="J20" s="5"/>
    </row>
    <row r="21" spans="1:10" x14ac:dyDescent="0.3">
      <c r="B21" s="4"/>
      <c r="H21" s="3"/>
      <c r="J21" s="5"/>
    </row>
    <row r="22" spans="1:10" x14ac:dyDescent="0.3">
      <c r="A22" s="2"/>
      <c r="B22" s="11" t="s">
        <v>1</v>
      </c>
      <c r="C22" s="9">
        <f>SUM(C3:C13)</f>
        <v>36</v>
      </c>
      <c r="E22" s="9">
        <f>SUM(E3:E14)</f>
        <v>33</v>
      </c>
      <c r="F22" s="9">
        <f>SUM(F3:F14)</f>
        <v>33</v>
      </c>
      <c r="G22" s="9">
        <f>SUM(G3:G14)</f>
        <v>33</v>
      </c>
      <c r="H22" s="9">
        <f>SUM(H3:H14)</f>
        <v>33</v>
      </c>
      <c r="J22" s="5"/>
    </row>
    <row r="23" spans="1:10" x14ac:dyDescent="0.3">
      <c r="A23" s="2"/>
      <c r="B23" s="11" t="s">
        <v>52</v>
      </c>
      <c r="C23" s="9"/>
      <c r="E23" s="10">
        <f>100/$C$22*E22</f>
        <v>91.666666666666657</v>
      </c>
      <c r="F23" s="10">
        <f>100/$C$22*F22</f>
        <v>91.666666666666657</v>
      </c>
      <c r="G23" s="10">
        <f>100/$C$22*G22</f>
        <v>91.666666666666657</v>
      </c>
      <c r="H23" s="10">
        <f>100/$C$22*H22</f>
        <v>91.666666666666657</v>
      </c>
      <c r="J23" s="5"/>
    </row>
    <row r="24" spans="1:10" x14ac:dyDescent="0.3">
      <c r="A24" s="2"/>
      <c r="B24" s="11" t="s">
        <v>2</v>
      </c>
      <c r="C24" s="10">
        <f>(5*C22/C22)+1</f>
        <v>6</v>
      </c>
      <c r="E24" s="10">
        <f>(5*E22/$C$22)+1</f>
        <v>5.583333333333333</v>
      </c>
      <c r="F24" s="10">
        <f>(5*F22/$C$22)+1</f>
        <v>5.583333333333333</v>
      </c>
      <c r="G24" s="10">
        <f>(5*G22/$C$22)+1</f>
        <v>5.583333333333333</v>
      </c>
      <c r="H24" s="10">
        <f>(5*H22/$C$22)+1</f>
        <v>5.583333333333333</v>
      </c>
      <c r="J24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9E9-E966-46A8-B62A-2665ABA8F235}">
  <dimension ref="A1:J24"/>
  <sheetViews>
    <sheetView workbookViewId="0">
      <selection activeCell="A20" sqref="A20:XFD24"/>
    </sheetView>
  </sheetViews>
  <sheetFormatPr baseColWidth="10" defaultColWidth="8.77734375" defaultRowHeight="14.4" x14ac:dyDescent="0.3"/>
  <cols>
    <col min="1" max="1" width="2.77734375" style="1" bestFit="1" customWidth="1"/>
    <col min="2" max="2" width="61.109375" style="5" customWidth="1"/>
    <col min="3" max="3" width="6.6640625" style="3" bestFit="1" customWidth="1"/>
    <col min="4" max="4" width="3.44140625" customWidth="1"/>
    <col min="5" max="5" width="9" style="3" bestFit="1" customWidth="1"/>
    <col min="6" max="6" width="8.77734375" style="3" bestFit="1" customWidth="1"/>
    <col min="7" max="7" width="8.109375" style="3" customWidth="1"/>
    <col min="8" max="8" width="7.6640625" bestFit="1" customWidth="1"/>
    <col min="9" max="9" width="42" style="3" customWidth="1"/>
  </cols>
  <sheetData>
    <row r="1" spans="1:9" x14ac:dyDescent="0.3">
      <c r="B1" s="15" t="str">
        <f ca="1">MID(CELL("dateiname",A1),FIND("]",CELL("dateiname",A1))+1,255)</f>
        <v>LB2_Präsi_GR6</v>
      </c>
      <c r="C1" s="6"/>
      <c r="F1" s="6"/>
      <c r="G1" s="6"/>
      <c r="H1" s="7"/>
    </row>
    <row r="2" spans="1:9" s="7" customFormat="1" x14ac:dyDescent="0.3">
      <c r="A2" s="19" t="s">
        <v>0</v>
      </c>
      <c r="B2" s="20" t="s">
        <v>4</v>
      </c>
      <c r="C2" s="21" t="s">
        <v>1</v>
      </c>
      <c r="E2" s="17"/>
      <c r="F2" s="17"/>
      <c r="G2" s="17"/>
      <c r="H2" s="17"/>
      <c r="I2" s="30" t="s">
        <v>19</v>
      </c>
    </row>
    <row r="3" spans="1:9" ht="28.8" x14ac:dyDescent="0.3">
      <c r="A3" s="16">
        <v>1</v>
      </c>
      <c r="B3" s="18" t="s">
        <v>5</v>
      </c>
      <c r="C3" s="17">
        <v>3</v>
      </c>
      <c r="E3" s="17"/>
      <c r="F3" s="17">
        <f>E3</f>
        <v>0</v>
      </c>
      <c r="G3" s="17">
        <f>F3</f>
        <v>0</v>
      </c>
      <c r="H3" s="17">
        <f>G3</f>
        <v>0</v>
      </c>
      <c r="I3" s="17"/>
    </row>
    <row r="4" spans="1:9" x14ac:dyDescent="0.3">
      <c r="A4" s="16">
        <f>A3+1</f>
        <v>2</v>
      </c>
      <c r="B4" s="18" t="s">
        <v>10</v>
      </c>
      <c r="C4" s="17">
        <v>2</v>
      </c>
      <c r="E4" s="17"/>
      <c r="F4" s="17">
        <f>E4</f>
        <v>0</v>
      </c>
      <c r="G4" s="17">
        <f t="shared" ref="G4:H7" si="0">E4</f>
        <v>0</v>
      </c>
      <c r="H4" s="17">
        <f t="shared" si="0"/>
        <v>0</v>
      </c>
      <c r="I4" s="17"/>
    </row>
    <row r="5" spans="1:9" x14ac:dyDescent="0.3">
      <c r="A5" s="16">
        <f>A4+1</f>
        <v>3</v>
      </c>
      <c r="B5" s="18" t="s">
        <v>6</v>
      </c>
      <c r="C5" s="17">
        <v>2</v>
      </c>
      <c r="D5" s="5"/>
      <c r="E5" s="17"/>
      <c r="F5" s="17">
        <f>E5</f>
        <v>0</v>
      </c>
      <c r="G5" s="17">
        <f t="shared" si="0"/>
        <v>0</v>
      </c>
      <c r="H5" s="17">
        <f t="shared" si="0"/>
        <v>0</v>
      </c>
      <c r="I5" s="17"/>
    </row>
    <row r="6" spans="1:9" x14ac:dyDescent="0.3">
      <c r="A6" s="16">
        <f>A5+1</f>
        <v>4</v>
      </c>
      <c r="B6" s="18" t="s">
        <v>9</v>
      </c>
      <c r="C6" s="17">
        <v>3</v>
      </c>
      <c r="E6" s="17"/>
      <c r="F6" s="17">
        <f>E6</f>
        <v>0</v>
      </c>
      <c r="G6" s="17">
        <f t="shared" si="0"/>
        <v>0</v>
      </c>
      <c r="H6" s="17">
        <f t="shared" si="0"/>
        <v>0</v>
      </c>
      <c r="I6" s="17"/>
    </row>
    <row r="7" spans="1:9" x14ac:dyDescent="0.3">
      <c r="A7" s="16">
        <f>A6+1</f>
        <v>5</v>
      </c>
      <c r="B7" s="18" t="s">
        <v>7</v>
      </c>
      <c r="C7" s="17">
        <v>2</v>
      </c>
      <c r="E7" s="17"/>
      <c r="F7" s="17">
        <f>E7</f>
        <v>0</v>
      </c>
      <c r="G7" s="17">
        <f t="shared" si="0"/>
        <v>0</v>
      </c>
      <c r="H7" s="17">
        <f t="shared" si="0"/>
        <v>0</v>
      </c>
      <c r="I7" s="17"/>
    </row>
    <row r="8" spans="1:9" x14ac:dyDescent="0.3">
      <c r="B8" s="4"/>
      <c r="H8" s="3"/>
    </row>
    <row r="9" spans="1:9" s="7" customFormat="1" x14ac:dyDescent="0.3">
      <c r="A9" s="13"/>
      <c r="B9" s="24" t="s">
        <v>3</v>
      </c>
      <c r="C9" s="25" t="str">
        <f>$C$2</f>
        <v>Punkte</v>
      </c>
      <c r="E9" s="14"/>
      <c r="F9" s="14"/>
      <c r="G9" s="14"/>
      <c r="H9" s="14"/>
      <c r="I9" s="14"/>
    </row>
    <row r="10" spans="1:9" x14ac:dyDescent="0.3">
      <c r="A10" s="22">
        <f>A7+1</f>
        <v>6</v>
      </c>
      <c r="B10" s="23" t="s">
        <v>11</v>
      </c>
      <c r="C10" s="14">
        <v>6</v>
      </c>
      <c r="E10" s="14"/>
      <c r="F10" s="14">
        <f>E10</f>
        <v>0</v>
      </c>
      <c r="G10" s="14">
        <f t="shared" ref="G10:H13" si="1">E10</f>
        <v>0</v>
      </c>
      <c r="H10" s="14">
        <f t="shared" si="1"/>
        <v>0</v>
      </c>
      <c r="I10" s="14"/>
    </row>
    <row r="11" spans="1:9" x14ac:dyDescent="0.3">
      <c r="A11" s="22">
        <f>A10+1</f>
        <v>7</v>
      </c>
      <c r="B11" s="23" t="s">
        <v>12</v>
      </c>
      <c r="C11" s="14">
        <v>3</v>
      </c>
      <c r="E11" s="14"/>
      <c r="F11" s="14">
        <f>E11</f>
        <v>0</v>
      </c>
      <c r="G11" s="14">
        <f t="shared" si="1"/>
        <v>0</v>
      </c>
      <c r="H11" s="14">
        <f t="shared" si="1"/>
        <v>0</v>
      </c>
      <c r="I11" s="14"/>
    </row>
    <row r="12" spans="1:9" x14ac:dyDescent="0.3">
      <c r="A12" s="22">
        <f>A11+1</f>
        <v>8</v>
      </c>
      <c r="B12" s="23" t="s">
        <v>8</v>
      </c>
      <c r="C12" s="14">
        <v>9</v>
      </c>
      <c r="E12" s="14"/>
      <c r="F12" s="14">
        <f>E12</f>
        <v>0</v>
      </c>
      <c r="G12" s="14">
        <f t="shared" si="1"/>
        <v>0</v>
      </c>
      <c r="H12" s="14">
        <f t="shared" si="1"/>
        <v>0</v>
      </c>
      <c r="I12" s="14"/>
    </row>
    <row r="13" spans="1:9" x14ac:dyDescent="0.3">
      <c r="A13" s="22">
        <f>A11+1</f>
        <v>8</v>
      </c>
      <c r="B13" s="23" t="s">
        <v>13</v>
      </c>
      <c r="C13" s="14">
        <v>6</v>
      </c>
      <c r="E13" s="14"/>
      <c r="F13" s="14">
        <f>E13</f>
        <v>0</v>
      </c>
      <c r="G13" s="14">
        <f t="shared" si="1"/>
        <v>0</v>
      </c>
      <c r="H13" s="14">
        <f t="shared" si="1"/>
        <v>0</v>
      </c>
      <c r="I13" s="14"/>
    </row>
    <row r="14" spans="1:9" x14ac:dyDescent="0.3">
      <c r="B14" s="4"/>
      <c r="H14" s="3"/>
    </row>
    <row r="15" spans="1:9" s="7" customFormat="1" x14ac:dyDescent="0.3">
      <c r="A15" s="27"/>
      <c r="B15" s="12" t="s">
        <v>14</v>
      </c>
      <c r="C15" s="8" t="str">
        <f>$C$2</f>
        <v>Punkte</v>
      </c>
      <c r="E15" s="26"/>
      <c r="F15" s="26"/>
      <c r="G15" s="26"/>
      <c r="H15" s="26"/>
      <c r="I15" s="26"/>
    </row>
    <row r="16" spans="1:9" x14ac:dyDescent="0.3">
      <c r="A16" s="28">
        <f>A13+1</f>
        <v>9</v>
      </c>
      <c r="B16" s="29" t="s">
        <v>15</v>
      </c>
      <c r="C16" s="26">
        <f>-C22*0.25</f>
        <v>-9</v>
      </c>
      <c r="E16" s="26"/>
      <c r="F16" s="26">
        <f>E16</f>
        <v>0</v>
      </c>
      <c r="G16" s="26">
        <f t="shared" ref="G16:G17" si="2">E16</f>
        <v>0</v>
      </c>
      <c r="H16" s="26">
        <f t="shared" ref="H16:H17" si="3">F16</f>
        <v>0</v>
      </c>
      <c r="I16" s="26"/>
    </row>
    <row r="17" spans="1:10" ht="28.8" x14ac:dyDescent="0.3">
      <c r="A17" s="28">
        <f>A16+1</f>
        <v>10</v>
      </c>
      <c r="B17" s="29" t="s">
        <v>16</v>
      </c>
      <c r="C17" s="26">
        <f>-C22*0.25</f>
        <v>-9</v>
      </c>
      <c r="E17" s="26"/>
      <c r="F17" s="26">
        <f>E17</f>
        <v>0</v>
      </c>
      <c r="G17" s="26">
        <f t="shared" si="2"/>
        <v>0</v>
      </c>
      <c r="H17" s="26">
        <f t="shared" si="3"/>
        <v>0</v>
      </c>
      <c r="I17" s="26"/>
    </row>
    <row r="18" spans="1:10" x14ac:dyDescent="0.3">
      <c r="A18" s="28">
        <f>A17+1</f>
        <v>11</v>
      </c>
      <c r="B18" s="29" t="s">
        <v>17</v>
      </c>
      <c r="C18" s="26">
        <f>-C22</f>
        <v>-36</v>
      </c>
      <c r="E18" s="26"/>
      <c r="F18" s="26">
        <f>E18</f>
        <v>0</v>
      </c>
      <c r="G18" s="26">
        <f t="shared" ref="G18:H20" si="4">E18</f>
        <v>0</v>
      </c>
      <c r="H18" s="26">
        <f t="shared" ref="H18" si="5">F18</f>
        <v>0</v>
      </c>
      <c r="I18" s="26"/>
    </row>
    <row r="19" spans="1:10" x14ac:dyDescent="0.3">
      <c r="A19" s="28">
        <f>A18+1</f>
        <v>12</v>
      </c>
      <c r="B19" s="29" t="s">
        <v>17</v>
      </c>
      <c r="C19" s="26">
        <f>-C22*0.25</f>
        <v>-9</v>
      </c>
      <c r="E19" s="26"/>
      <c r="F19" s="26">
        <f>E19</f>
        <v>0</v>
      </c>
      <c r="G19" s="26">
        <f t="shared" si="4"/>
        <v>0</v>
      </c>
      <c r="H19" s="26">
        <f t="shared" si="4"/>
        <v>0</v>
      </c>
      <c r="I19" s="35"/>
    </row>
    <row r="20" spans="1:10" x14ac:dyDescent="0.3">
      <c r="A20" s="28">
        <f>A19+1</f>
        <v>13</v>
      </c>
      <c r="B20" s="29" t="s">
        <v>32</v>
      </c>
      <c r="C20" s="26">
        <f>-C22*0.75</f>
        <v>-27</v>
      </c>
      <c r="E20" s="26"/>
      <c r="F20" s="26">
        <f>E20</f>
        <v>0</v>
      </c>
      <c r="G20" s="26">
        <f t="shared" si="4"/>
        <v>0</v>
      </c>
      <c r="H20" s="26">
        <f t="shared" si="4"/>
        <v>0</v>
      </c>
      <c r="I20" s="35"/>
      <c r="J20" s="5"/>
    </row>
    <row r="21" spans="1:10" x14ac:dyDescent="0.3">
      <c r="B21" s="4"/>
      <c r="H21" s="3"/>
      <c r="I21" s="31"/>
      <c r="J21" s="5"/>
    </row>
    <row r="22" spans="1:10" x14ac:dyDescent="0.3">
      <c r="A22" s="2"/>
      <c r="B22" s="11" t="s">
        <v>1</v>
      </c>
      <c r="C22" s="9">
        <f>SUM(C3:C13)</f>
        <v>36</v>
      </c>
      <c r="E22" s="9">
        <f>SUM(E3:E14)</f>
        <v>0</v>
      </c>
      <c r="F22" s="9">
        <f>SUM(F3:F14)</f>
        <v>0</v>
      </c>
      <c r="G22" s="9">
        <f>SUM(G3:G14)</f>
        <v>0</v>
      </c>
      <c r="H22" s="9">
        <f>SUM(H3:H14)</f>
        <v>0</v>
      </c>
      <c r="I22" s="31"/>
      <c r="J22" s="5"/>
    </row>
    <row r="23" spans="1:10" x14ac:dyDescent="0.3">
      <c r="A23" s="2"/>
      <c r="B23" s="11" t="s">
        <v>52</v>
      </c>
      <c r="C23" s="9"/>
      <c r="E23" s="10">
        <f>100/$C$22*E22</f>
        <v>0</v>
      </c>
      <c r="F23" s="10">
        <f>100/$C$22*F22</f>
        <v>0</v>
      </c>
      <c r="G23" s="10">
        <f>100/$C$22*G22</f>
        <v>0</v>
      </c>
      <c r="H23" s="10">
        <f>100/$C$22*H22</f>
        <v>0</v>
      </c>
      <c r="I23" s="31"/>
      <c r="J23" s="5"/>
    </row>
    <row r="24" spans="1:10" x14ac:dyDescent="0.3">
      <c r="A24" s="2"/>
      <c r="B24" s="11" t="s">
        <v>2</v>
      </c>
      <c r="C24" s="10">
        <f>(5*C22/C22)+1</f>
        <v>6</v>
      </c>
      <c r="E24" s="10">
        <f>(5*E22/$C$22)+1</f>
        <v>1</v>
      </c>
      <c r="F24" s="10">
        <f>(5*F22/$C$22)+1</f>
        <v>1</v>
      </c>
      <c r="G24" s="10">
        <f>(5*G22/$C$22)+1</f>
        <v>1</v>
      </c>
      <c r="H24" s="10">
        <f>(5*H22/$C$22)+1</f>
        <v>1</v>
      </c>
      <c r="I24" s="31"/>
      <c r="J24" s="5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EF91E59A045E49BE546A552D95CD85" ma:contentTypeVersion="0" ma:contentTypeDescription="Ein neues Dokument erstellen." ma:contentTypeScope="" ma:versionID="f78c944d7c39ed19649f9d84ee397d8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627edd4f09c1f414843cf0643fb7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E6030D-E052-4FE6-AE55-F589EAA869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9D5171-79D9-4E02-A090-E7DD7220D6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A76541-6DC5-48BE-BF4C-9C21B2503B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LB2_Präsi_GR1</vt:lpstr>
      <vt:lpstr>LB2_Präsi_GR2</vt:lpstr>
      <vt:lpstr>LB2_Präsi_GR3</vt:lpstr>
      <vt:lpstr>LB2_Präsi_GR4</vt:lpstr>
      <vt:lpstr>LB2_Präsi_GR5</vt:lpstr>
      <vt:lpstr>LB2_Präsi_GR6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Demir</dc:creator>
  <cp:lastModifiedBy>Wernli, Samuel</cp:lastModifiedBy>
  <dcterms:created xsi:type="dcterms:W3CDTF">2015-06-05T18:19:34Z</dcterms:created>
  <dcterms:modified xsi:type="dcterms:W3CDTF">2023-12-15T07:59:45Z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0x01010063EF91E59A045E49BE546A552D95CD85</vt:lpwstr>
  </property>
</Properties>
</file>