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bzzch-my.sharepoint.com/personal/wernlis_bzz_ch/Documents/00_Bildung/Schule/00_Berufsshule/290/LB02_290/03_LB03/anforderungen/"/>
    </mc:Choice>
  </mc:AlternateContent>
  <xr:revisionPtr revIDLastSave="1047" documentId="8_{F43103C9-94CD-4E9A-8030-8775D1EBF087}" xr6:coauthVersionLast="47" xr6:coauthVersionMax="47" xr10:uidLastSave="{98698238-4602-4D81-8464-E82950A714AA}"/>
  <bookViews>
    <workbookView xWindow="-108" yWindow="-108" windowWidth="23256" windowHeight="12456" activeTab="1" xr2:uid="{00000000-000D-0000-FFFF-FFFF00000000}"/>
  </bookViews>
  <sheets>
    <sheet name="TimeSlots" sheetId="16" r:id="rId1"/>
    <sheet name="EndPresi_GR1" sheetId="5" r:id="rId2"/>
    <sheet name="EndPresi_GR2" sheetId="7" r:id="rId3"/>
    <sheet name="EndPresi_GR3" sheetId="8" r:id="rId4"/>
    <sheet name="EndPresi_GR4" sheetId="6" r:id="rId5"/>
    <sheet name="EndPresi_GR5" sheetId="9" r:id="rId6"/>
    <sheet name="EndPresi_GR6" sheetId="10" r:id="rId7"/>
    <sheet name="EndPresi_GR7" sheetId="11" r:id="rId8"/>
    <sheet name="EndPresi_GR8" sheetId="12" r:id="rId9"/>
    <sheet name="EndPresi_GR9" sheetId="13" r:id="rId10"/>
    <sheet name="EndPresi_GR10" sheetId="14" r:id="rId11"/>
    <sheet name="EndPresi_GR11" sheetId="1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6" l="1"/>
  <c r="C37" i="5"/>
  <c r="E37" i="5"/>
  <c r="D37" i="5"/>
  <c r="A43" i="5"/>
  <c r="A38" i="5"/>
  <c r="A35" i="5"/>
  <c r="A34" i="5"/>
  <c r="A33" i="5"/>
  <c r="A32" i="5"/>
  <c r="A27" i="5"/>
  <c r="F12" i="16" l="1"/>
  <c r="F10" i="16"/>
  <c r="D22" i="16"/>
  <c r="F20" i="16"/>
  <c r="F21" i="16" s="1"/>
  <c r="B20" i="16"/>
  <c r="B21" i="16" s="1"/>
  <c r="A20" i="16"/>
  <c r="A21" i="16" s="1"/>
  <c r="E19" i="16"/>
  <c r="C20" i="16" s="1"/>
  <c r="E20" i="16" s="1"/>
  <c r="F28" i="16"/>
  <c r="F29" i="16" s="1"/>
  <c r="F30" i="16" s="1"/>
  <c r="F15" i="16"/>
  <c r="F16" i="16" s="1"/>
  <c r="F4" i="16"/>
  <c r="F5" i="16" s="1"/>
  <c r="F6" i="16" s="1"/>
  <c r="F7" i="16" s="1"/>
  <c r="B38" i="16"/>
  <c r="B39" i="16" s="1"/>
  <c r="B40" i="16" s="1"/>
  <c r="A38" i="16"/>
  <c r="A39" i="16" s="1"/>
  <c r="A40" i="16" s="1"/>
  <c r="E37" i="16"/>
  <c r="C38" i="16" s="1"/>
  <c r="E38" i="16" s="1"/>
  <c r="C39" i="16" s="1"/>
  <c r="E39" i="16" s="1"/>
  <c r="C40" i="16" s="1"/>
  <c r="E40" i="16" s="1"/>
  <c r="B15" i="16"/>
  <c r="B16" i="16" s="1"/>
  <c r="B17" i="16" s="1"/>
  <c r="A15" i="16"/>
  <c r="A16" i="16" s="1"/>
  <c r="A17" i="16" s="1"/>
  <c r="E14" i="16"/>
  <c r="C15" i="16" s="1"/>
  <c r="E15" i="16" s="1"/>
  <c r="E32" i="16"/>
  <c r="B10" i="16"/>
  <c r="B11" i="16" s="1"/>
  <c r="B12" i="16" s="1"/>
  <c r="B32" i="16" s="1"/>
  <c r="B33" i="16" s="1"/>
  <c r="B34" i="16" s="1"/>
  <c r="B35" i="16" s="1"/>
  <c r="A10" i="16"/>
  <c r="A11" i="16" s="1"/>
  <c r="A12" i="16" s="1"/>
  <c r="A32" i="16" s="1"/>
  <c r="A33" i="16" s="1"/>
  <c r="A34" i="16" s="1"/>
  <c r="A35" i="16" s="1"/>
  <c r="E9" i="16"/>
  <c r="C10" i="16" s="1"/>
  <c r="E10" i="16" s="1"/>
  <c r="B28" i="16"/>
  <c r="B29" i="16" s="1"/>
  <c r="B30" i="16" s="1"/>
  <c r="B4" i="16"/>
  <c r="B5" i="16" s="1"/>
  <c r="B6" i="16" s="1"/>
  <c r="B7" i="16" s="1"/>
  <c r="A4" i="16"/>
  <c r="A5" i="16" s="1"/>
  <c r="A6" i="16" s="1"/>
  <c r="A7" i="16" s="1"/>
  <c r="A27" i="16" s="1"/>
  <c r="A28" i="16" s="1"/>
  <c r="A29" i="16" s="1"/>
  <c r="A30" i="16" s="1"/>
  <c r="E3" i="16"/>
  <c r="C4" i="16" s="1"/>
  <c r="E4" i="16" s="1"/>
  <c r="C25" i="5"/>
  <c r="D25" i="5"/>
  <c r="G25" i="5"/>
  <c r="E25" i="5"/>
  <c r="F22" i="16" l="1"/>
  <c r="F43" i="16" s="1"/>
  <c r="F42" i="16"/>
  <c r="C43" i="16" s="1"/>
  <c r="E43" i="16" s="1"/>
  <c r="B22" i="16"/>
  <c r="B43" i="16" s="1"/>
  <c r="B44" i="16" s="1"/>
  <c r="B45" i="16" s="1"/>
  <c r="B46" i="16" s="1"/>
  <c r="B42" i="16"/>
  <c r="A22" i="16"/>
  <c r="A43" i="16" s="1"/>
  <c r="A44" i="16" s="1"/>
  <c r="A45" i="16" s="1"/>
  <c r="A46" i="16" s="1"/>
  <c r="A42" i="16"/>
  <c r="D42" i="5"/>
  <c r="D10" i="5"/>
  <c r="F32" i="16"/>
  <c r="F33" i="16" s="1"/>
  <c r="F44" i="16"/>
  <c r="F45" i="16" s="1"/>
  <c r="C44" i="16"/>
  <c r="E44" i="16" s="1"/>
  <c r="C45" i="16" s="1"/>
  <c r="E45" i="16" s="1"/>
  <c r="C46" i="16" s="1"/>
  <c r="E46" i="16" s="1"/>
  <c r="B23" i="16"/>
  <c r="A23" i="16"/>
  <c r="C21" i="16"/>
  <c r="E21" i="16" s="1"/>
  <c r="C22" i="16" s="1"/>
  <c r="E22" i="16" s="1"/>
  <c r="C23" i="16" s="1"/>
  <c r="E23" i="16" s="1"/>
  <c r="C11" i="16"/>
  <c r="E11" i="16" s="1"/>
  <c r="C12" i="16" s="1"/>
  <c r="E12" i="16" s="1"/>
  <c r="C16" i="16"/>
  <c r="E16" i="16" s="1"/>
  <c r="C17" i="16" s="1"/>
  <c r="E17" i="16" s="1"/>
  <c r="C5" i="16"/>
  <c r="E5" i="16" s="1"/>
  <c r="C6" i="16" s="1"/>
  <c r="E6" i="16" s="1"/>
  <c r="C7" i="16" s="1"/>
  <c r="D6" i="5"/>
  <c r="G42" i="5"/>
  <c r="G37" i="5"/>
  <c r="A37" i="5"/>
  <c r="A42" i="5" s="1"/>
  <c r="C33" i="16" l="1"/>
  <c r="E33" i="16" s="1"/>
  <c r="C34" i="16" s="1"/>
  <c r="E34" i="16" s="1"/>
  <c r="C35" i="16" s="1"/>
  <c r="E35" i="16" s="1"/>
  <c r="E7" i="16"/>
  <c r="E27" i="16" s="1"/>
  <c r="C28" i="16" s="1"/>
  <c r="E28" i="16" s="1"/>
  <c r="C29" i="16" s="1"/>
  <c r="E29" i="16" s="1"/>
  <c r="C30" i="16" s="1"/>
  <c r="E30" i="16" s="1"/>
  <c r="E40" i="5"/>
  <c r="E39" i="5"/>
  <c r="E44" i="5"/>
  <c r="E38" i="5"/>
  <c r="D8" i="5"/>
  <c r="D7" i="5"/>
  <c r="E43" i="5"/>
  <c r="E42" i="5"/>
  <c r="A15" i="5"/>
  <c r="A16" i="5" s="1"/>
  <c r="A17" i="5" s="1"/>
  <c r="A18" i="5" s="1"/>
  <c r="A19" i="5" s="1"/>
  <c r="A20" i="5" l="1"/>
  <c r="A22" i="5" s="1"/>
  <c r="G6" i="5"/>
  <c r="G8" i="5" s="1"/>
  <c r="A21" i="5" l="1"/>
  <c r="A23" i="5" s="1"/>
  <c r="G7" i="5"/>
  <c r="A39" i="5" l="1"/>
  <c r="A40" i="5" l="1"/>
  <c r="A44" i="5"/>
  <c r="A28" i="5"/>
  <c r="A29" i="5"/>
</calcChain>
</file>

<file path=xl/sharedStrings.xml><?xml version="1.0" encoding="utf-8"?>
<sst xmlns="http://schemas.openxmlformats.org/spreadsheetml/2006/main" count="219" uniqueCount="165">
  <si>
    <t>Klasse</t>
  </si>
  <si>
    <t>Thema</t>
  </si>
  <si>
    <t>Punkte</t>
  </si>
  <si>
    <t>Prozent</t>
  </si>
  <si>
    <t>Note</t>
  </si>
  <si>
    <t>#</t>
  </si>
  <si>
    <t>Kommentar</t>
  </si>
  <si>
    <t>Abschluss mit Fragenrunde</t>
  </si>
  <si>
    <t>Hinweis</t>
  </si>
  <si>
    <t>Bonus</t>
  </si>
  <si>
    <t>Präsentation ist auf English: 5%</t>
  </si>
  <si>
    <t>Fragenrunde ist auf English: 5%</t>
  </si>
  <si>
    <t>Malus</t>
  </si>
  <si>
    <t>Verspäteter Start 5%.</t>
  </si>
  <si>
    <t>Wenig oder keine Vorbereitung ersichtlich: 5%</t>
  </si>
  <si>
    <t>Start erfolgt pünktlich seitens Team zum definierten Zeitslot. 
Keine höhere Gewalt ersichtlich. Die Frage ist, ob Sie das hätten verhindern können."</t>
  </si>
  <si>
    <t>Ausgeglichenes Verhältnis Redezeit</t>
  </si>
  <si>
    <t>Dauer: 9-11 Minuten</t>
  </si>
  <si>
    <t xml:space="preserve">Technisches "Prove of Concept" </t>
  </si>
  <si>
    <t>ME21</t>
  </si>
  <si>
    <t>Indikator / Hinweise</t>
  </si>
  <si>
    <t>Ausgeglichenes Verhältnis Inhalt</t>
  </si>
  <si>
    <t xml:space="preserve">Bei 2 Personen redet jede Person ca. 5 Minuten. </t>
  </si>
  <si>
    <t>Sinnvolle Agenda mit ca. 5-8 Bulletpoints</t>
  </si>
  <si>
    <t>Einleitung: Agenda</t>
  </si>
  <si>
    <t>Namentliche Begrüssung des Stakeholders</t>
  </si>
  <si>
    <t>Einleitung: Begrüssung</t>
  </si>
  <si>
    <t>Einleitung: Meetingseröffnung</t>
  </si>
  <si>
    <t>Teammate 1</t>
  </si>
  <si>
    <t>Teammate 2</t>
  </si>
  <si>
    <t>Teammate 3</t>
  </si>
  <si>
    <t>Offizielle Eröffnung des Meetings und kurze Beschreibung (2-3 Sätze) worum es bei dem Meeting geht.</t>
  </si>
  <si>
    <t>Backup</t>
  </si>
  <si>
    <t>Ausfallsicherheit</t>
  </si>
  <si>
    <t>Soll-T</t>
  </si>
  <si>
    <t>Alle eventuell gestellten Fragen können fachlich korrekt beantwortet werden.</t>
  </si>
  <si>
    <t>Die Fragen wurden auf englisch beantwortet</t>
  </si>
  <si>
    <t>Funktionsumfang, dass über den Unterrichtsstand hinausgeht</t>
  </si>
  <si>
    <t>Funktionsumfang: Create, Update und Delete sind via GUI/Browser: 10%</t>
  </si>
  <si>
    <t>Sie zeigen unaufgefordert, dass die Daten auf einem unabhängigen System archiviert wurden.</t>
  </si>
  <si>
    <t xml:space="preserve">Der Vortrag wurde auf English geführt. </t>
  </si>
  <si>
    <t xml:space="preserve">Baseline 9-11 Min. bei 2er Teams bzw. 11-13 Min. bei 3er Teams. Punkte nach Genauigkeit. </t>
  </si>
  <si>
    <t>Bsp: Soll 11 Min, Ist. 13 Min. -&gt; 100/11*13 = 118% -&gt; 80% Genauigkeit -&gt; 0.8*3 Pkt = 2.4 Pkt</t>
  </si>
  <si>
    <t>Der Inhalt ist ebenso gleichmässig verteilt.</t>
  </si>
  <si>
    <t>Abschluss: Agenda-Check</t>
  </si>
  <si>
    <t>Die Spalte Soll-T zeigt die dafür vorgesehene Zeit. Sie ist also als Orientierung gedacht.</t>
  </si>
  <si>
    <t>Soll-P</t>
  </si>
  <si>
    <t>Ist-P</t>
  </si>
  <si>
    <t>Sie zeigen unaufgefordert, dass Sie bei einem unerwarteten Defekt des eigenen Notebooks auf ein anderes Gerät umschalten können (Notebook des Teammates)</t>
  </si>
  <si>
    <t>Einleitung</t>
  </si>
  <si>
    <t>Während. Bzw. am Ende des Meetings wird geprüft, ob alle Themen besprochen wurden</t>
  </si>
  <si>
    <t>Verabschiedung</t>
  </si>
  <si>
    <t>Am Ende des Meetings bedanken Sie sich und beenden offiziell die Sitzung.</t>
  </si>
  <si>
    <t>Gilt nicht als höhere Gewalt: Schlechte Vorbereitung, wie beispielsweise fehlende Adapter oder das Nicht-Abklären der Infrastruktur</t>
  </si>
  <si>
    <t>Datum</t>
  </si>
  <si>
    <t>Start</t>
  </si>
  <si>
    <t>Dauer</t>
  </si>
  <si>
    <t>Ende</t>
  </si>
  <si>
    <t>Puffer</t>
  </si>
  <si>
    <t>NN1</t>
  </si>
  <si>
    <t>NN2</t>
  </si>
  <si>
    <t>NN3</t>
  </si>
  <si>
    <t>Cantina</t>
  </si>
  <si>
    <t>SciacovelliG</t>
  </si>
  <si>
    <t>JezekT</t>
  </si>
  <si>
    <t>BaumannJ</t>
  </si>
  <si>
    <t>WernliS</t>
  </si>
  <si>
    <t>Raum</t>
  </si>
  <si>
    <t>BZZH 131</t>
  </si>
  <si>
    <t>ME21d</t>
  </si>
  <si>
    <t>Mediothek</t>
  </si>
  <si>
    <t>Immobilien</t>
  </si>
  <si>
    <t>GeisslerL</t>
  </si>
  <si>
    <t>StraussM</t>
  </si>
  <si>
    <t>BMS</t>
  </si>
  <si>
    <t>SchläfleA</t>
  </si>
  <si>
    <t>WinklerM</t>
  </si>
  <si>
    <t>WidmerB</t>
  </si>
  <si>
    <t>BurgosF</t>
  </si>
  <si>
    <t>PassenN</t>
  </si>
  <si>
    <t>BickelA</t>
  </si>
  <si>
    <t>Ressourcen</t>
  </si>
  <si>
    <t>Absenzen</t>
  </si>
  <si>
    <t>StarkenmannS</t>
  </si>
  <si>
    <t>AmelA</t>
  </si>
  <si>
    <t>PilanavuongS</t>
  </si>
  <si>
    <t>RauberE</t>
  </si>
  <si>
    <t>TreichlerA</t>
  </si>
  <si>
    <t>Dispensen</t>
  </si>
  <si>
    <t>RomerC</t>
  </si>
  <si>
    <t>KolniskoL</t>
  </si>
  <si>
    <t>Stundenplan</t>
  </si>
  <si>
    <t>ME21b</t>
  </si>
  <si>
    <t>MandlehrD</t>
  </si>
  <si>
    <t>VonLanthenM</t>
  </si>
  <si>
    <t>MeisterA</t>
  </si>
  <si>
    <t>EibelF</t>
  </si>
  <si>
    <t>WiederwalderT</t>
  </si>
  <si>
    <t>BlancT</t>
  </si>
  <si>
    <t>StingelM</t>
  </si>
  <si>
    <t>MoserM</t>
  </si>
  <si>
    <t>KappelerJ</t>
  </si>
  <si>
    <t>WinklerF</t>
  </si>
  <si>
    <t>SiebertL</t>
  </si>
  <si>
    <t>KavazovT</t>
  </si>
  <si>
    <t>VenditiM</t>
  </si>
  <si>
    <t>GloorA</t>
  </si>
  <si>
    <t>BaumannV</t>
  </si>
  <si>
    <t>KühneS</t>
  </si>
  <si>
    <t>MuttnerL</t>
  </si>
  <si>
    <t>SträuliS</t>
  </si>
  <si>
    <t>ZehnderG</t>
  </si>
  <si>
    <t>SeidlM</t>
  </si>
  <si>
    <t>BaumannA</t>
  </si>
  <si>
    <t>StettlerL</t>
  </si>
  <si>
    <t>BielandT</t>
  </si>
  <si>
    <t>RothN</t>
  </si>
  <si>
    <t>EFZ</t>
  </si>
  <si>
    <t>WerrnL</t>
  </si>
  <si>
    <t>SchenkJ</t>
  </si>
  <si>
    <t>GeisslerN</t>
  </si>
  <si>
    <t>KoblerA</t>
  </si>
  <si>
    <t>ABU</t>
  </si>
  <si>
    <t>FirlieR</t>
  </si>
  <si>
    <t>RotondoA</t>
  </si>
  <si>
    <t>ME21c</t>
  </si>
  <si>
    <t>LätschD</t>
  </si>
  <si>
    <t>BachofenJ</t>
  </si>
  <si>
    <t>NardoneL</t>
  </si>
  <si>
    <t>KoutsogiannakisE</t>
  </si>
  <si>
    <t>EggerK</t>
  </si>
  <si>
    <t>PlainN</t>
  </si>
  <si>
    <t>ConstantiniE</t>
  </si>
  <si>
    <t>Kantina</t>
  </si>
  <si>
    <t>DucommunE</t>
  </si>
  <si>
    <t>OfforL</t>
  </si>
  <si>
    <t>SchoebL</t>
  </si>
  <si>
    <t>ShayestehT</t>
  </si>
  <si>
    <t>BaumannD</t>
  </si>
  <si>
    <t>NigroD</t>
  </si>
  <si>
    <t>MossnerJ</t>
  </si>
  <si>
    <t>NiederländerB</t>
  </si>
  <si>
    <t>SuterA</t>
  </si>
  <si>
    <t>BurkhardC</t>
  </si>
  <si>
    <t>BühlmannS</t>
  </si>
  <si>
    <t>LinderC</t>
  </si>
  <si>
    <t>GitHub-Push</t>
  </si>
  <si>
    <t>Sie zeigen unaufgefordert, dass der letzte Push vor der Presentation geschehen ist.</t>
  </si>
  <si>
    <t>Upload des GitHub-Links</t>
  </si>
  <si>
    <t>Sie zeigen unaufgefordert, dass Sie den Guthub-Link hocheladen haben.</t>
  </si>
  <si>
    <t>Ausleitung: Zusammenfassung</t>
  </si>
  <si>
    <t>Zusammenfassung der wichtigsten Besprechungspunkte (Siehe Agenda)</t>
  </si>
  <si>
    <t>Aus zeitlichen Gründen weisen wir CRUD auf der Presentationsebene nur mit dem R = Read und D = Delete nach. Damit zeigen wir, dass wir Daten zwischen den 3 Layers (Presentation, Server und Datenbank) austauschen können.</t>
  </si>
  <si>
    <t>CRUD in allen 3 Schichten (Client-Server-DB)</t>
  </si>
  <si>
    <t>c_R_ud auf Tabelle</t>
  </si>
  <si>
    <t>cru_D auf Tabellenzeile</t>
  </si>
  <si>
    <t>c_R_ud auf Zeile einer Tabelle</t>
  </si>
  <si>
    <t>Sie führen einen GET-Request an den Server mittels Postman durch und lassen sich die Ergebnismenge als JSON-Rohdaten im Postman anzeigen.</t>
  </si>
  <si>
    <t>Sie führen einen GET-Request auf einen bestimmten Datensatz (ID) mittels Postman durch und lassen sich die betroffene Zeile als JSON-Rohdatensatz im Postman anzeigen.</t>
  </si>
  <si>
    <t>Sie führen einen DELETE-Request mittels Postman durch. Sie weisen den Erfolg durch einen erneuten GET-Request nach (Siehe Punkt 10)</t>
  </si>
  <si>
    <t>Ausleitung</t>
  </si>
  <si>
    <t>KruegelD</t>
  </si>
  <si>
    <t>BritschgiG</t>
  </si>
  <si>
    <t>Josia Baumann</t>
  </si>
  <si>
    <t>Samuel Wernli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</si>
</sst>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5" borderId="16" applyNumberFormat="0" applyAlignment="0" applyProtection="0"/>
    <xf numFmtId="0" fontId="11" fillId="7" borderId="17" applyNumberFormat="0" applyFont="0" applyAlignment="0" applyProtection="0"/>
  </cellStyleXfs>
  <cellXfs count="10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0" fillId="0" borderId="4" xfId="0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164" fontId="2" fillId="0" borderId="4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9" xfId="0" applyBorder="1" applyAlignment="1">
      <alignment horizontal="left" wrapText="1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4" xfId="0" applyFont="1" applyBorder="1" applyAlignment="1">
      <alignment wrapText="1"/>
    </xf>
    <xf numFmtId="0" fontId="0" fillId="0" borderId="1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2" fillId="0" borderId="0" xfId="0" applyFont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5" fillId="4" borderId="1" xfId="3" applyBorder="1"/>
    <xf numFmtId="20" fontId="5" fillId="4" borderId="1" xfId="3" applyNumberFormat="1" applyBorder="1" applyAlignment="1">
      <alignment horizontal="left"/>
    </xf>
    <xf numFmtId="0" fontId="1" fillId="2" borderId="1" xfId="1" applyBorder="1"/>
    <xf numFmtId="20" fontId="1" fillId="2" borderId="1" xfId="1" applyNumberFormat="1" applyBorder="1" applyAlignment="1">
      <alignment horizontal="left"/>
    </xf>
    <xf numFmtId="0" fontId="4" fillId="3" borderId="1" xfId="2" applyBorder="1"/>
    <xf numFmtId="20" fontId="4" fillId="3" borderId="1" xfId="2" applyNumberFormat="1" applyBorder="1" applyAlignment="1">
      <alignment horizontal="left"/>
    </xf>
    <xf numFmtId="0" fontId="5" fillId="4" borderId="1" xfId="3" applyBorder="1" applyAlignment="1">
      <alignment horizontal="center"/>
    </xf>
    <xf numFmtId="20" fontId="5" fillId="4" borderId="1" xfId="3" applyNumberFormat="1" applyBorder="1" applyAlignment="1">
      <alignment horizontal="center"/>
    </xf>
    <xf numFmtId="0" fontId="1" fillId="2" borderId="1" xfId="1" applyBorder="1" applyAlignment="1">
      <alignment horizontal="center"/>
    </xf>
    <xf numFmtId="20" fontId="1" fillId="2" borderId="1" xfId="1" applyNumberFormat="1" applyBorder="1" applyAlignment="1">
      <alignment horizontal="center"/>
    </xf>
    <xf numFmtId="0" fontId="4" fillId="3" borderId="1" xfId="2" applyBorder="1" applyAlignment="1">
      <alignment horizontal="center"/>
    </xf>
    <xf numFmtId="20" fontId="4" fillId="3" borderId="1" xfId="2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5" fillId="4" borderId="1" xfId="3" applyBorder="1" applyAlignment="1">
      <alignment horizontal="left"/>
    </xf>
    <xf numFmtId="0" fontId="1" fillId="2" borderId="1" xfId="1" applyBorder="1" applyAlignment="1">
      <alignment horizontal="left"/>
    </xf>
    <xf numFmtId="0" fontId="4" fillId="3" borderId="1" xfId="2" applyBorder="1" applyAlignment="1">
      <alignment horizontal="left"/>
    </xf>
    <xf numFmtId="0" fontId="14" fillId="0" borderId="0" xfId="0" applyFont="1"/>
    <xf numFmtId="0" fontId="6" fillId="7" borderId="1" xfId="6" applyFont="1" applyBorder="1" applyAlignment="1">
      <alignment horizontal="center" vertical="top"/>
    </xf>
    <xf numFmtId="0" fontId="6" fillId="7" borderId="1" xfId="6" applyFont="1" applyBorder="1" applyAlignment="1">
      <alignment wrapText="1"/>
    </xf>
    <xf numFmtId="0" fontId="5" fillId="7" borderId="1" xfId="6" applyFont="1" applyBorder="1" applyAlignment="1">
      <alignment horizontal="justify" vertical="center" wrapText="1"/>
    </xf>
    <xf numFmtId="0" fontId="6" fillId="4" borderId="1" xfId="3" applyFont="1" applyBorder="1" applyAlignment="1">
      <alignment horizontal="right" vertical="top"/>
    </xf>
    <xf numFmtId="0" fontId="8" fillId="4" borderId="1" xfId="4" applyFill="1" applyBorder="1" applyAlignment="1">
      <alignment horizontal="left" wrapText="1"/>
    </xf>
    <xf numFmtId="0" fontId="13" fillId="4" borderId="1" xfId="3" applyFont="1" applyBorder="1" applyAlignment="1">
      <alignment horizontal="center" wrapText="1"/>
    </xf>
    <xf numFmtId="0" fontId="5" fillId="4" borderId="1" xfId="3" applyBorder="1" applyAlignment="1">
      <alignment horizontal="justify" vertical="center" wrapText="1"/>
    </xf>
    <xf numFmtId="0" fontId="5" fillId="4" borderId="1" xfId="3" applyBorder="1" applyAlignment="1">
      <alignment horizontal="left" wrapText="1"/>
    </xf>
    <xf numFmtId="164" fontId="5" fillId="4" borderId="1" xfId="3" applyNumberFormat="1" applyBorder="1" applyAlignment="1">
      <alignment horizontal="center"/>
    </xf>
    <xf numFmtId="0" fontId="9" fillId="4" borderId="1" xfId="4" applyFont="1" applyFill="1" applyBorder="1" applyAlignment="1">
      <alignment horizontal="right" vertical="top"/>
    </xf>
    <xf numFmtId="0" fontId="8" fillId="4" borderId="1" xfId="4" applyFill="1" applyBorder="1" applyAlignment="1">
      <alignment horizontal="justify" vertical="center" wrapText="1"/>
    </xf>
    <xf numFmtId="164" fontId="8" fillId="4" borderId="1" xfId="4" applyNumberFormat="1" applyFill="1" applyBorder="1" applyAlignment="1">
      <alignment horizontal="center"/>
    </xf>
    <xf numFmtId="0" fontId="6" fillId="4" borderId="1" xfId="3" applyFont="1" applyBorder="1" applyAlignment="1">
      <alignment wrapText="1"/>
    </xf>
    <xf numFmtId="164" fontId="6" fillId="4" borderId="1" xfId="3" applyNumberFormat="1" applyFont="1" applyBorder="1" applyAlignment="1">
      <alignment wrapText="1"/>
    </xf>
    <xf numFmtId="164" fontId="6" fillId="4" borderId="1" xfId="3" applyNumberFormat="1" applyFont="1" applyBorder="1" applyAlignment="1">
      <alignment horizontal="center"/>
    </xf>
    <xf numFmtId="0" fontId="6" fillId="4" borderId="1" xfId="3" applyFont="1" applyBorder="1" applyAlignment="1">
      <alignment horizontal="left" wrapText="1"/>
    </xf>
    <xf numFmtId="164" fontId="13" fillId="4" borderId="1" xfId="3" applyNumberFormat="1" applyFont="1" applyBorder="1" applyAlignment="1">
      <alignment horizontal="center"/>
    </xf>
    <xf numFmtId="0" fontId="13" fillId="4" borderId="1" xfId="3" applyFont="1" applyBorder="1" applyAlignment="1">
      <alignment horizontal="left" wrapText="1"/>
    </xf>
    <xf numFmtId="0" fontId="7" fillId="3" borderId="1" xfId="2" applyFont="1" applyBorder="1" applyAlignment="1">
      <alignment horizontal="right" vertical="top"/>
    </xf>
    <xf numFmtId="0" fontId="7" fillId="3" borderId="1" xfId="2" applyFont="1" applyBorder="1" applyAlignment="1">
      <alignment wrapText="1"/>
    </xf>
    <xf numFmtId="0" fontId="7" fillId="3" borderId="1" xfId="2" applyFont="1" applyBorder="1" applyAlignment="1">
      <alignment horizontal="left" wrapText="1"/>
    </xf>
    <xf numFmtId="0" fontId="7" fillId="3" borderId="1" xfId="2" applyFont="1" applyBorder="1" applyAlignment="1">
      <alignment horizontal="center" wrapText="1"/>
    </xf>
    <xf numFmtId="0" fontId="4" fillId="3" borderId="1" xfId="2" applyBorder="1" applyAlignment="1">
      <alignment horizontal="right" vertical="top"/>
    </xf>
    <xf numFmtId="0" fontId="12" fillId="3" borderId="1" xfId="2" applyFont="1" applyBorder="1" applyAlignment="1">
      <alignment horizontal="left" wrapText="1"/>
    </xf>
    <xf numFmtId="0" fontId="12" fillId="3" borderId="1" xfId="2" applyFont="1" applyBorder="1" applyAlignment="1">
      <alignment horizontal="center" wrapText="1"/>
    </xf>
    <xf numFmtId="0" fontId="4" fillId="3" borderId="1" xfId="2" applyBorder="1" applyAlignment="1">
      <alignment horizontal="justify" vertical="center" wrapText="1"/>
    </xf>
    <xf numFmtId="0" fontId="4" fillId="3" borderId="1" xfId="2" applyBorder="1" applyAlignment="1">
      <alignment horizontal="left" wrapText="1"/>
    </xf>
    <xf numFmtId="164" fontId="4" fillId="3" borderId="1" xfId="2" applyNumberFormat="1" applyBorder="1" applyAlignment="1">
      <alignment horizontal="center"/>
    </xf>
    <xf numFmtId="164" fontId="7" fillId="3" borderId="1" xfId="2" applyNumberFormat="1" applyFont="1" applyBorder="1" applyAlignment="1">
      <alignment horizontal="center"/>
    </xf>
    <xf numFmtId="164" fontId="12" fillId="3" borderId="1" xfId="2" applyNumberFormat="1" applyFont="1" applyBorder="1" applyAlignment="1">
      <alignment horizontal="center"/>
    </xf>
    <xf numFmtId="0" fontId="6" fillId="7" borderId="1" xfId="6" applyFont="1" applyBorder="1" applyAlignment="1">
      <alignment horizontal="right" vertical="top"/>
    </xf>
    <xf numFmtId="164" fontId="6" fillId="7" borderId="1" xfId="6" applyNumberFormat="1" applyFont="1" applyBorder="1" applyAlignment="1">
      <alignment wrapText="1"/>
    </xf>
    <xf numFmtId="0" fontId="5" fillId="7" borderId="1" xfId="6" applyFont="1" applyBorder="1" applyAlignment="1">
      <alignment horizontal="left" wrapText="1"/>
    </xf>
    <xf numFmtId="164" fontId="5" fillId="7" borderId="1" xfId="6" applyNumberFormat="1" applyFont="1" applyBorder="1" applyAlignment="1">
      <alignment horizontal="center"/>
    </xf>
    <xf numFmtId="0" fontId="7" fillId="3" borderId="1" xfId="2" applyFont="1" applyBorder="1"/>
    <xf numFmtId="0" fontId="3" fillId="2" borderId="1" xfId="1" applyFont="1" applyBorder="1"/>
    <xf numFmtId="0" fontId="3" fillId="2" borderId="1" xfId="1" applyFont="1" applyBorder="1" applyAlignment="1">
      <alignment wrapText="1"/>
    </xf>
    <xf numFmtId="0" fontId="1" fillId="2" borderId="1" xfId="1" applyBorder="1" applyAlignment="1">
      <alignment horizontal="left" wrapText="1"/>
    </xf>
    <xf numFmtId="164" fontId="3" fillId="2" borderId="1" xfId="1" applyNumberFormat="1" applyFont="1" applyBorder="1" applyAlignment="1">
      <alignment horizontal="center"/>
    </xf>
    <xf numFmtId="0" fontId="3" fillId="2" borderId="1" xfId="1" applyFont="1" applyBorder="1" applyAlignment="1">
      <alignment horizontal="right" vertical="top"/>
    </xf>
    <xf numFmtId="9" fontId="1" fillId="2" borderId="1" xfId="1" applyNumberFormat="1" applyBorder="1" applyAlignment="1">
      <alignment horizontal="justify" vertical="center" wrapText="1"/>
    </xf>
    <xf numFmtId="164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justify" vertical="center" wrapText="1"/>
    </xf>
    <xf numFmtId="20" fontId="10" fillId="5" borderId="1" xfId="5" applyNumberFormat="1" applyBorder="1" applyAlignment="1">
      <alignment horizontal="center"/>
    </xf>
    <xf numFmtId="0" fontId="10" fillId="5" borderId="1" xfId="5" applyBorder="1" applyAlignment="1">
      <alignment horizontal="left"/>
    </xf>
    <xf numFmtId="0" fontId="10" fillId="5" borderId="1" xfId="5" applyBorder="1"/>
    <xf numFmtId="0" fontId="10" fillId="5" borderId="1" xfId="5" applyBorder="1" applyAlignment="1">
      <alignment horizontal="center"/>
    </xf>
    <xf numFmtId="20" fontId="10" fillId="5" borderId="1" xfId="5" applyNumberFormat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7">
    <cellStyle name="Eingabe" xfId="5" builtinId="20"/>
    <cellStyle name="Erklärender Text" xfId="4" builtinId="53"/>
    <cellStyle name="Gut" xfId="3" builtinId="26"/>
    <cellStyle name="Neutral" xfId="2" builtinId="28"/>
    <cellStyle name="Notiz" xfId="6" builtinId="10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EC3D-F927-4BD8-BB9F-676682983391}">
  <dimension ref="A1:J46"/>
  <sheetViews>
    <sheetView topLeftCell="A10" zoomScale="130" zoomScaleNormal="130" workbookViewId="0">
      <selection activeCell="C4" sqref="C4:H4"/>
    </sheetView>
  </sheetViews>
  <sheetFormatPr baseColWidth="10" defaultRowHeight="14.4" x14ac:dyDescent="0.3"/>
  <cols>
    <col min="1" max="1" width="2" bestFit="1" customWidth="1"/>
    <col min="2" max="2" width="8.44140625" style="2" bestFit="1" customWidth="1"/>
    <col min="3" max="4" width="10.109375" style="2" bestFit="1" customWidth="1"/>
    <col min="5" max="5" width="5.44140625" style="29" bestFit="1" customWidth="1"/>
    <col min="6" max="6" width="6.33203125" style="2" bestFit="1" customWidth="1"/>
    <col min="7" max="7" width="11.77734375" style="29" bestFit="1" customWidth="1"/>
    <col min="8" max="8" width="16.109375" bestFit="1" customWidth="1"/>
    <col min="9" max="9" width="14.33203125" bestFit="1" customWidth="1"/>
    <col min="10" max="10" width="12.44140625" bestFit="1" customWidth="1"/>
  </cols>
  <sheetData>
    <row r="1" spans="1:10" x14ac:dyDescent="0.3">
      <c r="A1" s="96"/>
      <c r="B1" s="97" t="s">
        <v>54</v>
      </c>
      <c r="C1" s="98">
        <v>45324</v>
      </c>
      <c r="D1" s="97"/>
      <c r="E1" s="99"/>
      <c r="F1" s="97" t="s">
        <v>67</v>
      </c>
      <c r="G1" s="99" t="s">
        <v>68</v>
      </c>
      <c r="H1" s="100"/>
      <c r="I1" s="100"/>
      <c r="J1" s="100"/>
    </row>
    <row r="2" spans="1:10" x14ac:dyDescent="0.3">
      <c r="A2" s="101" t="s">
        <v>5</v>
      </c>
      <c r="B2" s="102" t="s">
        <v>0</v>
      </c>
      <c r="C2" s="102" t="s">
        <v>55</v>
      </c>
      <c r="D2" s="102" t="s">
        <v>56</v>
      </c>
      <c r="E2" s="103" t="s">
        <v>57</v>
      </c>
      <c r="F2" s="102" t="s">
        <v>58</v>
      </c>
      <c r="G2" s="103" t="s">
        <v>1</v>
      </c>
      <c r="H2" s="101" t="s">
        <v>59</v>
      </c>
      <c r="I2" s="101" t="s">
        <v>60</v>
      </c>
      <c r="J2" s="101" t="s">
        <v>61</v>
      </c>
    </row>
    <row r="3" spans="1:10" x14ac:dyDescent="0.3">
      <c r="A3" s="31">
        <v>1</v>
      </c>
      <c r="B3" s="37" t="s">
        <v>69</v>
      </c>
      <c r="C3" s="38">
        <v>0.32291666666666669</v>
      </c>
      <c r="D3" s="38">
        <v>6.9444444444444441E-3</v>
      </c>
      <c r="E3" s="32">
        <f>D3+C3</f>
        <v>0.3298611111111111</v>
      </c>
      <c r="F3" s="38">
        <v>6.9444444444444441E-3</v>
      </c>
      <c r="G3" s="44" t="s">
        <v>62</v>
      </c>
      <c r="H3" s="31" t="s">
        <v>63</v>
      </c>
      <c r="I3" s="31" t="s">
        <v>64</v>
      </c>
      <c r="J3" s="31"/>
    </row>
    <row r="4" spans="1:10" x14ac:dyDescent="0.3">
      <c r="A4" s="31">
        <f>A3+1</f>
        <v>2</v>
      </c>
      <c r="B4" s="37" t="str">
        <f>B3</f>
        <v>ME21d</v>
      </c>
      <c r="C4" s="38">
        <f>E3+F3</f>
        <v>0.33680555555555552</v>
      </c>
      <c r="D4" s="38">
        <v>6.9444444444444441E-3</v>
      </c>
      <c r="E4" s="32">
        <f>D4+C4</f>
        <v>0.34374999999999994</v>
      </c>
      <c r="F4" s="38">
        <f>F3</f>
        <v>6.9444444444444441E-3</v>
      </c>
      <c r="G4" s="44" t="s">
        <v>70</v>
      </c>
      <c r="H4" s="31" t="s">
        <v>65</v>
      </c>
      <c r="I4" s="31" t="s">
        <v>66</v>
      </c>
      <c r="J4" s="31"/>
    </row>
    <row r="5" spans="1:10" x14ac:dyDescent="0.3">
      <c r="A5" s="31">
        <f>A4+1</f>
        <v>3</v>
      </c>
      <c r="B5" s="37" t="str">
        <f>B4</f>
        <v>ME21d</v>
      </c>
      <c r="C5" s="38">
        <f>E4+F4</f>
        <v>0.35069444444444436</v>
      </c>
      <c r="D5" s="38">
        <v>6.9444444444444441E-3</v>
      </c>
      <c r="E5" s="32">
        <f>D5+C5</f>
        <v>0.35763888888888878</v>
      </c>
      <c r="F5" s="38">
        <f>F4</f>
        <v>6.9444444444444441E-3</v>
      </c>
      <c r="G5" s="44" t="s">
        <v>71</v>
      </c>
      <c r="H5" s="31" t="s">
        <v>72</v>
      </c>
      <c r="I5" s="31" t="s">
        <v>73</v>
      </c>
      <c r="J5" s="31"/>
    </row>
    <row r="6" spans="1:10" x14ac:dyDescent="0.3">
      <c r="A6" s="31">
        <f>A5+1</f>
        <v>4</v>
      </c>
      <c r="B6" s="37" t="str">
        <f>B5</f>
        <v>ME21d</v>
      </c>
      <c r="C6" s="38">
        <f>E5+F5</f>
        <v>0.3645833333333332</v>
      </c>
      <c r="D6" s="38">
        <v>6.9444444444444441E-3</v>
      </c>
      <c r="E6" s="32">
        <f>D6+C6</f>
        <v>0.37152777777777762</v>
      </c>
      <c r="F6" s="38">
        <f>F5</f>
        <v>6.9444444444444441E-3</v>
      </c>
      <c r="G6" s="44" t="s">
        <v>74</v>
      </c>
      <c r="H6" s="31" t="s">
        <v>75</v>
      </c>
      <c r="I6" s="31" t="s">
        <v>76</v>
      </c>
      <c r="J6" s="31"/>
    </row>
    <row r="7" spans="1:10" x14ac:dyDescent="0.3">
      <c r="A7" s="31">
        <f>A6+1</f>
        <v>5</v>
      </c>
      <c r="B7" s="37" t="str">
        <f>B6</f>
        <v>ME21d</v>
      </c>
      <c r="C7" s="38">
        <f>E6+F6</f>
        <v>0.37847222222222204</v>
      </c>
      <c r="D7" s="38">
        <v>6.9444444444444441E-3</v>
      </c>
      <c r="E7" s="32">
        <f>D7+C7</f>
        <v>0.38541666666666646</v>
      </c>
      <c r="F7" s="38">
        <f>F6</f>
        <v>6.9444444444444441E-3</v>
      </c>
      <c r="G7" s="44" t="s">
        <v>81</v>
      </c>
      <c r="H7" s="31" t="s">
        <v>79</v>
      </c>
      <c r="I7" s="31" t="s">
        <v>80</v>
      </c>
      <c r="J7" s="31"/>
    </row>
    <row r="9" spans="1:10" x14ac:dyDescent="0.3">
      <c r="A9" s="33">
        <v>1</v>
      </c>
      <c r="B9" s="39" t="s">
        <v>92</v>
      </c>
      <c r="C9" s="40">
        <v>0.3923611111111111</v>
      </c>
      <c r="D9" s="40">
        <v>6.9444444444444441E-3</v>
      </c>
      <c r="E9" s="34">
        <f>D9+C9</f>
        <v>0.39930555555555552</v>
      </c>
      <c r="F9" s="40">
        <v>6.9444444444444441E-3</v>
      </c>
      <c r="G9" s="45" t="s">
        <v>62</v>
      </c>
      <c r="H9" s="33" t="s">
        <v>93</v>
      </c>
      <c r="I9" s="33" t="s">
        <v>94</v>
      </c>
      <c r="J9" s="33"/>
    </row>
    <row r="10" spans="1:10" x14ac:dyDescent="0.3">
      <c r="A10" s="33">
        <f>A9+1</f>
        <v>2</v>
      </c>
      <c r="B10" s="39" t="str">
        <f>B9</f>
        <v>ME21b</v>
      </c>
      <c r="C10" s="40">
        <f>E9+F9</f>
        <v>0.40624999999999994</v>
      </c>
      <c r="D10" s="40">
        <v>6.9444444444444441E-3</v>
      </c>
      <c r="E10" s="34">
        <f>D10+C10</f>
        <v>0.41319444444444436</v>
      </c>
      <c r="F10" s="40">
        <f>F9</f>
        <v>6.9444444444444441E-3</v>
      </c>
      <c r="G10" s="45" t="s">
        <v>71</v>
      </c>
      <c r="H10" s="33" t="s">
        <v>95</v>
      </c>
      <c r="I10" s="33" t="s">
        <v>97</v>
      </c>
      <c r="J10" s="33"/>
    </row>
    <row r="11" spans="1:10" x14ac:dyDescent="0.3">
      <c r="A11" s="33">
        <f>A10+1</f>
        <v>3</v>
      </c>
      <c r="B11" s="39" t="str">
        <f>B10</f>
        <v>ME21b</v>
      </c>
      <c r="C11" s="40">
        <f>E10+F10</f>
        <v>0.42013888888888878</v>
      </c>
      <c r="D11" s="40">
        <v>6.9444444444444441E-3</v>
      </c>
      <c r="E11" s="34">
        <f>D11+C11</f>
        <v>0.4270833333333332</v>
      </c>
      <c r="F11" s="40">
        <v>2.0833333333333332E-2</v>
      </c>
      <c r="G11" s="45" t="s">
        <v>74</v>
      </c>
      <c r="H11" s="33" t="s">
        <v>98</v>
      </c>
      <c r="I11" s="33" t="s">
        <v>96</v>
      </c>
      <c r="J11" s="33"/>
    </row>
    <row r="12" spans="1:10" x14ac:dyDescent="0.3">
      <c r="A12" s="33">
        <f>A11+1</f>
        <v>4</v>
      </c>
      <c r="B12" s="39" t="str">
        <f>B11</f>
        <v>ME21b</v>
      </c>
      <c r="C12" s="40">
        <f>E11+F11</f>
        <v>0.44791666666666652</v>
      </c>
      <c r="D12" s="40">
        <v>6.9444444444444441E-3</v>
      </c>
      <c r="E12" s="34">
        <f>D12+C12</f>
        <v>0.45486111111111094</v>
      </c>
      <c r="F12" s="40">
        <f>F11</f>
        <v>2.0833333333333332E-2</v>
      </c>
      <c r="G12" s="45" t="s">
        <v>81</v>
      </c>
      <c r="H12" s="33" t="s">
        <v>99</v>
      </c>
      <c r="I12" s="33" t="s">
        <v>100</v>
      </c>
      <c r="J12" s="33"/>
    </row>
    <row r="14" spans="1:10" x14ac:dyDescent="0.3">
      <c r="A14" s="35">
        <v>1</v>
      </c>
      <c r="B14" s="41" t="s">
        <v>92</v>
      </c>
      <c r="C14" s="42">
        <v>0.50694444444444442</v>
      </c>
      <c r="D14" s="42">
        <v>6.9444444444444441E-3</v>
      </c>
      <c r="E14" s="36">
        <f>D14+C14</f>
        <v>0.51388888888888884</v>
      </c>
      <c r="F14" s="42">
        <v>6.9444444444444441E-3</v>
      </c>
      <c r="G14" s="46" t="s">
        <v>81</v>
      </c>
      <c r="H14" s="35" t="s">
        <v>113</v>
      </c>
      <c r="I14" s="35" t="s">
        <v>114</v>
      </c>
      <c r="J14" s="35"/>
    </row>
    <row r="15" spans="1:10" x14ac:dyDescent="0.3">
      <c r="A15" s="35">
        <f>A14+1</f>
        <v>2</v>
      </c>
      <c r="B15" s="41" t="str">
        <f>B14</f>
        <v>ME21b</v>
      </c>
      <c r="C15" s="42">
        <f>E14+F14</f>
        <v>0.52083333333333326</v>
      </c>
      <c r="D15" s="42">
        <v>6.9444444444444441E-3</v>
      </c>
      <c r="E15" s="36">
        <f>D15+C15</f>
        <v>0.52777777777777768</v>
      </c>
      <c r="F15" s="42">
        <f>F14</f>
        <v>6.9444444444444441E-3</v>
      </c>
      <c r="G15" s="46" t="s">
        <v>71</v>
      </c>
      <c r="H15" s="35" t="s">
        <v>115</v>
      </c>
      <c r="I15" s="35" t="s">
        <v>116</v>
      </c>
      <c r="J15" s="35"/>
    </row>
    <row r="16" spans="1:10" x14ac:dyDescent="0.3">
      <c r="A16" s="35">
        <f>A15+1</f>
        <v>3</v>
      </c>
      <c r="B16" s="41" t="str">
        <f>B15</f>
        <v>ME21b</v>
      </c>
      <c r="C16" s="42">
        <f>E15+F15</f>
        <v>0.5347222222222221</v>
      </c>
      <c r="D16" s="42">
        <v>6.9444444444444441E-3</v>
      </c>
      <c r="E16" s="36">
        <f>D16+C16</f>
        <v>0.54166666666666652</v>
      </c>
      <c r="F16" s="42">
        <f>F15</f>
        <v>6.9444444444444441E-3</v>
      </c>
      <c r="G16" s="42" t="s">
        <v>71</v>
      </c>
      <c r="H16" s="46" t="s">
        <v>115</v>
      </c>
      <c r="I16" s="35" t="s">
        <v>116</v>
      </c>
      <c r="J16" s="35"/>
    </row>
    <row r="17" spans="1:10" x14ac:dyDescent="0.3">
      <c r="A17" s="35">
        <f>A16+1</f>
        <v>4</v>
      </c>
      <c r="B17" s="41" t="str">
        <f>B16</f>
        <v>ME21b</v>
      </c>
      <c r="C17" s="42">
        <f>E16+F16</f>
        <v>0.54861111111111094</v>
      </c>
      <c r="D17" s="42">
        <v>6.9444444444444441E-3</v>
      </c>
      <c r="E17" s="36">
        <f>D17+C17</f>
        <v>0.55555555555555536</v>
      </c>
      <c r="F17" s="42"/>
      <c r="G17" s="42" t="s">
        <v>91</v>
      </c>
      <c r="H17" s="46" t="s">
        <v>111</v>
      </c>
      <c r="I17" s="35" t="s">
        <v>112</v>
      </c>
      <c r="J17" s="35"/>
    </row>
    <row r="19" spans="1:10" x14ac:dyDescent="0.3">
      <c r="A19" s="93">
        <v>1</v>
      </c>
      <c r="B19" s="94" t="s">
        <v>125</v>
      </c>
      <c r="C19" s="91">
        <v>0.61111111111111105</v>
      </c>
      <c r="D19" s="91">
        <v>1.0416666666666666E-2</v>
      </c>
      <c r="E19" s="95">
        <f>D19+C19</f>
        <v>0.62152777777777768</v>
      </c>
      <c r="F19" s="91">
        <v>6.9444444444444441E-3</v>
      </c>
      <c r="G19" s="93" t="s">
        <v>138</v>
      </c>
      <c r="H19" s="93" t="s">
        <v>139</v>
      </c>
      <c r="I19" s="93"/>
      <c r="J19" s="93" t="s">
        <v>128</v>
      </c>
    </row>
    <row r="20" spans="1:10" x14ac:dyDescent="0.3">
      <c r="A20" s="93">
        <f>A19+1</f>
        <v>2</v>
      </c>
      <c r="B20" s="94" t="str">
        <f>B19</f>
        <v>ME21c</v>
      </c>
      <c r="C20" s="91">
        <f>E19+F19</f>
        <v>0.6284722222222221</v>
      </c>
      <c r="D20" s="91">
        <v>6.9444444444444441E-3</v>
      </c>
      <c r="E20" s="95">
        <f>D20+C20</f>
        <v>0.63541666666666652</v>
      </c>
      <c r="F20" s="91">
        <f>F19</f>
        <v>6.9444444444444441E-3</v>
      </c>
      <c r="G20" s="92" t="s">
        <v>81</v>
      </c>
      <c r="H20" s="93" t="s">
        <v>129</v>
      </c>
      <c r="I20" s="93" t="s">
        <v>130</v>
      </c>
      <c r="J20" s="93"/>
    </row>
    <row r="21" spans="1:10" x14ac:dyDescent="0.3">
      <c r="A21" s="93">
        <f>A20+1</f>
        <v>3</v>
      </c>
      <c r="B21" s="94" t="str">
        <f>B20</f>
        <v>ME21c</v>
      </c>
      <c r="C21" s="91">
        <f>E20+F20</f>
        <v>0.64236111111111094</v>
      </c>
      <c r="D21" s="91">
        <v>6.9444444444444441E-3</v>
      </c>
      <c r="E21" s="95">
        <f>D21+C21</f>
        <v>0.64930555555555536</v>
      </c>
      <c r="F21" s="91">
        <f>F20</f>
        <v>6.9444444444444441E-3</v>
      </c>
      <c r="G21" s="92" t="s">
        <v>70</v>
      </c>
      <c r="H21" s="93" t="s">
        <v>131</v>
      </c>
      <c r="I21" s="93" t="s">
        <v>132</v>
      </c>
      <c r="J21" s="93"/>
    </row>
    <row r="22" spans="1:10" x14ac:dyDescent="0.3">
      <c r="A22" s="93">
        <f>A21+1</f>
        <v>4</v>
      </c>
      <c r="B22" s="94" t="str">
        <f>B21</f>
        <v>ME21c</v>
      </c>
      <c r="C22" s="91">
        <f>E21+F21</f>
        <v>0.65624999999999978</v>
      </c>
      <c r="D22" s="91">
        <f>D21</f>
        <v>6.9444444444444441E-3</v>
      </c>
      <c r="E22" s="95">
        <f>D22+C22</f>
        <v>0.6631944444444442</v>
      </c>
      <c r="F22" s="91">
        <f>F21</f>
        <v>6.9444444444444441E-3</v>
      </c>
      <c r="G22" s="92" t="s">
        <v>133</v>
      </c>
      <c r="H22" s="93" t="s">
        <v>134</v>
      </c>
      <c r="I22" s="93" t="s">
        <v>135</v>
      </c>
      <c r="J22" s="93"/>
    </row>
    <row r="23" spans="1:10" x14ac:dyDescent="0.3">
      <c r="A23" s="93">
        <f>A22+1</f>
        <v>5</v>
      </c>
      <c r="B23" s="94" t="str">
        <f>B22</f>
        <v>ME21c</v>
      </c>
      <c r="C23" s="91">
        <f>E22+F22</f>
        <v>0.67013888888888862</v>
      </c>
      <c r="D23" s="91">
        <v>6.9444444444444441E-3</v>
      </c>
      <c r="E23" s="95">
        <f>D23+C23</f>
        <v>0.67708333333333304</v>
      </c>
      <c r="F23" s="91"/>
      <c r="G23" s="92" t="s">
        <v>91</v>
      </c>
      <c r="H23" s="93" t="s">
        <v>136</v>
      </c>
      <c r="I23" s="93" t="s">
        <v>137</v>
      </c>
      <c r="J23" s="93"/>
    </row>
    <row r="25" spans="1:10" x14ac:dyDescent="0.3">
      <c r="A25" s="100"/>
      <c r="B25" s="97" t="s">
        <v>54</v>
      </c>
      <c r="C25" s="98">
        <v>45331</v>
      </c>
      <c r="D25" s="97"/>
      <c r="E25" s="99"/>
      <c r="F25" s="97" t="s">
        <v>67</v>
      </c>
      <c r="G25" s="99" t="s">
        <v>68</v>
      </c>
      <c r="H25" s="100"/>
      <c r="I25" s="100"/>
      <c r="J25" s="100"/>
    </row>
    <row r="26" spans="1:10" x14ac:dyDescent="0.3">
      <c r="A26" s="101" t="s">
        <v>5</v>
      </c>
      <c r="B26" s="102" t="s">
        <v>0</v>
      </c>
      <c r="C26" s="102" t="s">
        <v>55</v>
      </c>
      <c r="D26" s="102" t="s">
        <v>56</v>
      </c>
      <c r="E26" s="103" t="s">
        <v>57</v>
      </c>
      <c r="F26" s="102" t="s">
        <v>58</v>
      </c>
      <c r="G26" s="103" t="s">
        <v>1</v>
      </c>
      <c r="H26" s="101" t="s">
        <v>59</v>
      </c>
      <c r="I26" s="101" t="s">
        <v>60</v>
      </c>
      <c r="J26" s="101" t="s">
        <v>61</v>
      </c>
    </row>
    <row r="27" spans="1:10" x14ac:dyDescent="0.3">
      <c r="A27" s="31">
        <f>A7+1</f>
        <v>6</v>
      </c>
      <c r="B27" s="37" t="s">
        <v>69</v>
      </c>
      <c r="C27" s="38">
        <v>0.32291666666666669</v>
      </c>
      <c r="D27" s="38">
        <v>1.0416666666666666E-2</v>
      </c>
      <c r="E27" s="32">
        <f>D27+C27</f>
        <v>0.33333333333333337</v>
      </c>
      <c r="F27" s="38">
        <v>6.9444444444444441E-3</v>
      </c>
      <c r="G27" s="44" t="s">
        <v>82</v>
      </c>
      <c r="H27" s="31" t="s">
        <v>83</v>
      </c>
      <c r="I27" s="31" t="s">
        <v>84</v>
      </c>
      <c r="J27" s="31" t="s">
        <v>85</v>
      </c>
    </row>
    <row r="28" spans="1:10" x14ac:dyDescent="0.3">
      <c r="A28" s="31">
        <f>A27+1</f>
        <v>7</v>
      </c>
      <c r="B28" s="37" t="str">
        <f>B27</f>
        <v>ME21d</v>
      </c>
      <c r="C28" s="38">
        <f>E27</f>
        <v>0.33333333333333337</v>
      </c>
      <c r="D28" s="38">
        <v>6.9444444444444441E-3</v>
      </c>
      <c r="E28" s="32">
        <f>D28+C28</f>
        <v>0.34027777777777779</v>
      </c>
      <c r="F28" s="38">
        <f>F27</f>
        <v>6.9444444444444441E-3</v>
      </c>
      <c r="G28" s="44" t="s">
        <v>74</v>
      </c>
      <c r="H28" s="31" t="s">
        <v>77</v>
      </c>
      <c r="I28" s="31" t="s">
        <v>78</v>
      </c>
      <c r="J28" s="31"/>
    </row>
    <row r="29" spans="1:10" x14ac:dyDescent="0.3">
      <c r="A29" s="31">
        <f>A28+1</f>
        <v>8</v>
      </c>
      <c r="B29" s="37" t="str">
        <f>B28</f>
        <v>ME21d</v>
      </c>
      <c r="C29" s="38">
        <f>E28+F28</f>
        <v>0.34722222222222221</v>
      </c>
      <c r="D29" s="38">
        <v>6.9444444444444441E-3</v>
      </c>
      <c r="E29" s="32">
        <f>D29+C29</f>
        <v>0.35416666666666663</v>
      </c>
      <c r="F29" s="38">
        <f>F28</f>
        <v>6.9444444444444441E-3</v>
      </c>
      <c r="G29" s="44" t="s">
        <v>88</v>
      </c>
      <c r="H29" s="31" t="s">
        <v>86</v>
      </c>
      <c r="I29" s="31" t="s">
        <v>87</v>
      </c>
      <c r="J29" s="31"/>
    </row>
    <row r="30" spans="1:10" x14ac:dyDescent="0.3">
      <c r="A30" s="31">
        <f>A29+1</f>
        <v>9</v>
      </c>
      <c r="B30" s="37" t="str">
        <f>B29</f>
        <v>ME21d</v>
      </c>
      <c r="C30" s="38">
        <f>E29+F29</f>
        <v>0.36111111111111105</v>
      </c>
      <c r="D30" s="38">
        <v>6.9444444444444441E-3</v>
      </c>
      <c r="E30" s="32">
        <f>D30+C30</f>
        <v>0.36805555555555547</v>
      </c>
      <c r="F30" s="38">
        <f>F29</f>
        <v>6.9444444444444441E-3</v>
      </c>
      <c r="G30" s="44" t="s">
        <v>91</v>
      </c>
      <c r="H30" s="31" t="s">
        <v>89</v>
      </c>
      <c r="I30" s="31" t="s">
        <v>90</v>
      </c>
      <c r="J30" s="31"/>
    </row>
    <row r="31" spans="1:10" x14ac:dyDescent="0.3">
      <c r="C31" s="43"/>
      <c r="D31" s="43"/>
      <c r="E31" s="30"/>
    </row>
    <row r="32" spans="1:10" x14ac:dyDescent="0.3">
      <c r="A32" s="33">
        <f>A12+1</f>
        <v>5</v>
      </c>
      <c r="B32" s="39" t="str">
        <f>B12</f>
        <v>ME21b</v>
      </c>
      <c r="C32" s="40">
        <v>0.39583333333333331</v>
      </c>
      <c r="D32" s="40">
        <v>6.9444444444444441E-3</v>
      </c>
      <c r="E32" s="34">
        <f>D32+C32</f>
        <v>0.40277777777777773</v>
      </c>
      <c r="F32" s="40">
        <f>F30</f>
        <v>6.9444444444444441E-3</v>
      </c>
      <c r="G32" s="45" t="s">
        <v>91</v>
      </c>
      <c r="H32" s="33" t="s">
        <v>101</v>
      </c>
      <c r="I32" s="33" t="s">
        <v>102</v>
      </c>
      <c r="J32" s="33"/>
    </row>
    <row r="33" spans="1:10" x14ac:dyDescent="0.3">
      <c r="A33" s="33">
        <f>A32+1</f>
        <v>6</v>
      </c>
      <c r="B33" s="39" t="str">
        <f>B32</f>
        <v>ME21b</v>
      </c>
      <c r="C33" s="40">
        <f>E32+F32</f>
        <v>0.40972222222222215</v>
      </c>
      <c r="D33" s="40">
        <v>6.9444444444444441E-3</v>
      </c>
      <c r="E33" s="34">
        <f>D33+C33</f>
        <v>0.41666666666666657</v>
      </c>
      <c r="F33" s="40">
        <f>F32</f>
        <v>6.9444444444444441E-3</v>
      </c>
      <c r="G33" s="45" t="s">
        <v>88</v>
      </c>
      <c r="H33" s="33" t="s">
        <v>103</v>
      </c>
      <c r="I33" s="33" t="s">
        <v>104</v>
      </c>
      <c r="J33" s="33"/>
    </row>
    <row r="34" spans="1:10" x14ac:dyDescent="0.3">
      <c r="A34" s="33">
        <f>A33+1</f>
        <v>7</v>
      </c>
      <c r="B34" s="39" t="str">
        <f>B33</f>
        <v>ME21b</v>
      </c>
      <c r="C34" s="40">
        <f>E33+F33</f>
        <v>0.42361111111111099</v>
      </c>
      <c r="D34" s="40">
        <v>6.9444444444444441E-3</v>
      </c>
      <c r="E34" s="34">
        <f>D34+C34</f>
        <v>0.43055555555555541</v>
      </c>
      <c r="F34" s="40">
        <v>1.0416666666666666E-2</v>
      </c>
      <c r="G34" s="45" t="s">
        <v>82</v>
      </c>
      <c r="H34" s="33" t="s">
        <v>105</v>
      </c>
      <c r="I34" s="33" t="s">
        <v>106</v>
      </c>
      <c r="J34" s="33"/>
    </row>
    <row r="35" spans="1:10" x14ac:dyDescent="0.3">
      <c r="A35" s="33">
        <f>A34+1</f>
        <v>8</v>
      </c>
      <c r="B35" s="39" t="str">
        <f>B34</f>
        <v>ME21b</v>
      </c>
      <c r="C35" s="40">
        <f>E34+F34</f>
        <v>0.4409722222222221</v>
      </c>
      <c r="D35" s="40">
        <v>6.9444444444444441E-3</v>
      </c>
      <c r="E35" s="34">
        <f>D35+C35</f>
        <v>0.44791666666666652</v>
      </c>
      <c r="F35" s="40">
        <v>1.0416666666666666E-2</v>
      </c>
      <c r="G35" s="45" t="s">
        <v>117</v>
      </c>
      <c r="H35" s="45" t="s">
        <v>107</v>
      </c>
      <c r="I35" s="33" t="s">
        <v>108</v>
      </c>
      <c r="J35" s="33"/>
    </row>
    <row r="37" spans="1:10" x14ac:dyDescent="0.3">
      <c r="A37" s="35">
        <v>1</v>
      </c>
      <c r="B37" s="41" t="s">
        <v>92</v>
      </c>
      <c r="C37" s="42">
        <v>0.50694444444444442</v>
      </c>
      <c r="D37" s="42">
        <v>6.9444444444444441E-3</v>
      </c>
      <c r="E37" s="36">
        <f>D37+C37</f>
        <v>0.51388888888888884</v>
      </c>
      <c r="F37" s="42">
        <v>1.0416666666666666E-2</v>
      </c>
      <c r="G37" s="46" t="s">
        <v>82</v>
      </c>
      <c r="H37" s="35" t="s">
        <v>123</v>
      </c>
      <c r="I37" s="35" t="s">
        <v>124</v>
      </c>
      <c r="J37" s="35"/>
    </row>
    <row r="38" spans="1:10" x14ac:dyDescent="0.3">
      <c r="A38" s="35">
        <f>A37+1</f>
        <v>2</v>
      </c>
      <c r="B38" s="41" t="str">
        <f>B37</f>
        <v>ME21b</v>
      </c>
      <c r="C38" s="42">
        <f>E37+F37</f>
        <v>0.52430555555555547</v>
      </c>
      <c r="D38" s="42">
        <v>6.9444444444444441E-3</v>
      </c>
      <c r="E38" s="36">
        <f>D38+C38</f>
        <v>0.53124999999999989</v>
      </c>
      <c r="F38" s="42">
        <v>2.0833333333333332E-2</v>
      </c>
      <c r="G38" s="46" t="s">
        <v>88</v>
      </c>
      <c r="H38" s="35" t="s">
        <v>120</v>
      </c>
      <c r="I38" s="35" t="s">
        <v>121</v>
      </c>
      <c r="J38" s="35"/>
    </row>
    <row r="39" spans="1:10" x14ac:dyDescent="0.3">
      <c r="A39" s="35">
        <f>A38+1</f>
        <v>3</v>
      </c>
      <c r="B39" s="41" t="str">
        <f>B38</f>
        <v>ME21b</v>
      </c>
      <c r="C39" s="42">
        <f>E38+F38</f>
        <v>0.55208333333333326</v>
      </c>
      <c r="D39" s="42">
        <v>6.9444444444444441E-3</v>
      </c>
      <c r="E39" s="36">
        <f>D39+C39</f>
        <v>0.55902777777777768</v>
      </c>
      <c r="F39" s="42">
        <v>1.0416666666666666E-2</v>
      </c>
      <c r="G39" s="46" t="s">
        <v>122</v>
      </c>
      <c r="H39" s="35" t="s">
        <v>118</v>
      </c>
      <c r="I39" s="35" t="s">
        <v>119</v>
      </c>
      <c r="J39" s="35"/>
    </row>
    <row r="40" spans="1:10" x14ac:dyDescent="0.3">
      <c r="A40" s="35">
        <f>A39+1</f>
        <v>4</v>
      </c>
      <c r="B40" s="41" t="str">
        <f>B39</f>
        <v>ME21b</v>
      </c>
      <c r="C40" s="42">
        <f>E39+F39</f>
        <v>0.56944444444444431</v>
      </c>
      <c r="D40" s="42">
        <v>6.9444444444444441E-3</v>
      </c>
      <c r="E40" s="36">
        <f>D40+C40</f>
        <v>0.57638888888888873</v>
      </c>
      <c r="F40" s="42">
        <v>1.0416666666666666E-2</v>
      </c>
      <c r="G40" s="46" t="s">
        <v>62</v>
      </c>
      <c r="H40" s="35" t="s">
        <v>109</v>
      </c>
      <c r="I40" s="35" t="s">
        <v>110</v>
      </c>
      <c r="J40" s="35"/>
    </row>
    <row r="42" spans="1:10" x14ac:dyDescent="0.3">
      <c r="A42" s="93">
        <f>A21+1</f>
        <v>4</v>
      </c>
      <c r="B42" s="94" t="str">
        <f>B21</f>
        <v>ME21c</v>
      </c>
      <c r="C42" s="91">
        <v>0.61111111111111105</v>
      </c>
      <c r="D42" s="91">
        <v>6.9444444444444441E-3</v>
      </c>
      <c r="E42" s="95">
        <f>D42+C42</f>
        <v>0.61805555555555547</v>
      </c>
      <c r="F42" s="91">
        <f>F21</f>
        <v>6.9444444444444441E-3</v>
      </c>
      <c r="G42" s="92" t="s">
        <v>74</v>
      </c>
      <c r="H42" s="93" t="s">
        <v>161</v>
      </c>
      <c r="I42" s="93" t="s">
        <v>162</v>
      </c>
      <c r="J42" s="93"/>
    </row>
    <row r="43" spans="1:10" x14ac:dyDescent="0.3">
      <c r="A43" s="93">
        <f>A22+1</f>
        <v>5</v>
      </c>
      <c r="B43" s="94" t="str">
        <f>B22</f>
        <v>ME21c</v>
      </c>
      <c r="C43" s="91">
        <f>E42+F42</f>
        <v>0.62499999999999989</v>
      </c>
      <c r="D43" s="91">
        <v>6.9444444444444441E-3</v>
      </c>
      <c r="E43" s="95">
        <f>D43+C43</f>
        <v>0.63194444444444431</v>
      </c>
      <c r="F43" s="91">
        <f>F22</f>
        <v>6.9444444444444441E-3</v>
      </c>
      <c r="G43" s="92" t="s">
        <v>82</v>
      </c>
      <c r="H43" s="93" t="s">
        <v>126</v>
      </c>
      <c r="I43" s="93" t="s">
        <v>127</v>
      </c>
      <c r="J43" s="93" t="s">
        <v>128</v>
      </c>
    </row>
    <row r="44" spans="1:10" x14ac:dyDescent="0.3">
      <c r="A44" s="93">
        <f>A43+1</f>
        <v>6</v>
      </c>
      <c r="B44" s="94" t="str">
        <f>B43</f>
        <v>ME21c</v>
      </c>
      <c r="C44" s="91">
        <f>E43+F43</f>
        <v>0.63888888888888873</v>
      </c>
      <c r="D44" s="91">
        <v>6.9444444444444441E-3</v>
      </c>
      <c r="E44" s="95">
        <f>D44+C44</f>
        <v>0.64583333333333315</v>
      </c>
      <c r="F44" s="91">
        <f>F43</f>
        <v>6.9444444444444441E-3</v>
      </c>
      <c r="G44" s="92" t="s">
        <v>117</v>
      </c>
      <c r="H44" s="93" t="s">
        <v>140</v>
      </c>
      <c r="I44" s="93" t="s">
        <v>141</v>
      </c>
      <c r="J44" s="93"/>
    </row>
    <row r="45" spans="1:10" x14ac:dyDescent="0.3">
      <c r="A45" s="93">
        <f>A44+1</f>
        <v>7</v>
      </c>
      <c r="B45" s="94" t="str">
        <f>B44</f>
        <v>ME21c</v>
      </c>
      <c r="C45" s="91">
        <f>E44+F44</f>
        <v>0.65277777777777757</v>
      </c>
      <c r="D45" s="91">
        <v>6.9444444444444441E-3</v>
      </c>
      <c r="E45" s="95">
        <f>D45+C45</f>
        <v>0.65972222222222199</v>
      </c>
      <c r="F45" s="91">
        <f>F44</f>
        <v>6.9444444444444441E-3</v>
      </c>
      <c r="G45" s="92" t="s">
        <v>88</v>
      </c>
      <c r="H45" s="93" t="s">
        <v>144</v>
      </c>
      <c r="I45" s="93" t="s">
        <v>145</v>
      </c>
      <c r="J45" s="93"/>
    </row>
    <row r="46" spans="1:10" x14ac:dyDescent="0.3">
      <c r="A46" s="93">
        <f>A45+1</f>
        <v>8</v>
      </c>
      <c r="B46" s="94" t="str">
        <f>B45</f>
        <v>ME21c</v>
      </c>
      <c r="C46" s="91">
        <f>E45+F45</f>
        <v>0.66666666666666641</v>
      </c>
      <c r="D46" s="91">
        <v>6.9444444444444441E-3</v>
      </c>
      <c r="E46" s="95">
        <f>D46+C46</f>
        <v>0.67361111111111083</v>
      </c>
      <c r="F46" s="91"/>
      <c r="G46" s="92" t="s">
        <v>71</v>
      </c>
      <c r="H46" s="93" t="s">
        <v>142</v>
      </c>
      <c r="I46" s="93" t="s">
        <v>143</v>
      </c>
      <c r="J46" s="9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A9CB-DF40-4223-8451-ECCF4D27A489}">
  <dimension ref="A1"/>
  <sheetViews>
    <sheetView workbookViewId="0">
      <selection activeCell="O56" sqref="O5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28FB-3471-485E-8043-8D7A61FF5BE2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E55D-EE25-44CD-BB43-38E49EA7925E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A80D-F342-4D8B-860B-86AC9B70321F}">
  <dimension ref="A1:J46"/>
  <sheetViews>
    <sheetView tabSelected="1" topLeftCell="A12" zoomScale="115" zoomScaleNormal="115" workbookViewId="0">
      <selection activeCell="B20" sqref="B20"/>
    </sheetView>
  </sheetViews>
  <sheetFormatPr baseColWidth="10" defaultColWidth="8.77734375" defaultRowHeight="14.4" x14ac:dyDescent="0.3"/>
  <cols>
    <col min="1" max="1" width="3.109375" style="27" bestFit="1" customWidth="1"/>
    <col min="2" max="2" width="40.6640625" style="4" bestFit="1" customWidth="1"/>
    <col min="3" max="3" width="63.44140625" style="6" customWidth="1"/>
    <col min="4" max="4" width="8.33203125" style="8" bestFit="1" customWidth="1"/>
    <col min="5" max="5" width="6.44140625" style="8" bestFit="1" customWidth="1"/>
    <col min="6" max="6" width="3.44140625" customWidth="1"/>
    <col min="7" max="7" width="6.6640625" style="8" bestFit="1" customWidth="1"/>
    <col min="8" max="8" width="67.44140625" style="6" customWidth="1"/>
    <col min="9" max="9" width="64.109375" style="4" customWidth="1"/>
  </cols>
  <sheetData>
    <row r="1" spans="1:10" x14ac:dyDescent="0.3">
      <c r="B1" s="10" t="s">
        <v>0</v>
      </c>
      <c r="C1" s="11" t="s">
        <v>19</v>
      </c>
    </row>
    <row r="2" spans="1:10" ht="15" thickBot="1" x14ac:dyDescent="0.35">
      <c r="B2" s="17" t="s">
        <v>1</v>
      </c>
      <c r="C2" s="26" t="s">
        <v>18</v>
      </c>
    </row>
    <row r="3" spans="1:10" x14ac:dyDescent="0.3">
      <c r="B3" s="24" t="s">
        <v>28</v>
      </c>
      <c r="C3" s="25" t="s">
        <v>163</v>
      </c>
    </row>
    <row r="4" spans="1:10" x14ac:dyDescent="0.3">
      <c r="B4" s="12" t="s">
        <v>29</v>
      </c>
      <c r="C4" s="13" t="s">
        <v>164</v>
      </c>
    </row>
    <row r="5" spans="1:10" ht="15" thickBot="1" x14ac:dyDescent="0.35">
      <c r="B5" s="12" t="s">
        <v>30</v>
      </c>
      <c r="C5" s="13"/>
    </row>
    <row r="6" spans="1:10" x14ac:dyDescent="0.3">
      <c r="B6" s="10" t="s">
        <v>2</v>
      </c>
      <c r="C6" s="14"/>
      <c r="D6" s="15">
        <f>SUM(E13:E30)</f>
        <v>30</v>
      </c>
      <c r="E6" s="23"/>
      <c r="G6" s="20">
        <f>SUM(G13:G44)</f>
        <v>0</v>
      </c>
    </row>
    <row r="7" spans="1:10" x14ac:dyDescent="0.3">
      <c r="B7" s="12" t="s">
        <v>3</v>
      </c>
      <c r="C7" s="9"/>
      <c r="D7" s="16">
        <f>100/$D$6*D6</f>
        <v>100</v>
      </c>
      <c r="E7" s="23"/>
      <c r="G7" s="21">
        <f>100/$D$6*G6</f>
        <v>0</v>
      </c>
    </row>
    <row r="8" spans="1:10" ht="15" thickBot="1" x14ac:dyDescent="0.35">
      <c r="B8" s="17" t="s">
        <v>4</v>
      </c>
      <c r="C8" s="18"/>
      <c r="D8" s="19">
        <f>(5*D6/$D$6)+1</f>
        <v>6</v>
      </c>
      <c r="G8" s="22">
        <f>(5*G6/$D$6)+1</f>
        <v>1</v>
      </c>
    </row>
    <row r="9" spans="1:10" x14ac:dyDescent="0.3">
      <c r="B9" s="7"/>
      <c r="D9" s="23"/>
      <c r="G9" s="23"/>
    </row>
    <row r="10" spans="1:10" x14ac:dyDescent="0.3">
      <c r="B10" s="7"/>
      <c r="D10" s="23">
        <f>SUM(D13:D35)</f>
        <v>10</v>
      </c>
      <c r="F10" s="23"/>
      <c r="H10"/>
      <c r="I10" s="23"/>
      <c r="J10" s="6"/>
    </row>
    <row r="11" spans="1:10" s="5" customFormat="1" x14ac:dyDescent="0.3">
      <c r="A11" s="51" t="s">
        <v>5</v>
      </c>
      <c r="B11" s="60" t="s">
        <v>49</v>
      </c>
      <c r="C11" s="60" t="s">
        <v>20</v>
      </c>
      <c r="D11" s="61" t="s">
        <v>34</v>
      </c>
      <c r="E11" s="60" t="s">
        <v>46</v>
      </c>
      <c r="G11" s="62" t="s">
        <v>47</v>
      </c>
      <c r="H11" s="63" t="s">
        <v>6</v>
      </c>
    </row>
    <row r="12" spans="1:10" s="5" customFormat="1" ht="28.8" x14ac:dyDescent="0.3">
      <c r="A12" s="51"/>
      <c r="B12" s="52" t="s">
        <v>8</v>
      </c>
      <c r="C12" s="52" t="s">
        <v>45</v>
      </c>
      <c r="D12" s="53"/>
      <c r="E12" s="53"/>
      <c r="F12" s="47"/>
      <c r="G12" s="64"/>
      <c r="H12" s="65"/>
    </row>
    <row r="13" spans="1:10" ht="28.8" x14ac:dyDescent="0.3">
      <c r="A13" s="51">
        <v>1</v>
      </c>
      <c r="B13" s="54" t="s">
        <v>17</v>
      </c>
      <c r="C13" s="55" t="s">
        <v>41</v>
      </c>
      <c r="D13" s="56"/>
      <c r="E13" s="56">
        <v>3</v>
      </c>
      <c r="G13" s="56"/>
      <c r="H13" s="55"/>
    </row>
    <row r="14" spans="1:10" ht="28.8" x14ac:dyDescent="0.3">
      <c r="A14" s="57"/>
      <c r="B14" s="58"/>
      <c r="C14" s="55" t="s">
        <v>42</v>
      </c>
      <c r="D14" s="59"/>
      <c r="E14" s="59"/>
      <c r="G14" s="59"/>
      <c r="H14" s="52"/>
    </row>
    <row r="15" spans="1:10" x14ac:dyDescent="0.3">
      <c r="A15" s="51">
        <f>A13+1</f>
        <v>2</v>
      </c>
      <c r="B15" s="54" t="s">
        <v>16</v>
      </c>
      <c r="C15" s="55" t="s">
        <v>22</v>
      </c>
      <c r="D15" s="56"/>
      <c r="E15" s="56">
        <v>1</v>
      </c>
      <c r="G15" s="56"/>
      <c r="H15" s="55"/>
    </row>
    <row r="16" spans="1:10" x14ac:dyDescent="0.3">
      <c r="A16" s="51">
        <f t="shared" ref="A16:A21" si="0">A15+1</f>
        <v>3</v>
      </c>
      <c r="B16" s="54" t="s">
        <v>21</v>
      </c>
      <c r="C16" s="55" t="s">
        <v>43</v>
      </c>
      <c r="D16" s="56"/>
      <c r="E16" s="56">
        <v>1</v>
      </c>
      <c r="G16" s="56"/>
      <c r="H16" s="55"/>
    </row>
    <row r="17" spans="1:8" x14ac:dyDescent="0.3">
      <c r="A17" s="51">
        <f t="shared" si="0"/>
        <v>4</v>
      </c>
      <c r="B17" s="54" t="s">
        <v>26</v>
      </c>
      <c r="C17" s="55" t="s">
        <v>25</v>
      </c>
      <c r="D17" s="56">
        <v>0.25</v>
      </c>
      <c r="E17" s="56">
        <v>1</v>
      </c>
      <c r="G17" s="56"/>
      <c r="H17" s="55"/>
    </row>
    <row r="18" spans="1:8" ht="28.8" x14ac:dyDescent="0.3">
      <c r="A18" s="51">
        <f t="shared" si="0"/>
        <v>5</v>
      </c>
      <c r="B18" s="54" t="s">
        <v>27</v>
      </c>
      <c r="C18" s="55" t="s">
        <v>31</v>
      </c>
      <c r="D18" s="56">
        <v>0.25</v>
      </c>
      <c r="E18" s="56">
        <v>1</v>
      </c>
      <c r="G18" s="56"/>
      <c r="H18" s="55"/>
    </row>
    <row r="19" spans="1:8" x14ac:dyDescent="0.3">
      <c r="A19" s="51">
        <f t="shared" si="0"/>
        <v>6</v>
      </c>
      <c r="B19" s="54" t="s">
        <v>24</v>
      </c>
      <c r="C19" s="55" t="s">
        <v>23</v>
      </c>
      <c r="D19" s="56">
        <v>0.25</v>
      </c>
      <c r="E19" s="56">
        <v>1</v>
      </c>
      <c r="G19" s="56"/>
      <c r="H19" s="55"/>
    </row>
    <row r="20" spans="1:8" ht="28.8" x14ac:dyDescent="0.3">
      <c r="A20" s="51">
        <f>A19+1</f>
        <v>7</v>
      </c>
      <c r="B20" s="54" t="s">
        <v>32</v>
      </c>
      <c r="C20" s="55" t="s">
        <v>39</v>
      </c>
      <c r="D20" s="56">
        <v>0.25</v>
      </c>
      <c r="E20" s="56">
        <v>1</v>
      </c>
      <c r="G20" s="56"/>
      <c r="H20" s="55"/>
    </row>
    <row r="21" spans="1:8" ht="43.2" x14ac:dyDescent="0.3">
      <c r="A21" s="51">
        <f t="shared" si="0"/>
        <v>8</v>
      </c>
      <c r="B21" s="54" t="s">
        <v>33</v>
      </c>
      <c r="C21" s="55" t="s">
        <v>48</v>
      </c>
      <c r="D21" s="56">
        <v>0.25</v>
      </c>
      <c r="E21" s="56">
        <v>1</v>
      </c>
      <c r="G21" s="56"/>
      <c r="H21" s="55"/>
    </row>
    <row r="22" spans="1:8" ht="28.8" x14ac:dyDescent="0.3">
      <c r="A22" s="51">
        <f>A20+1</f>
        <v>8</v>
      </c>
      <c r="B22" s="54" t="s">
        <v>146</v>
      </c>
      <c r="C22" s="55" t="s">
        <v>147</v>
      </c>
      <c r="D22" s="56">
        <v>0.25</v>
      </c>
      <c r="E22" s="56">
        <v>1</v>
      </c>
      <c r="G22" s="56"/>
      <c r="H22" s="55"/>
    </row>
    <row r="23" spans="1:8" x14ac:dyDescent="0.3">
      <c r="A23" s="51">
        <f>A21+1</f>
        <v>9</v>
      </c>
      <c r="B23" s="54" t="s">
        <v>148</v>
      </c>
      <c r="C23" s="55" t="s">
        <v>149</v>
      </c>
      <c r="D23" s="56">
        <v>0.25</v>
      </c>
      <c r="E23" s="56">
        <v>1</v>
      </c>
      <c r="G23" s="56"/>
      <c r="H23" s="55"/>
    </row>
    <row r="24" spans="1:8" x14ac:dyDescent="0.3">
      <c r="B24" s="3"/>
    </row>
    <row r="25" spans="1:8" s="5" customFormat="1" x14ac:dyDescent="0.3">
      <c r="A25" s="66" t="s">
        <v>5</v>
      </c>
      <c r="B25" s="67" t="s">
        <v>153</v>
      </c>
      <c r="C25" s="68" t="str">
        <f>C11</f>
        <v>Indikator / Hinweise</v>
      </c>
      <c r="D25" s="69" t="str">
        <f>D11</f>
        <v>Soll-T</v>
      </c>
      <c r="E25" s="69" t="str">
        <f>E11</f>
        <v>Soll-P</v>
      </c>
      <c r="G25" s="76" t="str">
        <f>G11</f>
        <v>Ist-P</v>
      </c>
      <c r="H25" s="68" t="s">
        <v>6</v>
      </c>
    </row>
    <row r="26" spans="1:8" s="5" customFormat="1" ht="57.6" x14ac:dyDescent="0.3">
      <c r="A26" s="70"/>
      <c r="B26" s="71" t="s">
        <v>8</v>
      </c>
      <c r="C26" s="71" t="s">
        <v>152</v>
      </c>
      <c r="D26" s="72"/>
      <c r="E26" s="72"/>
      <c r="F26" s="47"/>
      <c r="G26" s="77"/>
      <c r="H26" s="71"/>
    </row>
    <row r="27" spans="1:8" s="5" customFormat="1" ht="28.8" x14ac:dyDescent="0.3">
      <c r="A27" s="70">
        <f>A23+1</f>
        <v>10</v>
      </c>
      <c r="B27" s="73" t="s">
        <v>154</v>
      </c>
      <c r="C27" s="74" t="s">
        <v>157</v>
      </c>
      <c r="D27" s="75">
        <v>2</v>
      </c>
      <c r="E27" s="75">
        <v>3</v>
      </c>
      <c r="F27"/>
      <c r="G27" s="75"/>
      <c r="H27" s="74"/>
    </row>
    <row r="28" spans="1:8" s="5" customFormat="1" ht="43.2" x14ac:dyDescent="0.3">
      <c r="A28" s="70">
        <f>A27+1</f>
        <v>11</v>
      </c>
      <c r="B28" s="73" t="s">
        <v>156</v>
      </c>
      <c r="C28" s="74" t="s">
        <v>158</v>
      </c>
      <c r="D28" s="75">
        <v>2</v>
      </c>
      <c r="E28" s="75">
        <v>6</v>
      </c>
      <c r="F28"/>
      <c r="G28" s="75"/>
      <c r="H28" s="74"/>
    </row>
    <row r="29" spans="1:8" s="5" customFormat="1" ht="28.8" x14ac:dyDescent="0.3">
      <c r="A29" s="70">
        <f>A27+1</f>
        <v>11</v>
      </c>
      <c r="B29" s="73" t="s">
        <v>155</v>
      </c>
      <c r="C29" s="74" t="s">
        <v>159</v>
      </c>
      <c r="D29" s="75">
        <v>2</v>
      </c>
      <c r="E29" s="75">
        <v>9</v>
      </c>
      <c r="F29"/>
      <c r="G29" s="75"/>
      <c r="H29" s="74"/>
    </row>
    <row r="30" spans="1:8" x14ac:dyDescent="0.3">
      <c r="B30" s="3"/>
    </row>
    <row r="31" spans="1:8" s="5" customFormat="1" x14ac:dyDescent="0.3">
      <c r="A31" s="78" t="s">
        <v>5</v>
      </c>
      <c r="B31" s="49" t="s">
        <v>160</v>
      </c>
      <c r="C31" s="49" t="s">
        <v>20</v>
      </c>
      <c r="D31" s="79" t="s">
        <v>34</v>
      </c>
      <c r="E31" s="49" t="s">
        <v>46</v>
      </c>
      <c r="F31"/>
      <c r="G31" s="48" t="s">
        <v>47</v>
      </c>
      <c r="H31" s="49" t="s">
        <v>6</v>
      </c>
    </row>
    <row r="32" spans="1:8" x14ac:dyDescent="0.3">
      <c r="A32" s="78">
        <f>A29+1</f>
        <v>12</v>
      </c>
      <c r="B32" s="50" t="s">
        <v>150</v>
      </c>
      <c r="C32" s="80" t="s">
        <v>151</v>
      </c>
      <c r="D32" s="81">
        <v>0.5</v>
      </c>
      <c r="E32" s="81">
        <v>1</v>
      </c>
      <c r="G32" s="48"/>
      <c r="H32" s="50"/>
    </row>
    <row r="33" spans="1:8" ht="28.8" x14ac:dyDescent="0.3">
      <c r="A33" s="78">
        <f>A32+1</f>
        <v>13</v>
      </c>
      <c r="B33" s="50" t="s">
        <v>7</v>
      </c>
      <c r="C33" s="80" t="s">
        <v>35</v>
      </c>
      <c r="D33" s="81">
        <v>1</v>
      </c>
      <c r="E33" s="81">
        <v>2</v>
      </c>
      <c r="G33" s="48"/>
      <c r="H33" s="50"/>
    </row>
    <row r="34" spans="1:8" ht="28.8" x14ac:dyDescent="0.3">
      <c r="A34" s="78">
        <f>A33+1</f>
        <v>14</v>
      </c>
      <c r="B34" s="50" t="s">
        <v>44</v>
      </c>
      <c r="C34" s="80" t="s">
        <v>50</v>
      </c>
      <c r="D34" s="81">
        <v>0.5</v>
      </c>
      <c r="E34" s="81">
        <v>2</v>
      </c>
      <c r="G34" s="48"/>
      <c r="H34" s="50"/>
    </row>
    <row r="35" spans="1:8" x14ac:dyDescent="0.3">
      <c r="A35" s="78">
        <f>A34+1</f>
        <v>15</v>
      </c>
      <c r="B35" s="50" t="s">
        <v>51</v>
      </c>
      <c r="C35" s="80" t="s">
        <v>52</v>
      </c>
      <c r="D35" s="81">
        <v>0.25</v>
      </c>
      <c r="E35" s="81">
        <v>2</v>
      </c>
      <c r="G35" s="48"/>
      <c r="H35" s="50"/>
    </row>
    <row r="36" spans="1:8" x14ac:dyDescent="0.3">
      <c r="B36" s="3"/>
    </row>
    <row r="37" spans="1:8" x14ac:dyDescent="0.3">
      <c r="A37" s="82" t="str">
        <f>A25</f>
        <v>#</v>
      </c>
      <c r="B37" s="67" t="s">
        <v>9</v>
      </c>
      <c r="C37" s="74" t="str">
        <f>C31</f>
        <v>Indikator / Hinweise</v>
      </c>
      <c r="D37" s="76" t="str">
        <f>D31</f>
        <v>Soll-T</v>
      </c>
      <c r="E37" s="76" t="str">
        <f>E31</f>
        <v>Soll-P</v>
      </c>
      <c r="G37" s="76" t="str">
        <f>$E$11</f>
        <v>Soll-P</v>
      </c>
      <c r="H37" s="74"/>
    </row>
    <row r="38" spans="1:8" x14ac:dyDescent="0.3">
      <c r="A38" s="66">
        <f>A35+1</f>
        <v>16</v>
      </c>
      <c r="B38" s="73" t="s">
        <v>10</v>
      </c>
      <c r="C38" s="74" t="s">
        <v>40</v>
      </c>
      <c r="D38" s="75"/>
      <c r="E38" s="75">
        <f>$D$6*0.05</f>
        <v>1.5</v>
      </c>
      <c r="G38" s="75"/>
      <c r="H38" s="74"/>
    </row>
    <row r="39" spans="1:8" s="5" customFormat="1" x14ac:dyDescent="0.3">
      <c r="A39" s="66">
        <f>A38+1</f>
        <v>17</v>
      </c>
      <c r="B39" s="73" t="s">
        <v>11</v>
      </c>
      <c r="C39" s="74" t="s">
        <v>36</v>
      </c>
      <c r="D39" s="75"/>
      <c r="E39" s="75">
        <f>$D$6*0.05</f>
        <v>1.5</v>
      </c>
      <c r="G39" s="75"/>
      <c r="H39" s="74"/>
    </row>
    <row r="40" spans="1:8" s="5" customFormat="1" ht="28.8" x14ac:dyDescent="0.3">
      <c r="A40" s="66">
        <f>A39+1</f>
        <v>18</v>
      </c>
      <c r="B40" s="73" t="s">
        <v>38</v>
      </c>
      <c r="C40" s="74" t="s">
        <v>37</v>
      </c>
      <c r="D40" s="75"/>
      <c r="E40" s="75">
        <f>$D$6*0.1</f>
        <v>3</v>
      </c>
      <c r="G40" s="75"/>
      <c r="H40" s="74"/>
    </row>
    <row r="41" spans="1:8" x14ac:dyDescent="0.3">
      <c r="B41" s="3"/>
    </row>
    <row r="42" spans="1:8" x14ac:dyDescent="0.3">
      <c r="A42" s="83" t="str">
        <f>A37</f>
        <v>#</v>
      </c>
      <c r="B42" s="84" t="s">
        <v>12</v>
      </c>
      <c r="C42" s="85"/>
      <c r="D42" s="86" t="str">
        <f>D37</f>
        <v>Soll-T</v>
      </c>
      <c r="E42" s="86" t="str">
        <f>$E$11</f>
        <v>Soll-P</v>
      </c>
      <c r="G42" s="86" t="str">
        <f>$E$11</f>
        <v>Soll-P</v>
      </c>
      <c r="H42" s="85"/>
    </row>
    <row r="43" spans="1:8" ht="43.2" x14ac:dyDescent="0.3">
      <c r="A43" s="87">
        <f>A40+1</f>
        <v>19</v>
      </c>
      <c r="B43" s="88" t="s">
        <v>13</v>
      </c>
      <c r="C43" s="85" t="s">
        <v>15</v>
      </c>
      <c r="D43" s="89"/>
      <c r="E43" s="89">
        <f>-$D$6*0.05</f>
        <v>-1.5</v>
      </c>
      <c r="G43" s="89"/>
      <c r="H43" s="85"/>
    </row>
    <row r="44" spans="1:8" ht="28.8" x14ac:dyDescent="0.3">
      <c r="A44" s="87">
        <f>A43+1</f>
        <v>20</v>
      </c>
      <c r="B44" s="90" t="s">
        <v>14</v>
      </c>
      <c r="C44" s="85" t="s">
        <v>53</v>
      </c>
      <c r="D44" s="89"/>
      <c r="E44" s="89">
        <f>-$D$6*0.05</f>
        <v>-1.5</v>
      </c>
      <c r="G44" s="89"/>
      <c r="H44" s="85"/>
    </row>
    <row r="45" spans="1:8" x14ac:dyDescent="0.3">
      <c r="B45" s="3"/>
      <c r="F45" s="2"/>
    </row>
    <row r="46" spans="1:8" x14ac:dyDescent="0.3">
      <c r="A46" s="2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821B-7631-4049-812B-4110FE3769B4}">
  <dimension ref="A1:I1"/>
  <sheetViews>
    <sheetView workbookViewId="0">
      <selection sqref="A1:XFD26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4" bestFit="1" customWidth="1"/>
    <col min="3" max="3" width="6.6640625" style="2" bestFit="1" customWidth="1"/>
    <col min="4" max="4" width="3.44140625" customWidth="1"/>
    <col min="5" max="5" width="12.77734375" style="2" bestFit="1" customWidth="1"/>
    <col min="6" max="6" width="14.6640625" style="2" bestFit="1" customWidth="1"/>
    <col min="7" max="7" width="16.33203125" style="2" bestFit="1" customWidth="1"/>
    <col min="8" max="8" width="12.77734375" bestFit="1" customWidth="1"/>
    <col min="9" max="9" width="50.77734375" style="6" customWidth="1"/>
  </cols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5230-7CD0-42FF-95C4-04EA1391DA66}">
  <dimension ref="A1:I1"/>
  <sheetViews>
    <sheetView workbookViewId="0">
      <selection sqref="A1:XFD24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4" bestFit="1" customWidth="1"/>
    <col min="3" max="3" width="6.6640625" style="2" bestFit="1" customWidth="1"/>
    <col min="4" max="4" width="3.44140625" customWidth="1"/>
    <col min="5" max="5" width="14.109375" style="2" bestFit="1" customWidth="1"/>
    <col min="6" max="6" width="13.44140625" style="2" bestFit="1" customWidth="1"/>
    <col min="7" max="7" width="10.6640625" style="2" bestFit="1" customWidth="1"/>
    <col min="8" max="8" width="11.109375" bestFit="1" customWidth="1"/>
    <col min="9" max="9" width="49.109375" style="6" customWidth="1"/>
  </cols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99E0-AFED-47BA-B0BD-BB87CE68D8B9}">
  <dimension ref="A1:K1"/>
  <sheetViews>
    <sheetView topLeftCell="B1" zoomScale="85" zoomScaleNormal="85" workbookViewId="0">
      <selection sqref="A1:XFD24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4" bestFit="1" customWidth="1"/>
    <col min="3" max="3" width="6.6640625" style="2" bestFit="1" customWidth="1"/>
    <col min="4" max="4" width="3.44140625" customWidth="1"/>
    <col min="5" max="5" width="15.109375" style="2" bestFit="1" customWidth="1"/>
    <col min="6" max="6" width="9.77734375" style="2" bestFit="1" customWidth="1"/>
    <col min="7" max="7" width="11.6640625" style="2" bestFit="1" customWidth="1"/>
    <col min="8" max="8" width="12.109375" bestFit="1" customWidth="1"/>
    <col min="9" max="9" width="13.44140625" bestFit="1" customWidth="1"/>
    <col min="10" max="10" width="52.6640625" style="6" customWidth="1"/>
    <col min="11" max="11" width="48.109375" style="4" customWidth="1"/>
  </cols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D19D-1048-4E4B-BCC0-C6C8A7440BCA}">
  <dimension ref="A1:I1"/>
  <sheetViews>
    <sheetView workbookViewId="0">
      <selection sqref="A1:XFD24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4" bestFit="1" customWidth="1"/>
    <col min="3" max="3" width="6.6640625" style="2" bestFit="1" customWidth="1"/>
    <col min="4" max="4" width="3.44140625" customWidth="1"/>
    <col min="5" max="5" width="12.77734375" style="2" bestFit="1" customWidth="1"/>
    <col min="6" max="6" width="15.77734375" style="2" bestFit="1" customWidth="1"/>
    <col min="7" max="7" width="9.109375" style="2" bestFit="1" customWidth="1"/>
    <col min="8" max="8" width="16.109375" bestFit="1" customWidth="1"/>
    <col min="9" max="9" width="42" style="6" customWidth="1"/>
  </cols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9E9-E966-46A8-B62A-2665ABA8F235}">
  <dimension ref="A1:I1"/>
  <sheetViews>
    <sheetView zoomScale="50" workbookViewId="0">
      <selection activeCell="E42" sqref="E42"/>
    </sheetView>
  </sheetViews>
  <sheetFormatPr baseColWidth="10" defaultColWidth="8.77734375" defaultRowHeight="14.4" x14ac:dyDescent="0.3"/>
  <cols>
    <col min="1" max="1" width="2.77734375" style="1" bestFit="1" customWidth="1"/>
    <col min="2" max="2" width="61.109375" style="4" customWidth="1"/>
    <col min="3" max="3" width="6.6640625" style="2" bestFit="1" customWidth="1"/>
    <col min="4" max="4" width="3.44140625" customWidth="1"/>
    <col min="5" max="5" width="9" style="2" bestFit="1" customWidth="1"/>
    <col min="6" max="6" width="8.77734375" style="2" bestFit="1" customWidth="1"/>
    <col min="7" max="7" width="8.109375" style="2" customWidth="1"/>
    <col min="8" max="8" width="7.6640625" bestFit="1" customWidth="1"/>
    <col min="9" max="9" width="42" style="2" customWidth="1"/>
  </cols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AA1A-0054-4850-A104-9F916FB25F8C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CF77-2B05-4CFE-9811-F0B9281C434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EF91E59A045E49BE546A552D95CD85" ma:contentTypeVersion="11" ma:contentTypeDescription="Ein neues Dokument erstellen." ma:contentTypeScope="" ma:versionID="2d2b73aa57a36a96699723f4bd903d68">
  <xsd:schema xmlns:xsd="http://www.w3.org/2001/XMLSchema" xmlns:xs="http://www.w3.org/2001/XMLSchema" xmlns:p="http://schemas.microsoft.com/office/2006/metadata/properties" xmlns:ns2="d005a70f-e9eb-482f-be8b-dc15414a6e72" xmlns:ns3="fcc0db23-895c-44d3-85c9-563d09dd4648" targetNamespace="http://schemas.microsoft.com/office/2006/metadata/properties" ma:root="true" ma:fieldsID="f5687d7dd995abf9001692d2362e5c6b" ns2:_="" ns3:_="">
    <xsd:import namespace="d005a70f-e9eb-482f-be8b-dc15414a6e72"/>
    <xsd:import namespace="fcc0db23-895c-44d3-85c9-563d09dd46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5a70f-e9eb-482f-be8b-dc15414a6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8b075c07-ef1e-4768-bfd5-1e7697736f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0db23-895c-44d3-85c9-563d09dd46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72f985-2295-4c08-af82-bea38c9c8020}" ma:internalName="TaxCatchAll" ma:showField="CatchAllData" ma:web="fcc0db23-895c-44d3-85c9-563d09dd46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05a70f-e9eb-482f-be8b-dc15414a6e72">
      <Terms xmlns="http://schemas.microsoft.com/office/infopath/2007/PartnerControls"/>
    </lcf76f155ced4ddcb4097134ff3c332f>
    <TaxCatchAll xmlns="fcc0db23-895c-44d3-85c9-563d09dd4648" xsi:nil="true"/>
  </documentManagement>
</p:properties>
</file>

<file path=customXml/itemProps1.xml><?xml version="1.0" encoding="utf-8"?>
<ds:datastoreItem xmlns:ds="http://schemas.openxmlformats.org/officeDocument/2006/customXml" ds:itemID="{F4EB6DF0-F1E6-4E12-93A1-59E5DD07E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5a70f-e9eb-482f-be8b-dc15414a6e72"/>
    <ds:schemaRef ds:uri="fcc0db23-895c-44d3-85c9-563d09dd46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E59318-8684-46B0-9F86-3030C19DE6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F1BED-7943-4904-A0B0-60D65170A535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fcc0db23-895c-44d3-85c9-563d09dd4648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d005a70f-e9eb-482f-be8b-dc15414a6e72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TimeSlots</vt:lpstr>
      <vt:lpstr>EndPresi_GR1</vt:lpstr>
      <vt:lpstr>EndPresi_GR2</vt:lpstr>
      <vt:lpstr>EndPresi_GR3</vt:lpstr>
      <vt:lpstr>EndPresi_GR4</vt:lpstr>
      <vt:lpstr>EndPresi_GR5</vt:lpstr>
      <vt:lpstr>EndPresi_GR6</vt:lpstr>
      <vt:lpstr>EndPresi_GR7</vt:lpstr>
      <vt:lpstr>EndPresi_GR8</vt:lpstr>
      <vt:lpstr>EndPresi_GR9</vt:lpstr>
      <vt:lpstr>EndPresi_GR10</vt:lpstr>
      <vt:lpstr>EndPresi_GR11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Volkan Demir</dc:creator>
  <cp:keywords/>
  <dc:description/>
  <cp:lastModifiedBy>Wernli, Samuel</cp:lastModifiedBy>
  <cp:revision/>
  <dcterms:created xsi:type="dcterms:W3CDTF">2015-06-05T18:19:34Z</dcterms:created>
  <dcterms:modified xsi:type="dcterms:W3CDTF">2024-01-30T13:45:03Z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0x01010063EF91E59A045E49BE546A552D95CD85</vt:lpwstr>
  </property>
  <property fmtid="{D5CDD505-2E9C-101B-9397-08002B2CF9AE}" pid="3" name="MediaServiceImageTags">
    <vt:lpwstr/>
  </property>
</Properties>
</file>