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480" yWindow="480" windowWidth="25120" windowHeight="17080" tabRatio="500"/>
  </bookViews>
  <sheets>
    <sheet name="Ch_edit_sim_stat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1" i="1" l="1"/>
  <c r="O30" i="1"/>
  <c r="O29" i="1"/>
  <c r="C26" i="1"/>
  <c r="D26" i="1"/>
  <c r="E26" i="1"/>
  <c r="F26" i="1"/>
  <c r="G26" i="1"/>
  <c r="H26" i="1"/>
  <c r="I26" i="1"/>
  <c r="J26" i="1"/>
  <c r="K26" i="1"/>
  <c r="L26" i="1"/>
  <c r="M26" i="1"/>
  <c r="B26" i="1"/>
  <c r="C25" i="1"/>
  <c r="D25" i="1"/>
  <c r="E25" i="1"/>
  <c r="F25" i="1"/>
  <c r="G25" i="1"/>
  <c r="H25" i="1"/>
  <c r="I25" i="1"/>
  <c r="J25" i="1"/>
  <c r="K25" i="1"/>
  <c r="L25" i="1"/>
  <c r="M25" i="1"/>
  <c r="B25" i="1"/>
  <c r="C24" i="1"/>
  <c r="D24" i="1"/>
  <c r="E24" i="1"/>
  <c r="F24" i="1"/>
  <c r="G24" i="1"/>
  <c r="H24" i="1"/>
  <c r="I24" i="1"/>
  <c r="J24" i="1"/>
  <c r="K24" i="1"/>
  <c r="L24" i="1"/>
  <c r="M24" i="1"/>
  <c r="B24" i="1"/>
  <c r="O20" i="1"/>
  <c r="O21" i="1"/>
  <c r="O19" i="1"/>
  <c r="I15" i="1"/>
  <c r="I16" i="1"/>
  <c r="I14" i="1"/>
  <c r="G10" i="1"/>
  <c r="G11" i="1"/>
  <c r="G9" i="1"/>
  <c r="E10" i="1"/>
  <c r="E11" i="1"/>
  <c r="E9" i="1"/>
  <c r="C10" i="1"/>
  <c r="C11" i="1"/>
  <c r="C9" i="1"/>
  <c r="I11" i="1"/>
  <c r="I10" i="1"/>
  <c r="I9" i="1"/>
</calcChain>
</file>

<file path=xl/sharedStrings.xml><?xml version="1.0" encoding="utf-8"?>
<sst xmlns="http://schemas.openxmlformats.org/spreadsheetml/2006/main" count="54" uniqueCount="39">
  <si>
    <t>gene</t>
  </si>
  <si>
    <t>num 1st pos</t>
  </si>
  <si>
    <t>num 2nd pos</t>
  </si>
  <si>
    <t>num 3rd pos</t>
  </si>
  <si>
    <t>A to T</t>
  </si>
  <si>
    <t>A to G</t>
  </si>
  <si>
    <t>A to C</t>
  </si>
  <si>
    <t>T to A</t>
  </si>
  <si>
    <t>T to G</t>
  </si>
  <si>
    <t>T to C</t>
  </si>
  <si>
    <t>G to A</t>
  </si>
  <si>
    <t>G to T</t>
  </si>
  <si>
    <t>G to C</t>
  </si>
  <si>
    <t>C to A</t>
  </si>
  <si>
    <t>C to T</t>
  </si>
  <si>
    <t>C to G</t>
  </si>
  <si>
    <t>Ch_psaA</t>
  </si>
  <si>
    <t>Ch_psbB</t>
  </si>
  <si>
    <t>Ch_psbE</t>
  </si>
  <si>
    <t>Position</t>
  </si>
  <si>
    <t>1st sim</t>
  </si>
  <si>
    <t>1st real</t>
  </si>
  <si>
    <t>2nd sim</t>
  </si>
  <si>
    <t>2nd real</t>
  </si>
  <si>
    <t>3rd sim</t>
  </si>
  <si>
    <t>3rd real</t>
  </si>
  <si>
    <t>Total</t>
  </si>
  <si>
    <t>Num 1st</t>
  </si>
  <si>
    <t xml:space="preserve">Num 2nd </t>
  </si>
  <si>
    <t>Num 3rd</t>
  </si>
  <si>
    <t>Chi-Test</t>
  </si>
  <si>
    <t>Actual Range</t>
  </si>
  <si>
    <t>Expected Range</t>
  </si>
  <si>
    <t>Conversions - Actual</t>
  </si>
  <si>
    <t>psaA</t>
  </si>
  <si>
    <t>psbB</t>
  </si>
  <si>
    <t>psbE</t>
  </si>
  <si>
    <t>Conversions - Percent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</si>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</sst>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workbookViewId="0">
      <selection activeCell="G12" sqref="G12"/>
    </sheetView>
  </sheetViews>
  <sheetFormatPr baseColWidth="10" defaultRowHeight="15" x14ac:dyDescent="0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>
      <c r="A3" t="s">
        <v>16</v>
      </c>
      <c r="B3">
        <v>60.48</v>
      </c>
      <c r="C3">
        <v>33.31</v>
      </c>
      <c r="D3">
        <v>6.22</v>
      </c>
      <c r="E3">
        <v>0</v>
      </c>
      <c r="F3">
        <v>37.47</v>
      </c>
      <c r="G3">
        <v>2.99</v>
      </c>
      <c r="H3">
        <v>0</v>
      </c>
      <c r="I3">
        <v>0</v>
      </c>
      <c r="J3">
        <v>27.68</v>
      </c>
      <c r="K3">
        <v>10.66</v>
      </c>
      <c r="L3">
        <v>0</v>
      </c>
      <c r="M3">
        <v>8.9499999999999993</v>
      </c>
      <c r="N3">
        <v>0</v>
      </c>
      <c r="O3">
        <v>12.24</v>
      </c>
      <c r="P3">
        <v>0</v>
      </c>
    </row>
    <row r="4" spans="1:16">
      <c r="A4" t="s">
        <v>17</v>
      </c>
      <c r="B4">
        <v>56.18</v>
      </c>
      <c r="C4">
        <v>37.19</v>
      </c>
      <c r="D4">
        <v>6.63</v>
      </c>
      <c r="E4">
        <v>0</v>
      </c>
      <c r="F4">
        <v>38.049999999999997</v>
      </c>
      <c r="G4">
        <v>1.19</v>
      </c>
      <c r="H4">
        <v>0</v>
      </c>
      <c r="I4">
        <v>0</v>
      </c>
      <c r="J4">
        <v>30.87</v>
      </c>
      <c r="K4">
        <v>11.8</v>
      </c>
      <c r="L4">
        <v>0</v>
      </c>
      <c r="M4">
        <v>7.6</v>
      </c>
      <c r="N4">
        <v>0</v>
      </c>
      <c r="O4">
        <v>10.49</v>
      </c>
      <c r="P4">
        <v>0</v>
      </c>
    </row>
    <row r="5" spans="1:16">
      <c r="A5" t="s">
        <v>18</v>
      </c>
      <c r="B5">
        <v>61.16</v>
      </c>
      <c r="C5">
        <v>31.02</v>
      </c>
      <c r="D5">
        <v>7.82</v>
      </c>
      <c r="E5">
        <v>0</v>
      </c>
      <c r="F5">
        <v>15.52</v>
      </c>
      <c r="G5">
        <v>0</v>
      </c>
      <c r="H5">
        <v>0</v>
      </c>
      <c r="I5">
        <v>0</v>
      </c>
      <c r="J5">
        <v>39.369999999999997</v>
      </c>
      <c r="K5">
        <v>22.47</v>
      </c>
      <c r="L5">
        <v>0</v>
      </c>
      <c r="M5">
        <v>7.5</v>
      </c>
      <c r="N5">
        <v>0</v>
      </c>
      <c r="O5">
        <v>15.14</v>
      </c>
      <c r="P5">
        <v>0</v>
      </c>
    </row>
    <row r="8" spans="1:16">
      <c r="A8" t="s">
        <v>19</v>
      </c>
      <c r="B8" t="s">
        <v>20</v>
      </c>
      <c r="C8" t="s">
        <v>21</v>
      </c>
      <c r="D8" t="s">
        <v>22</v>
      </c>
      <c r="E8" t="s">
        <v>23</v>
      </c>
      <c r="F8" t="s">
        <v>24</v>
      </c>
      <c r="G8" t="s">
        <v>25</v>
      </c>
      <c r="I8" t="s">
        <v>26</v>
      </c>
      <c r="J8" t="s">
        <v>27</v>
      </c>
      <c r="K8" t="s">
        <v>28</v>
      </c>
      <c r="L8" t="s">
        <v>29</v>
      </c>
    </row>
    <row r="9" spans="1:16">
      <c r="A9" t="s">
        <v>16</v>
      </c>
      <c r="B9">
        <v>60.48</v>
      </c>
      <c r="C9">
        <f>J9/I9*100</f>
        <v>62.5</v>
      </c>
      <c r="D9">
        <v>33.31</v>
      </c>
      <c r="E9">
        <f>K9/I9*100</f>
        <v>31.73076923076923</v>
      </c>
      <c r="F9">
        <v>6.22</v>
      </c>
      <c r="G9">
        <f>L9/I9*100</f>
        <v>5.7692307692307692</v>
      </c>
      <c r="I9">
        <f>SUM(J9:L9)</f>
        <v>104</v>
      </c>
      <c r="J9">
        <v>65</v>
      </c>
      <c r="K9">
        <v>33</v>
      </c>
      <c r="L9">
        <v>6</v>
      </c>
    </row>
    <row r="10" spans="1:16">
      <c r="A10" t="s">
        <v>17</v>
      </c>
      <c r="B10">
        <v>56.18</v>
      </c>
      <c r="C10">
        <f t="shared" ref="C10:C11" si="0">J10/I10*100</f>
        <v>56.962025316455701</v>
      </c>
      <c r="D10">
        <v>37.19</v>
      </c>
      <c r="E10">
        <f t="shared" ref="E10:E11" si="1">K10/I10*100</f>
        <v>36.708860759493675</v>
      </c>
      <c r="F10">
        <v>6.63</v>
      </c>
      <c r="G10">
        <f t="shared" ref="G10:G11" si="2">L10/I10*100</f>
        <v>6.3291139240506329</v>
      </c>
      <c r="I10">
        <f>SUM(J10:L10)</f>
        <v>79</v>
      </c>
      <c r="J10">
        <v>45</v>
      </c>
      <c r="K10">
        <v>29</v>
      </c>
      <c r="L10">
        <v>5</v>
      </c>
    </row>
    <row r="11" spans="1:16">
      <c r="A11" t="s">
        <v>18</v>
      </c>
      <c r="B11">
        <v>61.16</v>
      </c>
      <c r="C11">
        <f t="shared" si="0"/>
        <v>61.53846153846154</v>
      </c>
      <c r="D11">
        <v>31.02</v>
      </c>
      <c r="E11">
        <f t="shared" si="1"/>
        <v>30.76923076923077</v>
      </c>
      <c r="F11">
        <v>7.82</v>
      </c>
      <c r="G11">
        <f t="shared" si="2"/>
        <v>7.6923076923076925</v>
      </c>
      <c r="I11">
        <f>SUM(J11:L11)</f>
        <v>13</v>
      </c>
      <c r="J11">
        <v>8</v>
      </c>
      <c r="K11">
        <v>4</v>
      </c>
      <c r="L11">
        <v>1</v>
      </c>
    </row>
    <row r="13" spans="1:16">
      <c r="A13" t="s">
        <v>30</v>
      </c>
      <c r="B13" t="s">
        <v>31</v>
      </c>
      <c r="E13" t="s">
        <v>32</v>
      </c>
    </row>
    <row r="14" spans="1:16">
      <c r="A14" t="s">
        <v>16</v>
      </c>
      <c r="B14">
        <v>60.48</v>
      </c>
      <c r="C14">
        <v>33.31</v>
      </c>
      <c r="D14">
        <v>6.22</v>
      </c>
      <c r="E14">
        <v>62.5</v>
      </c>
      <c r="F14">
        <v>31.73076923076923</v>
      </c>
      <c r="G14">
        <v>5.7692307692307692</v>
      </c>
      <c r="I14">
        <f>CHITEST(B14:D14,E14:G14)</f>
        <v>0.9143405630099134</v>
      </c>
    </row>
    <row r="15" spans="1:16">
      <c r="A15" t="s">
        <v>17</v>
      </c>
      <c r="B15">
        <v>56.18</v>
      </c>
      <c r="C15">
        <v>37.19</v>
      </c>
      <c r="D15">
        <v>6.63</v>
      </c>
      <c r="E15">
        <v>56.962025316455701</v>
      </c>
      <c r="F15">
        <v>36.708860759493675</v>
      </c>
      <c r="G15">
        <v>6.3291139240506329</v>
      </c>
      <c r="I15">
        <f t="shared" ref="I15:I16" si="3">CHITEST(B15:D15,E15:G15)</f>
        <v>0.9844488353017079</v>
      </c>
    </row>
    <row r="16" spans="1:16">
      <c r="A16" t="s">
        <v>18</v>
      </c>
      <c r="B16">
        <v>61.16</v>
      </c>
      <c r="C16">
        <v>31.02</v>
      </c>
      <c r="D16">
        <v>7.82</v>
      </c>
      <c r="E16">
        <v>61.53846153846154</v>
      </c>
      <c r="F16">
        <v>30.76923076923077</v>
      </c>
      <c r="G16">
        <v>7.6923076923076925</v>
      </c>
      <c r="I16">
        <f t="shared" si="3"/>
        <v>0.99675976094212348</v>
      </c>
    </row>
    <row r="18" spans="1:15">
      <c r="A18" t="s">
        <v>33</v>
      </c>
      <c r="O18" t="s">
        <v>26</v>
      </c>
    </row>
    <row r="19" spans="1:15">
      <c r="A19" s="1" t="s">
        <v>34</v>
      </c>
      <c r="B19" s="1">
        <v>0</v>
      </c>
      <c r="C19" s="1">
        <v>41</v>
      </c>
      <c r="D19" s="1">
        <v>3</v>
      </c>
      <c r="E19" s="1">
        <v>0</v>
      </c>
      <c r="F19" s="1">
        <v>0</v>
      </c>
      <c r="G19" s="1">
        <v>28</v>
      </c>
      <c r="H19" s="1">
        <v>11</v>
      </c>
      <c r="I19" s="1">
        <v>0</v>
      </c>
      <c r="J19" s="1">
        <v>9</v>
      </c>
      <c r="K19" s="1">
        <v>0</v>
      </c>
      <c r="L19" s="1">
        <v>12</v>
      </c>
      <c r="M19" s="1">
        <v>0</v>
      </c>
      <c r="O19">
        <f>SUM(B19:M19)</f>
        <v>104</v>
      </c>
    </row>
    <row r="20" spans="1:15">
      <c r="A20" s="1" t="s">
        <v>35</v>
      </c>
      <c r="B20" s="1">
        <v>0</v>
      </c>
      <c r="C20" s="1">
        <v>31</v>
      </c>
      <c r="D20" s="1">
        <v>1</v>
      </c>
      <c r="E20" s="1">
        <v>0</v>
      </c>
      <c r="F20" s="1">
        <v>0</v>
      </c>
      <c r="G20" s="1">
        <v>24</v>
      </c>
      <c r="H20" s="1">
        <v>9</v>
      </c>
      <c r="I20" s="1">
        <v>0</v>
      </c>
      <c r="J20" s="1">
        <v>6</v>
      </c>
      <c r="K20" s="1">
        <v>0</v>
      </c>
      <c r="L20" s="1">
        <v>8</v>
      </c>
      <c r="M20" s="1">
        <v>0</v>
      </c>
      <c r="O20">
        <f t="shared" ref="O20:O21" si="4">SUM(B20:M20)</f>
        <v>79</v>
      </c>
    </row>
    <row r="21" spans="1:15">
      <c r="A21" s="1" t="s">
        <v>36</v>
      </c>
      <c r="B21" s="1">
        <v>0</v>
      </c>
      <c r="C21" s="1">
        <v>2</v>
      </c>
      <c r="D21" s="1">
        <v>0</v>
      </c>
      <c r="E21" s="1">
        <v>0</v>
      </c>
      <c r="F21" s="1">
        <v>0</v>
      </c>
      <c r="G21" s="1">
        <v>5</v>
      </c>
      <c r="H21" s="1">
        <v>3</v>
      </c>
      <c r="I21" s="1">
        <v>0</v>
      </c>
      <c r="J21" s="1">
        <v>1</v>
      </c>
      <c r="K21" s="1">
        <v>0</v>
      </c>
      <c r="L21" s="1">
        <v>2</v>
      </c>
      <c r="M21" s="1">
        <v>0</v>
      </c>
      <c r="O21">
        <f t="shared" si="4"/>
        <v>13</v>
      </c>
    </row>
    <row r="23" spans="1:15">
      <c r="A23" s="1" t="s">
        <v>37</v>
      </c>
    </row>
    <row r="24" spans="1:15">
      <c r="A24" s="1" t="s">
        <v>34</v>
      </c>
      <c r="B24">
        <f>B19/104*100</f>
        <v>0</v>
      </c>
      <c r="C24">
        <f t="shared" ref="C24:M24" si="5">C19/104*100</f>
        <v>39.42307692307692</v>
      </c>
      <c r="D24">
        <f t="shared" si="5"/>
        <v>2.8846153846153846</v>
      </c>
      <c r="E24">
        <f t="shared" si="5"/>
        <v>0</v>
      </c>
      <c r="F24">
        <f t="shared" si="5"/>
        <v>0</v>
      </c>
      <c r="G24">
        <f t="shared" si="5"/>
        <v>26.923076923076923</v>
      </c>
      <c r="H24">
        <f t="shared" si="5"/>
        <v>10.576923076923077</v>
      </c>
      <c r="I24">
        <f t="shared" si="5"/>
        <v>0</v>
      </c>
      <c r="J24">
        <f t="shared" si="5"/>
        <v>8.6538461538461533</v>
      </c>
      <c r="K24">
        <f t="shared" si="5"/>
        <v>0</v>
      </c>
      <c r="L24">
        <f t="shared" si="5"/>
        <v>11.538461538461538</v>
      </c>
      <c r="M24">
        <f t="shared" si="5"/>
        <v>0</v>
      </c>
    </row>
    <row r="25" spans="1:15">
      <c r="A25" s="1" t="s">
        <v>35</v>
      </c>
      <c r="B25">
        <f>B20/79*100</f>
        <v>0</v>
      </c>
      <c r="C25">
        <f t="shared" ref="C25:M25" si="6">C20/79*100</f>
        <v>39.24050632911392</v>
      </c>
      <c r="D25">
        <f t="shared" si="6"/>
        <v>1.2658227848101267</v>
      </c>
      <c r="E25">
        <f t="shared" si="6"/>
        <v>0</v>
      </c>
      <c r="F25">
        <f t="shared" si="6"/>
        <v>0</v>
      </c>
      <c r="G25">
        <f t="shared" si="6"/>
        <v>30.37974683544304</v>
      </c>
      <c r="H25">
        <f t="shared" si="6"/>
        <v>11.39240506329114</v>
      </c>
      <c r="I25">
        <f t="shared" si="6"/>
        <v>0</v>
      </c>
      <c r="J25">
        <f t="shared" si="6"/>
        <v>7.59493670886076</v>
      </c>
      <c r="K25">
        <f t="shared" si="6"/>
        <v>0</v>
      </c>
      <c r="L25">
        <f t="shared" si="6"/>
        <v>10.126582278481013</v>
      </c>
      <c r="M25">
        <f t="shared" si="6"/>
        <v>0</v>
      </c>
    </row>
    <row r="26" spans="1:15">
      <c r="A26" s="1" t="s">
        <v>36</v>
      </c>
      <c r="B26">
        <f>B21/13*100</f>
        <v>0</v>
      </c>
      <c r="C26">
        <f t="shared" ref="C26:M26" si="7">C21/13*100</f>
        <v>15.384615384615385</v>
      </c>
      <c r="D26">
        <f t="shared" si="7"/>
        <v>0</v>
      </c>
      <c r="E26">
        <f t="shared" si="7"/>
        <v>0</v>
      </c>
      <c r="F26">
        <f t="shared" si="7"/>
        <v>0</v>
      </c>
      <c r="G26">
        <f t="shared" si="7"/>
        <v>38.461538461538467</v>
      </c>
      <c r="H26">
        <f t="shared" si="7"/>
        <v>23.076923076923077</v>
      </c>
      <c r="I26">
        <f t="shared" si="7"/>
        <v>0</v>
      </c>
      <c r="J26">
        <f t="shared" si="7"/>
        <v>7.6923076923076925</v>
      </c>
      <c r="K26">
        <f t="shared" si="7"/>
        <v>0</v>
      </c>
      <c r="L26">
        <f t="shared" si="7"/>
        <v>15.384615384615385</v>
      </c>
      <c r="M26">
        <f t="shared" si="7"/>
        <v>0</v>
      </c>
    </row>
    <row r="28" spans="1:15">
      <c r="A28" s="1" t="s">
        <v>30</v>
      </c>
      <c r="B28" t="s">
        <v>31</v>
      </c>
      <c r="H28" t="s">
        <v>38</v>
      </c>
    </row>
    <row r="29" spans="1:15">
      <c r="A29" s="1" t="s">
        <v>34</v>
      </c>
      <c r="B29">
        <v>39.42307692307692</v>
      </c>
      <c r="C29">
        <v>2.8846153846153846</v>
      </c>
      <c r="D29">
        <v>26.923076923076923</v>
      </c>
      <c r="E29">
        <v>10.576923076923077</v>
      </c>
      <c r="F29">
        <v>8.6538461538461533</v>
      </c>
      <c r="G29">
        <v>11.538461538461538</v>
      </c>
      <c r="H29">
        <v>37.47</v>
      </c>
      <c r="I29">
        <v>2.99</v>
      </c>
      <c r="J29">
        <v>27.68</v>
      </c>
      <c r="K29">
        <v>10.66</v>
      </c>
      <c r="L29">
        <v>8.9499999999999993</v>
      </c>
      <c r="M29">
        <v>12.24</v>
      </c>
      <c r="O29">
        <f>CHITEST(B29:G29,H29:M29)</f>
        <v>0.99934290101261802</v>
      </c>
    </row>
    <row r="30" spans="1:15">
      <c r="A30" s="1" t="s">
        <v>35</v>
      </c>
      <c r="B30">
        <v>39.24050632911392</v>
      </c>
      <c r="C30">
        <v>1.2658227848101267</v>
      </c>
      <c r="D30">
        <v>30.37974683544304</v>
      </c>
      <c r="E30">
        <v>11.39240506329114</v>
      </c>
      <c r="F30">
        <v>7.59493670886076</v>
      </c>
      <c r="G30">
        <v>10.126582278481013</v>
      </c>
      <c r="H30">
        <v>38.049999999999997</v>
      </c>
      <c r="I30">
        <v>1.19</v>
      </c>
      <c r="J30">
        <v>30.87</v>
      </c>
      <c r="K30">
        <v>11.8</v>
      </c>
      <c r="L30">
        <v>7.6</v>
      </c>
      <c r="M30">
        <v>10.49</v>
      </c>
      <c r="O30">
        <f>CHITEST(B30:G30,H30:M30)</f>
        <v>0.99991611413534087</v>
      </c>
    </row>
    <row r="31" spans="1:15">
      <c r="A31" s="1" t="s">
        <v>36</v>
      </c>
      <c r="B31">
        <v>15.384615384615385</v>
      </c>
      <c r="C31">
        <v>38.461538461538467</v>
      </c>
      <c r="D31">
        <v>23.076923076923077</v>
      </c>
      <c r="E31">
        <v>7.6923076923076925</v>
      </c>
      <c r="F31">
        <v>15.384615384615385</v>
      </c>
      <c r="H31">
        <v>15.52</v>
      </c>
      <c r="I31">
        <v>39.369999999999997</v>
      </c>
      <c r="J31">
        <v>22.47</v>
      </c>
      <c r="K31">
        <v>7.5</v>
      </c>
      <c r="L31">
        <v>15.14</v>
      </c>
      <c r="O31">
        <f>CHITEST(B31:F31,H31:L31)</f>
        <v>0.99972332023008603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Ch_edit_sim_stats.csv</vt:lpstr>
    </vt:vector>
  </TitlesOfParts>
  <Company>University of Alberta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Christen Klinger</dc:creator>
  <cp:lastModifiedBy>Christen Klinger</cp:lastModifiedBy>
  <dcterms:created xsi:type="dcterms:W3CDTF">2018-01-23T12:25:20Z</dcterms:created>
  <dcterms:modified xsi:type="dcterms:W3CDTF">2018-01-23T12:37:39Z</dcterms:modified>
</cp:coreProperties>
</file>