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40" yWindow="40" windowWidth="24640" windowHeight="16600" tabRatio="500"/>
  </bookViews>
  <sheets>
    <sheet name="Ht_edit_sim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" l="1"/>
  <c r="U20" i="1"/>
  <c r="U21" i="1"/>
  <c r="U22" i="1"/>
  <c r="U23" i="1"/>
  <c r="U24" i="1"/>
  <c r="U19" i="1"/>
  <c r="N22" i="1"/>
  <c r="P21" i="1"/>
  <c r="O21" i="1"/>
  <c r="N21" i="1"/>
  <c r="N20" i="1"/>
  <c r="N19" i="1"/>
  <c r="O19" i="1"/>
  <c r="P19" i="1"/>
  <c r="R13" i="1"/>
  <c r="R11" i="1"/>
  <c r="R16" i="1"/>
  <c r="R15" i="1"/>
  <c r="R14" i="1"/>
  <c r="H16" i="1"/>
  <c r="I16" i="1"/>
  <c r="G16" i="1"/>
  <c r="H15" i="1"/>
  <c r="I15" i="1"/>
  <c r="G15" i="1"/>
  <c r="H14" i="1"/>
  <c r="I14" i="1"/>
  <c r="G14" i="1"/>
  <c r="H13" i="1"/>
  <c r="I13" i="1"/>
  <c r="G13" i="1"/>
  <c r="H12" i="1"/>
  <c r="I12" i="1"/>
  <c r="G12" i="1"/>
  <c r="H11" i="1"/>
  <c r="I11" i="1"/>
  <c r="G11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<sst xmlns="http://schemas.openxmlformats.org/spreadsheetml/2006/main" count="50" uniqueCount="34">
  <si>
    <t>gene</t>
  </si>
  <si>
    <t>num 1st pos</t>
  </si>
  <si>
    <t>num 2nd pos</t>
  </si>
  <si>
    <t>num 3rd pos</t>
  </si>
  <si>
    <t>A to T</t>
  </si>
  <si>
    <t>A to G</t>
  </si>
  <si>
    <t>A to C</t>
  </si>
  <si>
    <t>T to A</t>
  </si>
  <si>
    <t>T to G</t>
  </si>
  <si>
    <t>T to C</t>
  </si>
  <si>
    <t>G to A</t>
  </si>
  <si>
    <t>G to T</t>
  </si>
  <si>
    <t>G to C</t>
  </si>
  <si>
    <t>C to A</t>
  </si>
  <si>
    <t>C to T</t>
  </si>
  <si>
    <t>C to G</t>
  </si>
  <si>
    <t>Ht_atpA</t>
  </si>
  <si>
    <t>Ht_petB</t>
  </si>
  <si>
    <t>Ht_petD</t>
  </si>
  <si>
    <t>Ht_psbC</t>
  </si>
  <si>
    <t>Ht_psbD</t>
  </si>
  <si>
    <t>Ht_psbE</t>
  </si>
  <si>
    <t>Actual</t>
  </si>
  <si>
    <t>1st</t>
  </si>
  <si>
    <t>2nd</t>
  </si>
  <si>
    <t>3rd</t>
  </si>
  <si>
    <t>Actual Percent</t>
  </si>
  <si>
    <t>Total</t>
  </si>
  <si>
    <t>Actual - no Zeroes</t>
  </si>
  <si>
    <t>Sim - no Zeroes</t>
  </si>
  <si>
    <t>Chi-Test</t>
  </si>
  <si>
    <t>Actual Base</t>
  </si>
  <si>
    <t>Actual Percent - no Zeroes</t>
  </si>
  <si>
    <t>Sim Percent - no Zeroes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</si>
</sst>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F1" workbookViewId="0">
      <selection activeCell="P17" sqref="P17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8">
      <c r="A3" t="s">
        <v>16</v>
      </c>
      <c r="B3">
        <v>33.630000000000003</v>
      </c>
      <c r="C3">
        <v>49.75</v>
      </c>
      <c r="D3">
        <v>16.62</v>
      </c>
      <c r="E3">
        <v>0</v>
      </c>
      <c r="F3">
        <v>66.63</v>
      </c>
      <c r="G3">
        <v>16.25</v>
      </c>
      <c r="H3">
        <v>0</v>
      </c>
      <c r="I3">
        <v>0</v>
      </c>
      <c r="J3">
        <v>17.12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>
      <c r="A4" t="s">
        <v>17</v>
      </c>
      <c r="B4">
        <v>0</v>
      </c>
      <c r="C4">
        <v>100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8">
      <c r="A5" t="s">
        <v>18</v>
      </c>
      <c r="B5">
        <v>80.08</v>
      </c>
      <c r="C5">
        <v>19.920000000000002</v>
      </c>
      <c r="D5">
        <v>0</v>
      </c>
      <c r="E5">
        <v>0</v>
      </c>
      <c r="F5">
        <v>59.66</v>
      </c>
      <c r="G5">
        <v>0</v>
      </c>
      <c r="H5">
        <v>0</v>
      </c>
      <c r="I5">
        <v>0</v>
      </c>
      <c r="J5">
        <v>19.920000000000002</v>
      </c>
      <c r="K5">
        <v>0</v>
      </c>
      <c r="L5">
        <v>0</v>
      </c>
      <c r="M5">
        <v>20.420000000000002</v>
      </c>
      <c r="N5">
        <v>0</v>
      </c>
      <c r="O5">
        <v>0</v>
      </c>
      <c r="P5">
        <v>0</v>
      </c>
    </row>
    <row r="6" spans="1:18">
      <c r="A6" t="s">
        <v>19</v>
      </c>
      <c r="B6">
        <v>50.05</v>
      </c>
      <c r="C6">
        <v>0</v>
      </c>
      <c r="D6">
        <v>49.95</v>
      </c>
      <c r="E6">
        <v>0</v>
      </c>
      <c r="F6">
        <v>75.31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24.69</v>
      </c>
      <c r="N6">
        <v>0</v>
      </c>
      <c r="O6">
        <v>0</v>
      </c>
      <c r="P6">
        <v>0</v>
      </c>
    </row>
    <row r="7" spans="1:18">
      <c r="A7" t="s">
        <v>20</v>
      </c>
      <c r="B7">
        <v>51.33</v>
      </c>
      <c r="C7">
        <v>48.67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>
      <c r="A8" t="s">
        <v>21</v>
      </c>
      <c r="B8">
        <v>0</v>
      </c>
      <c r="C8">
        <v>49.03</v>
      </c>
      <c r="D8">
        <v>50.97</v>
      </c>
      <c r="E8">
        <v>0</v>
      </c>
      <c r="F8">
        <v>50.97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49.03</v>
      </c>
      <c r="N8">
        <v>0</v>
      </c>
      <c r="O8">
        <v>0</v>
      </c>
      <c r="P8">
        <v>0</v>
      </c>
    </row>
    <row r="10" spans="1:18">
      <c r="A10" t="s">
        <v>22</v>
      </c>
      <c r="B10" t="s">
        <v>23</v>
      </c>
      <c r="C10" t="s">
        <v>24</v>
      </c>
      <c r="D10" t="s">
        <v>25</v>
      </c>
      <c r="E10" t="s">
        <v>27</v>
      </c>
      <c r="F10" t="s">
        <v>26</v>
      </c>
      <c r="G10" t="s">
        <v>23</v>
      </c>
      <c r="H10" t="s">
        <v>24</v>
      </c>
      <c r="I10" t="s">
        <v>25</v>
      </c>
      <c r="K10" t="s">
        <v>28</v>
      </c>
      <c r="N10" t="s">
        <v>29</v>
      </c>
      <c r="R10" t="s">
        <v>30</v>
      </c>
    </row>
    <row r="11" spans="1:18">
      <c r="A11" t="s">
        <v>16</v>
      </c>
      <c r="B11" s="1">
        <v>2</v>
      </c>
      <c r="C11" s="1">
        <v>3</v>
      </c>
      <c r="D11" s="1">
        <v>1</v>
      </c>
      <c r="E11">
        <f>SUM(B11:D11)</f>
        <v>6</v>
      </c>
      <c r="G11">
        <f>B11/6*100</f>
        <v>33.333333333333329</v>
      </c>
      <c r="H11">
        <f t="shared" ref="H11:I11" si="0">C11/6*100</f>
        <v>50</v>
      </c>
      <c r="I11">
        <f t="shared" si="0"/>
        <v>16.666666666666664</v>
      </c>
      <c r="K11">
        <v>33.333333333333329</v>
      </c>
      <c r="L11">
        <v>50</v>
      </c>
      <c r="M11">
        <v>16.666666666666664</v>
      </c>
      <c r="N11">
        <v>33.630000000000003</v>
      </c>
      <c r="O11">
        <v>49.75</v>
      </c>
      <c r="P11">
        <v>16.62</v>
      </c>
      <c r="R11">
        <f>CHITEST(K11:M11,N11:P11)</f>
        <v>0.9979998247068731</v>
      </c>
    </row>
    <row r="12" spans="1:18">
      <c r="A12" t="s">
        <v>17</v>
      </c>
      <c r="B12" s="1">
        <v>0</v>
      </c>
      <c r="C12" s="1">
        <v>1</v>
      </c>
      <c r="D12" s="1">
        <v>0</v>
      </c>
      <c r="E12">
        <f t="shared" ref="E12:E20" si="1">SUM(B12:D12)</f>
        <v>1</v>
      </c>
      <c r="G12">
        <f>B12/1*100</f>
        <v>0</v>
      </c>
      <c r="H12">
        <f t="shared" ref="H12:I12" si="2">C12/1*100</f>
        <v>100</v>
      </c>
      <c r="I12">
        <f t="shared" si="2"/>
        <v>0</v>
      </c>
      <c r="L12">
        <v>100</v>
      </c>
      <c r="O12">
        <v>100</v>
      </c>
      <c r="R12">
        <f>CHITEST(K12:M12,N12:P12)</f>
        <v>1</v>
      </c>
    </row>
    <row r="13" spans="1:18">
      <c r="A13" t="s">
        <v>18</v>
      </c>
      <c r="B13" s="1">
        <v>4</v>
      </c>
      <c r="C13" s="1">
        <v>1</v>
      </c>
      <c r="D13" s="1">
        <v>0</v>
      </c>
      <c r="E13">
        <f t="shared" si="1"/>
        <v>5</v>
      </c>
      <c r="G13">
        <f>B13/5*100</f>
        <v>80</v>
      </c>
      <c r="H13">
        <f t="shared" ref="H13:I13" si="3">C13/5*100</f>
        <v>20</v>
      </c>
      <c r="I13">
        <f t="shared" si="3"/>
        <v>0</v>
      </c>
      <c r="K13">
        <v>80</v>
      </c>
      <c r="L13">
        <v>20</v>
      </c>
      <c r="N13">
        <v>80.08</v>
      </c>
      <c r="O13">
        <v>19.920000000000002</v>
      </c>
      <c r="R13">
        <f>CHITEST(K13:L13,N13:O13)</f>
        <v>0.98401935478880065</v>
      </c>
    </row>
    <row r="14" spans="1:18">
      <c r="A14" t="s">
        <v>19</v>
      </c>
      <c r="B14">
        <v>2</v>
      </c>
      <c r="C14">
        <v>0</v>
      </c>
      <c r="D14">
        <v>2</v>
      </c>
      <c r="E14">
        <f t="shared" si="1"/>
        <v>4</v>
      </c>
      <c r="G14">
        <f>B14/4*100</f>
        <v>50</v>
      </c>
      <c r="H14">
        <f t="shared" ref="H14:I14" si="4">C14/4*100</f>
        <v>0</v>
      </c>
      <c r="I14">
        <f t="shared" si="4"/>
        <v>50</v>
      </c>
      <c r="K14">
        <v>50</v>
      </c>
      <c r="L14">
        <v>50</v>
      </c>
      <c r="N14">
        <v>50.05</v>
      </c>
      <c r="O14">
        <v>49.95</v>
      </c>
      <c r="R14">
        <f>CHITEST(K14:L14,N14:O14)</f>
        <v>0.99202128338151097</v>
      </c>
    </row>
    <row r="15" spans="1:18">
      <c r="A15" t="s">
        <v>20</v>
      </c>
      <c r="B15">
        <v>1</v>
      </c>
      <c r="C15">
        <v>1</v>
      </c>
      <c r="D15">
        <v>0</v>
      </c>
      <c r="E15">
        <f t="shared" si="1"/>
        <v>2</v>
      </c>
      <c r="G15">
        <f>B15/2*100</f>
        <v>50</v>
      </c>
      <c r="H15">
        <f t="shared" ref="H15:I16" si="5">C15/2*100</f>
        <v>50</v>
      </c>
      <c r="I15">
        <f t="shared" si="5"/>
        <v>0</v>
      </c>
      <c r="K15">
        <v>50</v>
      </c>
      <c r="L15">
        <v>50</v>
      </c>
      <c r="N15">
        <v>51.33</v>
      </c>
      <c r="O15">
        <v>48.67</v>
      </c>
      <c r="R15">
        <f>CHITEST(K15:L15,N15:O15)</f>
        <v>0.79016669606685674</v>
      </c>
    </row>
    <row r="16" spans="1:18">
      <c r="A16" t="s">
        <v>21</v>
      </c>
      <c r="B16">
        <v>0</v>
      </c>
      <c r="C16">
        <v>1</v>
      </c>
      <c r="D16">
        <v>1</v>
      </c>
      <c r="E16">
        <f t="shared" si="1"/>
        <v>2</v>
      </c>
      <c r="G16">
        <f>B16/2*100</f>
        <v>0</v>
      </c>
      <c r="H16">
        <f t="shared" si="5"/>
        <v>50</v>
      </c>
      <c r="I16">
        <f t="shared" si="5"/>
        <v>50</v>
      </c>
      <c r="L16">
        <v>50</v>
      </c>
      <c r="M16">
        <v>50</v>
      </c>
      <c r="O16">
        <v>49.03</v>
      </c>
      <c r="P16">
        <v>50.97</v>
      </c>
      <c r="R16">
        <f>CHITEST(L16:M16,O16:P16)</f>
        <v>0.84614728863659827</v>
      </c>
    </row>
    <row r="17" spans="1:21">
      <c r="B17" s="1"/>
      <c r="C17" s="1"/>
      <c r="D17" s="1"/>
    </row>
    <row r="18" spans="1:21">
      <c r="A18" t="s">
        <v>31</v>
      </c>
      <c r="B18" s="1"/>
      <c r="C18" s="1"/>
      <c r="D18" s="1"/>
      <c r="N18" t="s">
        <v>32</v>
      </c>
      <c r="Q18" t="s">
        <v>33</v>
      </c>
      <c r="U18" t="s">
        <v>30</v>
      </c>
    </row>
    <row r="19" spans="1:21">
      <c r="A19" t="s">
        <v>16</v>
      </c>
      <c r="B19">
        <v>0</v>
      </c>
      <c r="C19">
        <v>4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C19/6*100</f>
        <v>66.666666666666657</v>
      </c>
      <c r="O19">
        <f>D19/6*100</f>
        <v>16.666666666666664</v>
      </c>
      <c r="P19">
        <f>G19/6*100</f>
        <v>16.666666666666664</v>
      </c>
      <c r="Q19">
        <v>66.63</v>
      </c>
      <c r="R19">
        <v>16.25</v>
      </c>
      <c r="S19">
        <v>17.12</v>
      </c>
      <c r="U19">
        <f>CHITEST(N19:P19,Q19:S19)</f>
        <v>0.98871016785470278</v>
      </c>
    </row>
    <row r="20" spans="1:21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>100</f>
        <v>100</v>
      </c>
      <c r="Q20">
        <v>100</v>
      </c>
      <c r="U20">
        <f t="shared" ref="U20:U24" si="6">CHITEST(N20:P20,Q20:S20)</f>
        <v>1</v>
      </c>
    </row>
    <row r="21" spans="1:21">
      <c r="A21" t="s">
        <v>18</v>
      </c>
      <c r="B21">
        <v>0</v>
      </c>
      <c r="C21">
        <v>3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f>C21/5*100</f>
        <v>60</v>
      </c>
      <c r="O21">
        <f>1/5*100</f>
        <v>20</v>
      </c>
      <c r="P21">
        <f>1/5*100</f>
        <v>20</v>
      </c>
      <c r="Q21">
        <v>59.66</v>
      </c>
      <c r="R21">
        <v>19.920000000000002</v>
      </c>
      <c r="S21">
        <v>20.420000000000002</v>
      </c>
      <c r="U21">
        <f t="shared" si="6"/>
        <v>0.9945660568604543</v>
      </c>
    </row>
    <row r="22" spans="1:21">
      <c r="A22" t="s">
        <v>19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f>3/4*100</f>
        <v>75</v>
      </c>
      <c r="O22">
        <v>25</v>
      </c>
      <c r="Q22">
        <v>75.31</v>
      </c>
      <c r="R22">
        <v>24.69</v>
      </c>
      <c r="U22">
        <f t="shared" si="6"/>
        <v>0.9974191745556823</v>
      </c>
    </row>
    <row r="23" spans="1:21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100</v>
      </c>
      <c r="Q23">
        <v>100</v>
      </c>
      <c r="U23">
        <f t="shared" si="6"/>
        <v>1</v>
      </c>
    </row>
    <row r="24" spans="1:21">
      <c r="A24" t="s">
        <v>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50</v>
      </c>
      <c r="O24">
        <v>50</v>
      </c>
      <c r="Q24">
        <v>50.97</v>
      </c>
      <c r="R24">
        <v>49.03</v>
      </c>
      <c r="U24">
        <f t="shared" si="6"/>
        <v>0.98135100023271915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Ht_edit_sim_stats.csv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2018-01-23T12:37:50Z</dcterms:created>
  <dcterms:modified xsi:type="dcterms:W3CDTF">2018-01-23T12:49:45Z</dcterms:modified>
</cp:coreProperties>
</file>