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7560" tabRatio="500"/>
  </bookViews>
  <sheets>
    <sheet name="Kv_edit_sim_stats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0" i="1" l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49" i="1"/>
  <c r="J158" i="1"/>
  <c r="J156" i="1"/>
  <c r="J154" i="1"/>
  <c r="J152" i="1"/>
  <c r="J150" i="1"/>
  <c r="J148" i="1"/>
  <c r="J146" i="1"/>
  <c r="J144" i="1"/>
  <c r="J142" i="1"/>
  <c r="J140" i="1"/>
  <c r="J138" i="1"/>
  <c r="J136" i="1"/>
  <c r="J134" i="1"/>
  <c r="J132" i="1"/>
  <c r="J130" i="1"/>
  <c r="J128" i="1"/>
  <c r="J126" i="1"/>
  <c r="J124" i="1"/>
  <c r="J122" i="1"/>
  <c r="J120" i="1"/>
  <c r="J118" i="1"/>
  <c r="R113" i="1"/>
  <c r="S113" i="1"/>
  <c r="T113" i="1"/>
  <c r="U113" i="1"/>
  <c r="V113" i="1"/>
  <c r="W113" i="1"/>
  <c r="X113" i="1"/>
  <c r="Y113" i="1"/>
  <c r="Z113" i="1"/>
  <c r="AA113" i="1"/>
  <c r="AB113" i="1"/>
  <c r="Q113" i="1"/>
  <c r="R111" i="1"/>
  <c r="S111" i="1"/>
  <c r="T111" i="1"/>
  <c r="U111" i="1"/>
  <c r="V111" i="1"/>
  <c r="W111" i="1"/>
  <c r="X111" i="1"/>
  <c r="Y111" i="1"/>
  <c r="Z111" i="1"/>
  <c r="AA111" i="1"/>
  <c r="AB111" i="1"/>
  <c r="Q111" i="1"/>
  <c r="R109" i="1"/>
  <c r="S109" i="1"/>
  <c r="T109" i="1"/>
  <c r="U109" i="1"/>
  <c r="V109" i="1"/>
  <c r="W109" i="1"/>
  <c r="X109" i="1"/>
  <c r="Y109" i="1"/>
  <c r="Z109" i="1"/>
  <c r="AA109" i="1"/>
  <c r="AB109" i="1"/>
  <c r="Q109" i="1"/>
  <c r="R107" i="1"/>
  <c r="S107" i="1"/>
  <c r="T107" i="1"/>
  <c r="U107" i="1"/>
  <c r="V107" i="1"/>
  <c r="W107" i="1"/>
  <c r="X107" i="1"/>
  <c r="Y107" i="1"/>
  <c r="Z107" i="1"/>
  <c r="AA107" i="1"/>
  <c r="AB107" i="1"/>
  <c r="Q107" i="1"/>
  <c r="R105" i="1"/>
  <c r="S105" i="1"/>
  <c r="T105" i="1"/>
  <c r="U105" i="1"/>
  <c r="V105" i="1"/>
  <c r="W105" i="1"/>
  <c r="X105" i="1"/>
  <c r="Y105" i="1"/>
  <c r="Z105" i="1"/>
  <c r="AA105" i="1"/>
  <c r="AB105" i="1"/>
  <c r="Q105" i="1"/>
  <c r="R103" i="1"/>
  <c r="S103" i="1"/>
  <c r="T103" i="1"/>
  <c r="U103" i="1"/>
  <c r="V103" i="1"/>
  <c r="W103" i="1"/>
  <c r="X103" i="1"/>
  <c r="Y103" i="1"/>
  <c r="Z103" i="1"/>
  <c r="AA103" i="1"/>
  <c r="AB103" i="1"/>
  <c r="Q103" i="1"/>
  <c r="R101" i="1"/>
  <c r="S101" i="1"/>
  <c r="T101" i="1"/>
  <c r="U101" i="1"/>
  <c r="V101" i="1"/>
  <c r="W101" i="1"/>
  <c r="X101" i="1"/>
  <c r="Y101" i="1"/>
  <c r="Z101" i="1"/>
  <c r="AA101" i="1"/>
  <c r="AB101" i="1"/>
  <c r="Q101" i="1"/>
  <c r="R99" i="1"/>
  <c r="S99" i="1"/>
  <c r="T99" i="1"/>
  <c r="U99" i="1"/>
  <c r="V99" i="1"/>
  <c r="W99" i="1"/>
  <c r="X99" i="1"/>
  <c r="Y99" i="1"/>
  <c r="Z99" i="1"/>
  <c r="AA99" i="1"/>
  <c r="AB99" i="1"/>
  <c r="Q99" i="1"/>
  <c r="R97" i="1"/>
  <c r="S97" i="1"/>
  <c r="T97" i="1"/>
  <c r="U97" i="1"/>
  <c r="V97" i="1"/>
  <c r="W97" i="1"/>
  <c r="X97" i="1"/>
  <c r="Y97" i="1"/>
  <c r="Z97" i="1"/>
  <c r="AA97" i="1"/>
  <c r="AB97" i="1"/>
  <c r="Q97" i="1"/>
  <c r="R95" i="1"/>
  <c r="S95" i="1"/>
  <c r="T95" i="1"/>
  <c r="U95" i="1"/>
  <c r="V95" i="1"/>
  <c r="W95" i="1"/>
  <c r="X95" i="1"/>
  <c r="Y95" i="1"/>
  <c r="Z95" i="1"/>
  <c r="AA95" i="1"/>
  <c r="AB95" i="1"/>
  <c r="Q95" i="1"/>
  <c r="R93" i="1"/>
  <c r="S93" i="1"/>
  <c r="T93" i="1"/>
  <c r="U93" i="1"/>
  <c r="V93" i="1"/>
  <c r="W93" i="1"/>
  <c r="X93" i="1"/>
  <c r="Y93" i="1"/>
  <c r="Z93" i="1"/>
  <c r="AA93" i="1"/>
  <c r="AB93" i="1"/>
  <c r="Q93" i="1"/>
  <c r="R91" i="1"/>
  <c r="S91" i="1"/>
  <c r="T91" i="1"/>
  <c r="U91" i="1"/>
  <c r="V91" i="1"/>
  <c r="W91" i="1"/>
  <c r="X91" i="1"/>
  <c r="Y91" i="1"/>
  <c r="Z91" i="1"/>
  <c r="AA91" i="1"/>
  <c r="AB91" i="1"/>
  <c r="Q91" i="1"/>
  <c r="R89" i="1"/>
  <c r="S89" i="1"/>
  <c r="T89" i="1"/>
  <c r="U89" i="1"/>
  <c r="V89" i="1"/>
  <c r="W89" i="1"/>
  <c r="X89" i="1"/>
  <c r="Y89" i="1"/>
  <c r="Z89" i="1"/>
  <c r="AA89" i="1"/>
  <c r="AB89" i="1"/>
  <c r="Q89" i="1"/>
  <c r="R87" i="1"/>
  <c r="S87" i="1"/>
  <c r="T87" i="1"/>
  <c r="U87" i="1"/>
  <c r="V87" i="1"/>
  <c r="W87" i="1"/>
  <c r="X87" i="1"/>
  <c r="Y87" i="1"/>
  <c r="Z87" i="1"/>
  <c r="AA87" i="1"/>
  <c r="AB87" i="1"/>
  <c r="Q87" i="1"/>
  <c r="R85" i="1"/>
  <c r="S85" i="1"/>
  <c r="T85" i="1"/>
  <c r="U85" i="1"/>
  <c r="V85" i="1"/>
  <c r="W85" i="1"/>
  <c r="X85" i="1"/>
  <c r="Y85" i="1"/>
  <c r="Z85" i="1"/>
  <c r="AA85" i="1"/>
  <c r="AB85" i="1"/>
  <c r="Q85" i="1"/>
  <c r="R83" i="1"/>
  <c r="S83" i="1"/>
  <c r="T83" i="1"/>
  <c r="U83" i="1"/>
  <c r="V83" i="1"/>
  <c r="W83" i="1"/>
  <c r="X83" i="1"/>
  <c r="Y83" i="1"/>
  <c r="Z83" i="1"/>
  <c r="AA83" i="1"/>
  <c r="AB83" i="1"/>
  <c r="Q83" i="1"/>
  <c r="R81" i="1"/>
  <c r="S81" i="1"/>
  <c r="T81" i="1"/>
  <c r="U81" i="1"/>
  <c r="V81" i="1"/>
  <c r="W81" i="1"/>
  <c r="X81" i="1"/>
  <c r="Y81" i="1"/>
  <c r="Z81" i="1"/>
  <c r="AA81" i="1"/>
  <c r="AB81" i="1"/>
  <c r="Q81" i="1"/>
  <c r="R79" i="1"/>
  <c r="S79" i="1"/>
  <c r="T79" i="1"/>
  <c r="U79" i="1"/>
  <c r="V79" i="1"/>
  <c r="W79" i="1"/>
  <c r="X79" i="1"/>
  <c r="Y79" i="1"/>
  <c r="Z79" i="1"/>
  <c r="AA79" i="1"/>
  <c r="AB79" i="1"/>
  <c r="Q79" i="1"/>
  <c r="R77" i="1"/>
  <c r="S77" i="1"/>
  <c r="T77" i="1"/>
  <c r="U77" i="1"/>
  <c r="V77" i="1"/>
  <c r="W77" i="1"/>
  <c r="X77" i="1"/>
  <c r="Y77" i="1"/>
  <c r="Z77" i="1"/>
  <c r="AA77" i="1"/>
  <c r="AB77" i="1"/>
  <c r="Q77" i="1"/>
  <c r="R75" i="1"/>
  <c r="S75" i="1"/>
  <c r="T75" i="1"/>
  <c r="U75" i="1"/>
  <c r="V75" i="1"/>
  <c r="W75" i="1"/>
  <c r="X75" i="1"/>
  <c r="Y75" i="1"/>
  <c r="Z75" i="1"/>
  <c r="AA75" i="1"/>
  <c r="AB75" i="1"/>
  <c r="Q75" i="1"/>
  <c r="AA73" i="1"/>
  <c r="AB73" i="1"/>
  <c r="R73" i="1"/>
  <c r="S73" i="1"/>
  <c r="T73" i="1"/>
  <c r="U73" i="1"/>
  <c r="V73" i="1"/>
  <c r="W73" i="1"/>
  <c r="X73" i="1"/>
  <c r="Y73" i="1"/>
  <c r="Z73" i="1"/>
  <c r="Q73" i="1"/>
  <c r="F70" i="1"/>
  <c r="D70" i="1"/>
  <c r="B70" i="1"/>
  <c r="F46" i="1"/>
  <c r="D46" i="1"/>
  <c r="B46" i="1"/>
  <c r="F45" i="1"/>
  <c r="D45" i="1"/>
  <c r="B45" i="1"/>
  <c r="F44" i="1"/>
  <c r="D44" i="1"/>
  <c r="B44" i="1"/>
  <c r="F43" i="1"/>
  <c r="D43" i="1"/>
  <c r="B43" i="1"/>
  <c r="F42" i="1"/>
  <c r="D42" i="1"/>
  <c r="B42" i="1"/>
  <c r="F41" i="1"/>
  <c r="D41" i="1"/>
  <c r="B41" i="1"/>
  <c r="F40" i="1"/>
  <c r="D40" i="1"/>
  <c r="B40" i="1"/>
  <c r="F39" i="1"/>
  <c r="D39" i="1"/>
  <c r="B39" i="1"/>
  <c r="F38" i="1"/>
  <c r="D38" i="1"/>
  <c r="B38" i="1"/>
  <c r="F37" i="1"/>
  <c r="D37" i="1"/>
  <c r="B37" i="1"/>
  <c r="F36" i="1"/>
  <c r="D36" i="1"/>
  <c r="B36" i="1"/>
  <c r="F35" i="1"/>
  <c r="D35" i="1"/>
  <c r="B35" i="1"/>
  <c r="F34" i="1"/>
  <c r="D34" i="1"/>
  <c r="B34" i="1"/>
  <c r="F33" i="1"/>
  <c r="D33" i="1"/>
  <c r="B33" i="1"/>
  <c r="F32" i="1"/>
  <c r="D32" i="1"/>
  <c r="B32" i="1"/>
  <c r="F31" i="1"/>
  <c r="D31" i="1"/>
  <c r="B31" i="1"/>
  <c r="F30" i="1"/>
  <c r="D30" i="1"/>
  <c r="B30" i="1"/>
  <c r="F29" i="1"/>
  <c r="D29" i="1"/>
  <c r="B29" i="1"/>
  <c r="F28" i="1"/>
  <c r="D28" i="1"/>
  <c r="B28" i="1"/>
  <c r="F27" i="1"/>
  <c r="D27" i="1"/>
  <c r="B27" i="1"/>
  <c r="F26" i="1"/>
  <c r="D26" i="1"/>
  <c r="B26" i="1"/>
</calcChain>
</file>

<file path=xl/sharedStrings.xml><?xml version="1.0" encoding="utf-8"?>
<sst xmlns="http://schemas.openxmlformats.org/spreadsheetml/2006/main" count="171" uniqueCount="54">
  <si>
    <t>gene</t>
  </si>
  <si>
    <t>num 1st pos</t>
  </si>
  <si>
    <t>num 2nd pos</t>
  </si>
  <si>
    <t>num 3rd pos</t>
  </si>
  <si>
    <t>A to T</t>
  </si>
  <si>
    <t>A to G</t>
  </si>
  <si>
    <t>A to C</t>
  </si>
  <si>
    <t>T to A</t>
  </si>
  <si>
    <t>T to G</t>
  </si>
  <si>
    <t>T to C</t>
  </si>
  <si>
    <t>G to A</t>
  </si>
  <si>
    <t>G to T</t>
  </si>
  <si>
    <t>G to C</t>
  </si>
  <si>
    <t>C to A</t>
  </si>
  <si>
    <t>C to T</t>
  </si>
  <si>
    <t>C to G</t>
  </si>
  <si>
    <t>Kv_atpA</t>
  </si>
  <si>
    <t>Kv_atpB</t>
  </si>
  <si>
    <t>Kv_atpH</t>
  </si>
  <si>
    <t>Kv_atpI</t>
  </si>
  <si>
    <t>Kv_petA</t>
  </si>
  <si>
    <t>Kv_petB</t>
  </si>
  <si>
    <t>Kv_petD</t>
  </si>
  <si>
    <t>Kv_psaA</t>
  </si>
  <si>
    <t>Kv_psaB</t>
  </si>
  <si>
    <t>Kv_psaFJ</t>
  </si>
  <si>
    <t>Kv_psbA</t>
  </si>
  <si>
    <t>Kv_psbB</t>
  </si>
  <si>
    <t>Kv_psbC</t>
  </si>
  <si>
    <t>Kv_psbD</t>
  </si>
  <si>
    <t>Kv_psbE</t>
  </si>
  <si>
    <t>Kv_psbH</t>
  </si>
  <si>
    <t>Kv_psbI</t>
  </si>
  <si>
    <t>Kv_psbL</t>
  </si>
  <si>
    <t>Kv_psbN</t>
  </si>
  <si>
    <t>Kv_psbT</t>
  </si>
  <si>
    <t>Kv_psbV</t>
  </si>
  <si>
    <t>Positional</t>
  </si>
  <si>
    <t>1st real</t>
  </si>
  <si>
    <t>1st sim</t>
  </si>
  <si>
    <t>2nd real</t>
  </si>
  <si>
    <t>2nd sim</t>
  </si>
  <si>
    <t>3rd real</t>
  </si>
  <si>
    <t>3rd sim</t>
  </si>
  <si>
    <t>total edits</t>
  </si>
  <si>
    <t>num 1st real</t>
  </si>
  <si>
    <t>num 2nd real</t>
  </si>
  <si>
    <t>num 3rd real</t>
  </si>
  <si>
    <t>No zeroes</t>
  </si>
  <si>
    <t>Base - real followed by sim</t>
  </si>
  <si>
    <t>sim</t>
  </si>
  <si>
    <t>Total edits</t>
  </si>
  <si>
    <t>Transform</t>
  </si>
  <si>
    <t>Chi-Test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</si>
</sst>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8"/>
  <sheetViews>
    <sheetView tabSelected="1" topLeftCell="A126" workbookViewId="0">
      <selection activeCell="H151" sqref="H151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>
      <c r="A3" t="s">
        <v>16</v>
      </c>
      <c r="B3">
        <v>48.17</v>
      </c>
      <c r="C3">
        <v>45.08</v>
      </c>
      <c r="D3">
        <v>6.75</v>
      </c>
      <c r="E3">
        <v>0</v>
      </c>
      <c r="F3">
        <v>47.51</v>
      </c>
      <c r="G3">
        <v>0</v>
      </c>
      <c r="H3">
        <v>0</v>
      </c>
      <c r="I3">
        <v>0</v>
      </c>
      <c r="J3">
        <v>32.42</v>
      </c>
      <c r="K3">
        <v>10.029999999999999</v>
      </c>
      <c r="L3">
        <v>0</v>
      </c>
      <c r="M3">
        <v>0</v>
      </c>
      <c r="N3">
        <v>0</v>
      </c>
      <c r="O3">
        <v>10.039999999999999</v>
      </c>
      <c r="P3">
        <v>0</v>
      </c>
    </row>
    <row r="4" spans="1:16">
      <c r="A4" t="s">
        <v>17</v>
      </c>
      <c r="B4">
        <v>43.8</v>
      </c>
      <c r="C4">
        <v>49.15</v>
      </c>
      <c r="D4">
        <v>7.05</v>
      </c>
      <c r="E4">
        <v>0</v>
      </c>
      <c r="F4">
        <v>64.819999999999993</v>
      </c>
      <c r="G4">
        <v>0</v>
      </c>
      <c r="H4">
        <v>0</v>
      </c>
      <c r="I4">
        <v>0</v>
      </c>
      <c r="J4">
        <v>21.08</v>
      </c>
      <c r="K4">
        <v>10.42</v>
      </c>
      <c r="L4">
        <v>0</v>
      </c>
      <c r="M4">
        <v>0</v>
      </c>
      <c r="N4">
        <v>0</v>
      </c>
      <c r="O4">
        <v>3.68</v>
      </c>
      <c r="P4">
        <v>0</v>
      </c>
    </row>
    <row r="5" spans="1:16">
      <c r="A5" t="s">
        <v>18</v>
      </c>
      <c r="B5">
        <v>41.7</v>
      </c>
      <c r="C5">
        <v>58.3</v>
      </c>
      <c r="D5">
        <v>0</v>
      </c>
      <c r="E5">
        <v>0</v>
      </c>
      <c r="F5">
        <v>57.2</v>
      </c>
      <c r="G5">
        <v>0</v>
      </c>
      <c r="H5">
        <v>0</v>
      </c>
      <c r="I5">
        <v>0</v>
      </c>
      <c r="J5">
        <v>42.8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19</v>
      </c>
      <c r="B6">
        <v>64.069999999999993</v>
      </c>
      <c r="C6">
        <v>35.93</v>
      </c>
      <c r="D6">
        <v>0</v>
      </c>
      <c r="E6">
        <v>0</v>
      </c>
      <c r="F6">
        <v>81.73</v>
      </c>
      <c r="G6">
        <v>0</v>
      </c>
      <c r="H6">
        <v>0</v>
      </c>
      <c r="I6">
        <v>0</v>
      </c>
      <c r="J6">
        <v>18.27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20</v>
      </c>
      <c r="B7">
        <v>53.98</v>
      </c>
      <c r="C7">
        <v>40.92</v>
      </c>
      <c r="D7">
        <v>5.09</v>
      </c>
      <c r="E7">
        <v>0</v>
      </c>
      <c r="F7">
        <v>52.79</v>
      </c>
      <c r="G7">
        <v>0</v>
      </c>
      <c r="H7">
        <v>0</v>
      </c>
      <c r="I7">
        <v>0</v>
      </c>
      <c r="J7">
        <v>35.200000000000003</v>
      </c>
      <c r="K7">
        <v>8.49</v>
      </c>
      <c r="L7">
        <v>0</v>
      </c>
      <c r="M7">
        <v>0</v>
      </c>
      <c r="N7">
        <v>0</v>
      </c>
      <c r="O7">
        <v>3.51</v>
      </c>
      <c r="P7">
        <v>0</v>
      </c>
    </row>
    <row r="8" spans="1:16">
      <c r="A8" t="s">
        <v>21</v>
      </c>
      <c r="B8">
        <v>49.41</v>
      </c>
      <c r="C8">
        <v>44.69</v>
      </c>
      <c r="D8">
        <v>5.91</v>
      </c>
      <c r="E8">
        <v>0</v>
      </c>
      <c r="F8">
        <v>43.7</v>
      </c>
      <c r="G8">
        <v>0</v>
      </c>
      <c r="H8">
        <v>0</v>
      </c>
      <c r="I8">
        <v>0</v>
      </c>
      <c r="J8">
        <v>36.39</v>
      </c>
      <c r="K8">
        <v>14.25</v>
      </c>
      <c r="L8">
        <v>0</v>
      </c>
      <c r="M8">
        <v>0</v>
      </c>
      <c r="N8">
        <v>0</v>
      </c>
      <c r="O8">
        <v>5.66</v>
      </c>
      <c r="P8">
        <v>0</v>
      </c>
    </row>
    <row r="9" spans="1:16">
      <c r="A9" t="s">
        <v>22</v>
      </c>
      <c r="B9">
        <v>47.61</v>
      </c>
      <c r="C9">
        <v>49.28</v>
      </c>
      <c r="D9">
        <v>3.11</v>
      </c>
      <c r="E9">
        <v>0</v>
      </c>
      <c r="F9">
        <v>45.08</v>
      </c>
      <c r="G9">
        <v>0</v>
      </c>
      <c r="H9">
        <v>0</v>
      </c>
      <c r="I9">
        <v>0</v>
      </c>
      <c r="J9">
        <v>35.68</v>
      </c>
      <c r="K9">
        <v>9.51</v>
      </c>
      <c r="L9">
        <v>0</v>
      </c>
      <c r="M9">
        <v>0</v>
      </c>
      <c r="N9">
        <v>0</v>
      </c>
      <c r="O9">
        <v>9.7200000000000006</v>
      </c>
      <c r="P9">
        <v>0</v>
      </c>
    </row>
    <row r="10" spans="1:16">
      <c r="A10" t="s">
        <v>23</v>
      </c>
      <c r="B10">
        <v>31.83</v>
      </c>
      <c r="C10">
        <v>56.17</v>
      </c>
      <c r="D10">
        <v>12</v>
      </c>
      <c r="E10">
        <v>0</v>
      </c>
      <c r="F10">
        <v>72.44</v>
      </c>
      <c r="G10">
        <v>0</v>
      </c>
      <c r="H10">
        <v>0</v>
      </c>
      <c r="I10">
        <v>0</v>
      </c>
      <c r="J10">
        <v>27.56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24</v>
      </c>
      <c r="B11">
        <v>43.79</v>
      </c>
      <c r="C11">
        <v>45.71</v>
      </c>
      <c r="D11">
        <v>10.5</v>
      </c>
      <c r="E11">
        <v>0</v>
      </c>
      <c r="F11">
        <v>53.05</v>
      </c>
      <c r="G11">
        <v>0</v>
      </c>
      <c r="H11">
        <v>0</v>
      </c>
      <c r="I11">
        <v>0</v>
      </c>
      <c r="J11">
        <v>36.380000000000003</v>
      </c>
      <c r="K11">
        <v>10.57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25</v>
      </c>
      <c r="B12">
        <v>27.97</v>
      </c>
      <c r="C12">
        <v>67.36</v>
      </c>
      <c r="D12">
        <v>4.67</v>
      </c>
      <c r="E12">
        <v>0</v>
      </c>
      <c r="F12">
        <v>36.700000000000003</v>
      </c>
      <c r="G12">
        <v>0</v>
      </c>
      <c r="H12">
        <v>0</v>
      </c>
      <c r="I12">
        <v>0</v>
      </c>
      <c r="J12">
        <v>58.63</v>
      </c>
      <c r="K12">
        <v>0</v>
      </c>
      <c r="L12">
        <v>0</v>
      </c>
      <c r="M12">
        <v>0</v>
      </c>
      <c r="N12">
        <v>0</v>
      </c>
      <c r="O12">
        <v>4.67</v>
      </c>
      <c r="P12">
        <v>0</v>
      </c>
    </row>
    <row r="13" spans="1:16">
      <c r="A13" t="s">
        <v>26</v>
      </c>
      <c r="B13">
        <v>66.19</v>
      </c>
      <c r="C13">
        <v>0</v>
      </c>
      <c r="D13">
        <v>33.81</v>
      </c>
      <c r="E13">
        <v>0</v>
      </c>
      <c r="F13">
        <v>32.979999999999997</v>
      </c>
      <c r="G13">
        <v>33.21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33.81</v>
      </c>
      <c r="P13">
        <v>0</v>
      </c>
    </row>
    <row r="14" spans="1:16">
      <c r="A14" t="s">
        <v>27</v>
      </c>
      <c r="B14">
        <v>56.55</v>
      </c>
      <c r="C14">
        <v>34.89</v>
      </c>
      <c r="D14">
        <v>8.57</v>
      </c>
      <c r="E14">
        <v>0</v>
      </c>
      <c r="F14">
        <v>68.819999999999993</v>
      </c>
      <c r="G14">
        <v>0</v>
      </c>
      <c r="H14">
        <v>0</v>
      </c>
      <c r="I14">
        <v>0</v>
      </c>
      <c r="J14">
        <v>18</v>
      </c>
      <c r="K14">
        <v>9</v>
      </c>
      <c r="L14">
        <v>0</v>
      </c>
      <c r="M14">
        <v>0</v>
      </c>
      <c r="N14">
        <v>0</v>
      </c>
      <c r="O14">
        <v>4.1900000000000004</v>
      </c>
      <c r="P14">
        <v>0</v>
      </c>
    </row>
    <row r="15" spans="1:16">
      <c r="A15" t="s">
        <v>28</v>
      </c>
      <c r="B15">
        <v>79.56</v>
      </c>
      <c r="C15">
        <v>0</v>
      </c>
      <c r="D15">
        <v>20.440000000000001</v>
      </c>
      <c r="E15">
        <v>0</v>
      </c>
      <c r="F15">
        <v>20.16</v>
      </c>
      <c r="G15">
        <v>0</v>
      </c>
      <c r="H15">
        <v>0</v>
      </c>
      <c r="I15">
        <v>0</v>
      </c>
      <c r="J15">
        <v>79.84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29</v>
      </c>
      <c r="B16">
        <v>38.04</v>
      </c>
      <c r="C16">
        <v>37.67</v>
      </c>
      <c r="D16">
        <v>24.28</v>
      </c>
      <c r="E16">
        <v>9.27</v>
      </c>
      <c r="F16">
        <v>19.02</v>
      </c>
      <c r="G16">
        <v>16.2</v>
      </c>
      <c r="H16">
        <v>0</v>
      </c>
      <c r="I16">
        <v>16.54</v>
      </c>
      <c r="J16">
        <v>26.18</v>
      </c>
      <c r="K16">
        <v>0</v>
      </c>
      <c r="L16">
        <v>0</v>
      </c>
      <c r="M16">
        <v>7.61</v>
      </c>
      <c r="N16">
        <v>0</v>
      </c>
      <c r="O16">
        <v>0</v>
      </c>
      <c r="P16">
        <v>5.17</v>
      </c>
    </row>
    <row r="17" spans="1:16">
      <c r="A17" t="s">
        <v>30</v>
      </c>
      <c r="B17">
        <v>59.18</v>
      </c>
      <c r="C17">
        <v>40.82</v>
      </c>
      <c r="D17">
        <v>0</v>
      </c>
      <c r="E17">
        <v>0</v>
      </c>
      <c r="F17">
        <v>69.02</v>
      </c>
      <c r="G17">
        <v>0</v>
      </c>
      <c r="H17">
        <v>0</v>
      </c>
      <c r="I17">
        <v>0</v>
      </c>
      <c r="J17">
        <v>30.98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31</v>
      </c>
      <c r="B18">
        <v>40.76</v>
      </c>
      <c r="C18">
        <v>47.12</v>
      </c>
      <c r="D18">
        <v>12.12</v>
      </c>
      <c r="E18">
        <v>0</v>
      </c>
      <c r="F18">
        <v>69.290000000000006</v>
      </c>
      <c r="G18">
        <v>0</v>
      </c>
      <c r="H18">
        <v>0</v>
      </c>
      <c r="I18">
        <v>0</v>
      </c>
      <c r="J18">
        <v>24.62</v>
      </c>
      <c r="K18">
        <v>0</v>
      </c>
      <c r="L18">
        <v>0</v>
      </c>
      <c r="M18">
        <v>0</v>
      </c>
      <c r="N18">
        <v>0</v>
      </c>
      <c r="O18">
        <v>6.09</v>
      </c>
      <c r="P18">
        <v>0</v>
      </c>
    </row>
    <row r="19" spans="1:16">
      <c r="A19" t="s">
        <v>32</v>
      </c>
      <c r="B19">
        <v>39.9</v>
      </c>
      <c r="C19">
        <v>49.63</v>
      </c>
      <c r="D19">
        <v>10.47</v>
      </c>
      <c r="E19">
        <v>0</v>
      </c>
      <c r="F19">
        <v>59.35</v>
      </c>
      <c r="G19">
        <v>0</v>
      </c>
      <c r="H19">
        <v>0</v>
      </c>
      <c r="I19">
        <v>0</v>
      </c>
      <c r="J19">
        <v>40.65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33</v>
      </c>
      <c r="B20">
        <v>26.59</v>
      </c>
      <c r="C20">
        <v>59.15</v>
      </c>
      <c r="D20">
        <v>14.26</v>
      </c>
      <c r="E20">
        <v>0</v>
      </c>
      <c r="F20">
        <v>51.44</v>
      </c>
      <c r="G20">
        <v>0</v>
      </c>
      <c r="H20">
        <v>0</v>
      </c>
      <c r="I20">
        <v>0</v>
      </c>
      <c r="J20">
        <v>34.299999999999997</v>
      </c>
      <c r="K20">
        <v>0</v>
      </c>
      <c r="L20">
        <v>0</v>
      </c>
      <c r="M20">
        <v>8.68</v>
      </c>
      <c r="N20">
        <v>0</v>
      </c>
      <c r="O20">
        <v>5.58</v>
      </c>
      <c r="P20">
        <v>0</v>
      </c>
    </row>
    <row r="21" spans="1:16">
      <c r="A21" t="s">
        <v>34</v>
      </c>
      <c r="B21">
        <v>0</v>
      </c>
      <c r="C21">
        <v>67.41</v>
      </c>
      <c r="D21">
        <v>32.590000000000003</v>
      </c>
      <c r="E21">
        <v>0</v>
      </c>
      <c r="F21">
        <v>33.89</v>
      </c>
      <c r="G21">
        <v>0</v>
      </c>
      <c r="H21">
        <v>0</v>
      </c>
      <c r="I21">
        <v>32.590000000000003</v>
      </c>
      <c r="J21">
        <v>33.520000000000003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35</v>
      </c>
      <c r="B22">
        <v>54.81</v>
      </c>
      <c r="C22">
        <v>33.82</v>
      </c>
      <c r="D22">
        <v>11.37</v>
      </c>
      <c r="E22">
        <v>0</v>
      </c>
      <c r="F22">
        <v>55.67</v>
      </c>
      <c r="G22">
        <v>0</v>
      </c>
      <c r="H22">
        <v>0</v>
      </c>
      <c r="I22">
        <v>0</v>
      </c>
      <c r="J22">
        <v>22.58</v>
      </c>
      <c r="K22">
        <v>21.76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36</v>
      </c>
      <c r="B23">
        <v>69.62</v>
      </c>
      <c r="C23">
        <v>30.38</v>
      </c>
      <c r="D23">
        <v>0</v>
      </c>
      <c r="E23">
        <v>0</v>
      </c>
      <c r="F23">
        <v>69.11</v>
      </c>
      <c r="G23">
        <v>0</v>
      </c>
      <c r="H23">
        <v>0</v>
      </c>
      <c r="I23">
        <v>0</v>
      </c>
      <c r="J23">
        <v>30.89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5" spans="1:16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I25" t="s">
        <v>44</v>
      </c>
      <c r="J25" t="s">
        <v>45</v>
      </c>
      <c r="K25" t="s">
        <v>46</v>
      </c>
      <c r="L25" t="s">
        <v>47</v>
      </c>
    </row>
    <row r="26" spans="1:16">
      <c r="A26" t="s">
        <v>16</v>
      </c>
      <c r="B26" s="1">
        <f>J26/I26*100</f>
        <v>48.387096774193552</v>
      </c>
      <c r="C26">
        <v>48.17</v>
      </c>
      <c r="D26" s="1">
        <f>K26/I26*100</f>
        <v>45.161290322580641</v>
      </c>
      <c r="E26">
        <v>45.08</v>
      </c>
      <c r="F26" s="1">
        <f>L26/I26*100</f>
        <v>6.4516129032258061</v>
      </c>
      <c r="G26">
        <v>6.75</v>
      </c>
      <c r="I26">
        <v>31</v>
      </c>
      <c r="J26">
        <v>15</v>
      </c>
      <c r="K26">
        <v>14</v>
      </c>
      <c r="L26">
        <v>2</v>
      </c>
    </row>
    <row r="27" spans="1:16">
      <c r="A27" t="s">
        <v>17</v>
      </c>
      <c r="B27" s="1">
        <f t="shared" ref="B27:B46" si="0">J27/I27*100</f>
        <v>46.666666666666664</v>
      </c>
      <c r="C27">
        <v>43.8</v>
      </c>
      <c r="D27" s="1">
        <f t="shared" ref="D27:D46" si="1">K27/I27*100</f>
        <v>46.666666666666664</v>
      </c>
      <c r="E27">
        <v>49.15</v>
      </c>
      <c r="F27" s="1">
        <f t="shared" ref="F27:F46" si="2">L27/I27*100</f>
        <v>6.666666666666667</v>
      </c>
      <c r="G27">
        <v>7.05</v>
      </c>
      <c r="I27">
        <v>30</v>
      </c>
      <c r="J27">
        <v>14</v>
      </c>
      <c r="K27">
        <v>14</v>
      </c>
      <c r="L27">
        <v>2</v>
      </c>
    </row>
    <row r="28" spans="1:16">
      <c r="A28" t="s">
        <v>18</v>
      </c>
      <c r="B28" s="1">
        <f t="shared" si="0"/>
        <v>42.857142857142854</v>
      </c>
      <c r="C28">
        <v>41.7</v>
      </c>
      <c r="D28" s="1">
        <f t="shared" si="1"/>
        <v>57.142857142857139</v>
      </c>
      <c r="E28">
        <v>58.3</v>
      </c>
      <c r="F28" s="1">
        <f t="shared" si="2"/>
        <v>0</v>
      </c>
      <c r="G28">
        <v>0</v>
      </c>
      <c r="I28">
        <v>7</v>
      </c>
      <c r="J28">
        <v>3</v>
      </c>
      <c r="K28">
        <v>4</v>
      </c>
      <c r="L28">
        <v>0</v>
      </c>
    </row>
    <row r="29" spans="1:16">
      <c r="A29" t="s">
        <v>19</v>
      </c>
      <c r="B29" s="1">
        <f t="shared" si="0"/>
        <v>66.666666666666657</v>
      </c>
      <c r="C29">
        <v>64.069999999999993</v>
      </c>
      <c r="D29" s="1">
        <f t="shared" si="1"/>
        <v>33.333333333333329</v>
      </c>
      <c r="E29">
        <v>35.93</v>
      </c>
      <c r="F29" s="1">
        <f t="shared" si="2"/>
        <v>0</v>
      </c>
      <c r="G29">
        <v>0</v>
      </c>
      <c r="I29">
        <v>12</v>
      </c>
      <c r="J29">
        <v>8</v>
      </c>
      <c r="K29">
        <v>4</v>
      </c>
      <c r="L29">
        <v>0</v>
      </c>
    </row>
    <row r="30" spans="1:16">
      <c r="A30" t="s">
        <v>20</v>
      </c>
      <c r="B30" s="1">
        <f t="shared" si="0"/>
        <v>55.555555555555557</v>
      </c>
      <c r="C30">
        <v>53.98</v>
      </c>
      <c r="D30" s="1">
        <f t="shared" si="1"/>
        <v>39.682539682539684</v>
      </c>
      <c r="E30">
        <v>40.92</v>
      </c>
      <c r="F30" s="1">
        <f t="shared" si="2"/>
        <v>4.7619047619047619</v>
      </c>
      <c r="G30">
        <v>5.09</v>
      </c>
      <c r="I30">
        <v>63</v>
      </c>
      <c r="J30">
        <v>35</v>
      </c>
      <c r="K30">
        <v>25</v>
      </c>
      <c r="L30">
        <v>3</v>
      </c>
    </row>
    <row r="31" spans="1:16">
      <c r="A31" t="s">
        <v>21</v>
      </c>
      <c r="B31" s="1">
        <f t="shared" si="0"/>
        <v>50</v>
      </c>
      <c r="C31">
        <v>49.41</v>
      </c>
      <c r="D31" s="1">
        <f t="shared" si="1"/>
        <v>44.444444444444443</v>
      </c>
      <c r="E31">
        <v>44.69</v>
      </c>
      <c r="F31" s="1">
        <f t="shared" si="2"/>
        <v>5.5555555555555554</v>
      </c>
      <c r="G31">
        <v>5.91</v>
      </c>
      <c r="I31">
        <v>36</v>
      </c>
      <c r="J31">
        <v>18</v>
      </c>
      <c r="K31">
        <v>16</v>
      </c>
      <c r="L31">
        <v>2</v>
      </c>
    </row>
    <row r="32" spans="1:16">
      <c r="A32" t="s">
        <v>22</v>
      </c>
      <c r="B32" s="1">
        <f t="shared" si="0"/>
        <v>48.571428571428569</v>
      </c>
      <c r="C32">
        <v>47.61</v>
      </c>
      <c r="D32" s="1">
        <f t="shared" si="1"/>
        <v>48.571428571428569</v>
      </c>
      <c r="E32">
        <v>49.28</v>
      </c>
      <c r="F32" s="1">
        <f t="shared" si="2"/>
        <v>2.8571428571428572</v>
      </c>
      <c r="G32">
        <v>3.11</v>
      </c>
      <c r="I32">
        <v>35</v>
      </c>
      <c r="J32">
        <v>17</v>
      </c>
      <c r="K32">
        <v>17</v>
      </c>
      <c r="L32">
        <v>1</v>
      </c>
    </row>
    <row r="33" spans="1:16">
      <c r="A33" t="s">
        <v>23</v>
      </c>
      <c r="B33" s="1">
        <f t="shared" si="0"/>
        <v>32.142857142857146</v>
      </c>
      <c r="C33">
        <v>31.83</v>
      </c>
      <c r="D33" s="1">
        <f t="shared" si="1"/>
        <v>57.142857142857139</v>
      </c>
      <c r="E33">
        <v>56.17</v>
      </c>
      <c r="F33" s="1">
        <f t="shared" si="2"/>
        <v>10.714285714285714</v>
      </c>
      <c r="G33">
        <v>12</v>
      </c>
      <c r="I33">
        <v>28</v>
      </c>
      <c r="J33">
        <v>9</v>
      </c>
      <c r="K33">
        <v>16</v>
      </c>
      <c r="L33">
        <v>3</v>
      </c>
    </row>
    <row r="34" spans="1:16">
      <c r="A34" t="s">
        <v>24</v>
      </c>
      <c r="B34" s="1">
        <f t="shared" si="0"/>
        <v>45</v>
      </c>
      <c r="C34">
        <v>43.79</v>
      </c>
      <c r="D34" s="1">
        <f t="shared" si="1"/>
        <v>45</v>
      </c>
      <c r="E34">
        <v>45.71</v>
      </c>
      <c r="F34" s="1">
        <f t="shared" si="2"/>
        <v>10</v>
      </c>
      <c r="G34">
        <v>10.5</v>
      </c>
      <c r="I34">
        <v>20</v>
      </c>
      <c r="J34">
        <v>9</v>
      </c>
      <c r="K34">
        <v>9</v>
      </c>
      <c r="L34">
        <v>2</v>
      </c>
    </row>
    <row r="35" spans="1:16">
      <c r="A35" t="s">
        <v>25</v>
      </c>
      <c r="B35" s="1">
        <f t="shared" si="0"/>
        <v>27.27272727272727</v>
      </c>
      <c r="C35">
        <v>27.97</v>
      </c>
      <c r="D35" s="1">
        <f t="shared" si="1"/>
        <v>68.181818181818173</v>
      </c>
      <c r="E35">
        <v>67.36</v>
      </c>
      <c r="F35" s="1">
        <f t="shared" si="2"/>
        <v>4.5454545454545459</v>
      </c>
      <c r="G35">
        <v>4.67</v>
      </c>
      <c r="I35">
        <v>22</v>
      </c>
      <c r="J35">
        <v>6</v>
      </c>
      <c r="K35">
        <v>15</v>
      </c>
      <c r="L35">
        <v>1</v>
      </c>
    </row>
    <row r="36" spans="1:16">
      <c r="A36" t="s">
        <v>26</v>
      </c>
      <c r="B36" s="1">
        <f t="shared" si="0"/>
        <v>66.666666666666657</v>
      </c>
      <c r="C36">
        <v>66.19</v>
      </c>
      <c r="D36" s="1">
        <f t="shared" si="1"/>
        <v>0</v>
      </c>
      <c r="E36">
        <v>0</v>
      </c>
      <c r="F36" s="1">
        <f t="shared" si="2"/>
        <v>33.333333333333329</v>
      </c>
      <c r="G36">
        <v>33.81</v>
      </c>
      <c r="I36">
        <v>3</v>
      </c>
      <c r="J36">
        <v>2</v>
      </c>
      <c r="K36">
        <v>0</v>
      </c>
      <c r="L36">
        <v>1</v>
      </c>
    </row>
    <row r="37" spans="1:16">
      <c r="A37" t="s">
        <v>27</v>
      </c>
      <c r="B37" s="1">
        <f t="shared" si="0"/>
        <v>56.521739130434781</v>
      </c>
      <c r="C37">
        <v>56.55</v>
      </c>
      <c r="D37" s="1">
        <f t="shared" si="1"/>
        <v>34.782608695652172</v>
      </c>
      <c r="E37">
        <v>34.89</v>
      </c>
      <c r="F37" s="1">
        <f t="shared" si="2"/>
        <v>8.695652173913043</v>
      </c>
      <c r="G37">
        <v>8.57</v>
      </c>
      <c r="I37">
        <v>23</v>
      </c>
      <c r="J37">
        <v>13</v>
      </c>
      <c r="K37">
        <v>8</v>
      </c>
      <c r="L37">
        <v>2</v>
      </c>
    </row>
    <row r="38" spans="1:16">
      <c r="A38" t="s">
        <v>28</v>
      </c>
      <c r="B38" s="1">
        <f t="shared" si="0"/>
        <v>80</v>
      </c>
      <c r="C38">
        <v>79.56</v>
      </c>
      <c r="D38" s="1">
        <f t="shared" si="1"/>
        <v>0</v>
      </c>
      <c r="E38">
        <v>0</v>
      </c>
      <c r="F38" s="1">
        <f t="shared" si="2"/>
        <v>20</v>
      </c>
      <c r="G38">
        <v>20.440000000000001</v>
      </c>
      <c r="I38">
        <v>5</v>
      </c>
      <c r="J38">
        <v>4</v>
      </c>
      <c r="K38">
        <v>0</v>
      </c>
      <c r="L38">
        <v>1</v>
      </c>
    </row>
    <row r="39" spans="1:16">
      <c r="A39" t="s">
        <v>29</v>
      </c>
      <c r="B39" s="1">
        <f t="shared" si="0"/>
        <v>38.095238095238095</v>
      </c>
      <c r="C39">
        <v>38.04</v>
      </c>
      <c r="D39" s="1">
        <f t="shared" si="1"/>
        <v>38.095238095238095</v>
      </c>
      <c r="E39">
        <v>37.67</v>
      </c>
      <c r="F39" s="1">
        <f t="shared" si="2"/>
        <v>23.809523809523807</v>
      </c>
      <c r="G39">
        <v>24.28</v>
      </c>
      <c r="I39">
        <v>42</v>
      </c>
      <c r="J39">
        <v>16</v>
      </c>
      <c r="K39">
        <v>16</v>
      </c>
      <c r="L39">
        <v>10</v>
      </c>
    </row>
    <row r="40" spans="1:16">
      <c r="A40" t="s">
        <v>30</v>
      </c>
      <c r="B40" s="1">
        <f t="shared" si="0"/>
        <v>60</v>
      </c>
      <c r="C40">
        <v>59.18</v>
      </c>
      <c r="D40" s="1">
        <f t="shared" si="1"/>
        <v>40</v>
      </c>
      <c r="E40">
        <v>40.82</v>
      </c>
      <c r="F40" s="1">
        <f t="shared" si="2"/>
        <v>0</v>
      </c>
      <c r="G40">
        <v>0</v>
      </c>
      <c r="I40">
        <v>10</v>
      </c>
      <c r="J40">
        <v>6</v>
      </c>
      <c r="K40">
        <v>4</v>
      </c>
      <c r="L40">
        <v>0</v>
      </c>
    </row>
    <row r="41" spans="1:16">
      <c r="A41" t="s">
        <v>31</v>
      </c>
      <c r="B41" s="1">
        <f t="shared" si="0"/>
        <v>41.17647058823529</v>
      </c>
      <c r="C41">
        <v>40.76</v>
      </c>
      <c r="D41" s="1">
        <f t="shared" si="1"/>
        <v>47.058823529411761</v>
      </c>
      <c r="E41">
        <v>47.12</v>
      </c>
      <c r="F41" s="1">
        <f t="shared" si="2"/>
        <v>11.76470588235294</v>
      </c>
      <c r="G41">
        <v>12.12</v>
      </c>
      <c r="I41">
        <v>17</v>
      </c>
      <c r="J41">
        <v>7</v>
      </c>
      <c r="K41">
        <v>8</v>
      </c>
      <c r="L41">
        <v>2</v>
      </c>
    </row>
    <row r="42" spans="1:16">
      <c r="A42" t="s">
        <v>32</v>
      </c>
      <c r="B42" s="1">
        <f t="shared" si="0"/>
        <v>40</v>
      </c>
      <c r="C42">
        <v>39.9</v>
      </c>
      <c r="D42" s="1">
        <f t="shared" si="1"/>
        <v>50</v>
      </c>
      <c r="E42">
        <v>49.63</v>
      </c>
      <c r="F42" s="1">
        <f t="shared" si="2"/>
        <v>10</v>
      </c>
      <c r="G42">
        <v>10.47</v>
      </c>
      <c r="I42">
        <v>10</v>
      </c>
      <c r="J42">
        <v>4</v>
      </c>
      <c r="K42">
        <v>5</v>
      </c>
      <c r="L42">
        <v>1</v>
      </c>
    </row>
    <row r="43" spans="1:16">
      <c r="A43" t="s">
        <v>33</v>
      </c>
      <c r="B43" s="1">
        <f t="shared" si="0"/>
        <v>25</v>
      </c>
      <c r="C43">
        <v>26.59</v>
      </c>
      <c r="D43" s="1">
        <f t="shared" si="1"/>
        <v>58.333333333333336</v>
      </c>
      <c r="E43">
        <v>59.15</v>
      </c>
      <c r="F43" s="1">
        <f t="shared" si="2"/>
        <v>16.666666666666664</v>
      </c>
      <c r="G43">
        <v>14.26</v>
      </c>
      <c r="I43">
        <v>12</v>
      </c>
      <c r="J43">
        <v>3</v>
      </c>
      <c r="K43">
        <v>7</v>
      </c>
      <c r="L43">
        <v>2</v>
      </c>
    </row>
    <row r="44" spans="1:16">
      <c r="A44" t="s">
        <v>34</v>
      </c>
      <c r="B44" s="1">
        <f t="shared" si="0"/>
        <v>0</v>
      </c>
      <c r="C44">
        <v>0</v>
      </c>
      <c r="D44" s="1">
        <f t="shared" si="1"/>
        <v>66.666666666666657</v>
      </c>
      <c r="E44">
        <v>67.41</v>
      </c>
      <c r="F44" s="1">
        <f t="shared" si="2"/>
        <v>33.333333333333329</v>
      </c>
      <c r="G44">
        <v>32.590000000000003</v>
      </c>
      <c r="I44">
        <v>3</v>
      </c>
      <c r="J44">
        <v>0</v>
      </c>
      <c r="K44">
        <v>2</v>
      </c>
      <c r="L44">
        <v>1</v>
      </c>
    </row>
    <row r="45" spans="1:16">
      <c r="A45" t="s">
        <v>35</v>
      </c>
      <c r="B45" s="1">
        <f t="shared" si="0"/>
        <v>55.555555555555557</v>
      </c>
      <c r="C45">
        <v>54.81</v>
      </c>
      <c r="D45" s="1">
        <f t="shared" si="1"/>
        <v>33.333333333333329</v>
      </c>
      <c r="E45">
        <v>33.82</v>
      </c>
      <c r="F45" s="1">
        <f t="shared" si="2"/>
        <v>11.111111111111111</v>
      </c>
      <c r="G45">
        <v>11.37</v>
      </c>
      <c r="I45">
        <v>9</v>
      </c>
      <c r="J45">
        <v>5</v>
      </c>
      <c r="K45">
        <v>3</v>
      </c>
      <c r="L45">
        <v>1</v>
      </c>
    </row>
    <row r="46" spans="1:16">
      <c r="A46" t="s">
        <v>36</v>
      </c>
      <c r="B46" s="1">
        <f t="shared" si="0"/>
        <v>70</v>
      </c>
      <c r="C46">
        <v>69.62</v>
      </c>
      <c r="D46" s="1">
        <f t="shared" si="1"/>
        <v>30</v>
      </c>
      <c r="E46">
        <v>30.38</v>
      </c>
      <c r="F46" s="1">
        <f t="shared" si="2"/>
        <v>0</v>
      </c>
      <c r="G46">
        <v>0</v>
      </c>
      <c r="I46">
        <v>10</v>
      </c>
      <c r="J46">
        <v>7</v>
      </c>
      <c r="K46">
        <v>3</v>
      </c>
      <c r="L46">
        <v>0</v>
      </c>
    </row>
    <row r="48" spans="1:16">
      <c r="A48" t="s">
        <v>48</v>
      </c>
      <c r="P48" t="s">
        <v>53</v>
      </c>
    </row>
    <row r="49" spans="2:16">
      <c r="B49">
        <v>48.387096774193552</v>
      </c>
      <c r="C49">
        <v>48.17</v>
      </c>
      <c r="D49">
        <v>45.161290322580641</v>
      </c>
      <c r="E49">
        <v>45.08</v>
      </c>
      <c r="F49">
        <v>6.4516129032258061</v>
      </c>
      <c r="G49">
        <v>6.75</v>
      </c>
      <c r="I49">
        <v>48.387096774193552</v>
      </c>
      <c r="J49">
        <v>45.161290322580641</v>
      </c>
      <c r="K49">
        <v>6.4516129032258061</v>
      </c>
      <c r="L49">
        <v>48.17</v>
      </c>
      <c r="M49">
        <v>45.08</v>
      </c>
      <c r="N49">
        <v>6.75</v>
      </c>
      <c r="P49">
        <f>CHITEST(I49:K49,L49:N49)</f>
        <v>0.99286787183335945</v>
      </c>
    </row>
    <row r="50" spans="2:16">
      <c r="B50">
        <v>46.666666666666664</v>
      </c>
      <c r="C50">
        <v>43.8</v>
      </c>
      <c r="D50">
        <v>46.666666666666664</v>
      </c>
      <c r="E50">
        <v>49.15</v>
      </c>
      <c r="F50">
        <v>6.666666666666667</v>
      </c>
      <c r="G50">
        <v>7.05</v>
      </c>
      <c r="I50">
        <v>46.666666666666664</v>
      </c>
      <c r="J50">
        <v>46.666666666666664</v>
      </c>
      <c r="K50">
        <v>6.666666666666667</v>
      </c>
      <c r="L50">
        <v>43.8</v>
      </c>
      <c r="M50">
        <v>49.15</v>
      </c>
      <c r="N50">
        <v>7.05</v>
      </c>
      <c r="P50">
        <f t="shared" ref="P50:P69" si="3">CHITEST(I50:K50,L50:N50)</f>
        <v>0.84622686270319725</v>
      </c>
    </row>
    <row r="51" spans="2:16">
      <c r="B51">
        <v>42.857142857142854</v>
      </c>
      <c r="C51">
        <v>41.7</v>
      </c>
      <c r="D51">
        <v>57.142857142857139</v>
      </c>
      <c r="E51">
        <v>58.3</v>
      </c>
      <c r="F51">
        <v>4.7619047619047619</v>
      </c>
      <c r="G51">
        <v>5.09</v>
      </c>
      <c r="I51">
        <v>42.857142857142854</v>
      </c>
      <c r="J51">
        <v>57.142857142857139</v>
      </c>
      <c r="L51">
        <v>41.7</v>
      </c>
      <c r="M51">
        <v>58.3</v>
      </c>
      <c r="P51">
        <f t="shared" si="3"/>
        <v>0.97283728487960841</v>
      </c>
    </row>
    <row r="52" spans="2:16">
      <c r="B52">
        <v>66.666666666666657</v>
      </c>
      <c r="C52">
        <v>64.069999999999993</v>
      </c>
      <c r="D52">
        <v>33.333333333333329</v>
      </c>
      <c r="E52">
        <v>35.93</v>
      </c>
      <c r="F52">
        <v>5.5555555555555554</v>
      </c>
      <c r="G52">
        <v>5.91</v>
      </c>
      <c r="I52">
        <v>66.666666666666657</v>
      </c>
      <c r="J52">
        <v>33.333333333333329</v>
      </c>
      <c r="L52">
        <v>64.069999999999993</v>
      </c>
      <c r="M52">
        <v>35.93</v>
      </c>
      <c r="P52">
        <f t="shared" si="3"/>
        <v>0.86376860132949018</v>
      </c>
    </row>
    <row r="53" spans="2:16">
      <c r="B53">
        <v>55.555555555555557</v>
      </c>
      <c r="C53">
        <v>53.98</v>
      </c>
      <c r="D53">
        <v>39.682539682539684</v>
      </c>
      <c r="E53">
        <v>40.92</v>
      </c>
      <c r="F53">
        <v>2.8571428571428572</v>
      </c>
      <c r="G53">
        <v>3.11</v>
      </c>
      <c r="I53">
        <v>55.555555555555557</v>
      </c>
      <c r="J53">
        <v>39.682539682539684</v>
      </c>
      <c r="K53">
        <v>4.7619047619047619</v>
      </c>
      <c r="L53">
        <v>53.98</v>
      </c>
      <c r="M53">
        <v>40.92</v>
      </c>
      <c r="N53">
        <v>5.09</v>
      </c>
      <c r="P53">
        <f t="shared" si="3"/>
        <v>0.94906424876994333</v>
      </c>
    </row>
    <row r="54" spans="2:16">
      <c r="B54">
        <v>50</v>
      </c>
      <c r="C54">
        <v>49.41</v>
      </c>
      <c r="D54">
        <v>44.444444444444443</v>
      </c>
      <c r="E54">
        <v>44.69</v>
      </c>
      <c r="F54">
        <v>10.714285714285714</v>
      </c>
      <c r="G54">
        <v>12</v>
      </c>
      <c r="I54">
        <v>50</v>
      </c>
      <c r="J54">
        <v>44.444444444444443</v>
      </c>
      <c r="K54">
        <v>5.5555555555555554</v>
      </c>
      <c r="L54">
        <v>49.41</v>
      </c>
      <c r="M54">
        <v>44.69</v>
      </c>
      <c r="N54">
        <v>5.91</v>
      </c>
      <c r="P54">
        <f t="shared" si="3"/>
        <v>0.98528350691632283</v>
      </c>
    </row>
    <row r="55" spans="2:16">
      <c r="B55">
        <v>48.571428571428569</v>
      </c>
      <c r="C55">
        <v>47.61</v>
      </c>
      <c r="D55">
        <v>48.571428571428569</v>
      </c>
      <c r="E55">
        <v>49.28</v>
      </c>
      <c r="F55">
        <v>10</v>
      </c>
      <c r="G55">
        <v>10.5</v>
      </c>
      <c r="I55">
        <v>48.571428571428569</v>
      </c>
      <c r="J55">
        <v>48.571428571428569</v>
      </c>
      <c r="K55">
        <v>2.8571428571428572</v>
      </c>
      <c r="L55">
        <v>47.61</v>
      </c>
      <c r="M55">
        <v>49.28</v>
      </c>
      <c r="N55">
        <v>3.11</v>
      </c>
      <c r="P55">
        <f t="shared" si="3"/>
        <v>0.97523113628054048</v>
      </c>
    </row>
    <row r="56" spans="2:16">
      <c r="B56">
        <v>32.142857142857146</v>
      </c>
      <c r="C56">
        <v>31.83</v>
      </c>
      <c r="D56">
        <v>57.142857142857139</v>
      </c>
      <c r="E56">
        <v>56.17</v>
      </c>
      <c r="F56">
        <v>4.5454545454545459</v>
      </c>
      <c r="G56">
        <v>4.67</v>
      </c>
      <c r="I56">
        <v>32.142857142857146</v>
      </c>
      <c r="J56">
        <v>57.142857142857139</v>
      </c>
      <c r="K56">
        <v>10.714285714285714</v>
      </c>
      <c r="L56">
        <v>31.83</v>
      </c>
      <c r="M56">
        <v>56.17</v>
      </c>
      <c r="N56">
        <v>12</v>
      </c>
      <c r="P56">
        <f t="shared" si="3"/>
        <v>0.92418781240374503</v>
      </c>
    </row>
    <row r="57" spans="2:16">
      <c r="B57">
        <v>45</v>
      </c>
      <c r="C57">
        <v>43.79</v>
      </c>
      <c r="D57">
        <v>45</v>
      </c>
      <c r="E57">
        <v>45.71</v>
      </c>
      <c r="F57">
        <v>33.333333333333329</v>
      </c>
      <c r="G57">
        <v>33.81</v>
      </c>
      <c r="I57">
        <v>45</v>
      </c>
      <c r="J57">
        <v>45</v>
      </c>
      <c r="K57">
        <v>10</v>
      </c>
      <c r="L57">
        <v>43.79</v>
      </c>
      <c r="M57">
        <v>45.71</v>
      </c>
      <c r="N57">
        <v>10.5</v>
      </c>
      <c r="P57">
        <f t="shared" si="3"/>
        <v>0.96643990555485293</v>
      </c>
    </row>
    <row r="58" spans="2:16">
      <c r="B58">
        <v>27.27272727272727</v>
      </c>
      <c r="C58">
        <v>27.97</v>
      </c>
      <c r="D58">
        <v>68.181818181818173</v>
      </c>
      <c r="E58">
        <v>67.36</v>
      </c>
      <c r="F58">
        <v>8.695652173913043</v>
      </c>
      <c r="G58">
        <v>8.57</v>
      </c>
      <c r="I58">
        <v>27.27272727272727</v>
      </c>
      <c r="J58">
        <v>68.181818181818173</v>
      </c>
      <c r="K58">
        <v>4.5454545454545459</v>
      </c>
      <c r="L58">
        <v>27.97</v>
      </c>
      <c r="M58">
        <v>67.36</v>
      </c>
      <c r="N58">
        <v>4.67</v>
      </c>
      <c r="P58">
        <f t="shared" si="3"/>
        <v>0.98475216226150974</v>
      </c>
    </row>
    <row r="59" spans="2:16">
      <c r="B59">
        <v>66.666666666666657</v>
      </c>
      <c r="C59">
        <v>66.19</v>
      </c>
      <c r="D59">
        <v>34.782608695652172</v>
      </c>
      <c r="E59">
        <v>34.89</v>
      </c>
      <c r="F59">
        <v>20</v>
      </c>
      <c r="G59">
        <v>20.440000000000001</v>
      </c>
      <c r="I59">
        <v>66.666666666666657</v>
      </c>
      <c r="K59">
        <v>33.333333333333329</v>
      </c>
      <c r="L59">
        <v>66.19</v>
      </c>
      <c r="N59">
        <v>33.81</v>
      </c>
      <c r="P59">
        <f t="shared" si="3"/>
        <v>0.99493639124185573</v>
      </c>
    </row>
    <row r="60" spans="2:16">
      <c r="B60">
        <v>56.521739130434781</v>
      </c>
      <c r="C60">
        <v>56.55</v>
      </c>
      <c r="D60">
        <v>38.095238095238095</v>
      </c>
      <c r="E60">
        <v>37.67</v>
      </c>
      <c r="F60">
        <v>23.809523809523807</v>
      </c>
      <c r="G60">
        <v>24.28</v>
      </c>
      <c r="I60">
        <v>56.521739130434781</v>
      </c>
      <c r="J60">
        <v>34.782608695652172</v>
      </c>
      <c r="K60">
        <v>8.695652173913043</v>
      </c>
      <c r="L60">
        <v>56.55</v>
      </c>
      <c r="M60">
        <v>34.89</v>
      </c>
      <c r="N60">
        <v>8.57</v>
      </c>
      <c r="P60">
        <f t="shared" si="3"/>
        <v>0.99890711337165994</v>
      </c>
    </row>
    <row r="61" spans="2:16">
      <c r="B61">
        <v>80</v>
      </c>
      <c r="C61">
        <v>79.56</v>
      </c>
      <c r="D61">
        <v>40</v>
      </c>
      <c r="E61">
        <v>40.82</v>
      </c>
      <c r="F61">
        <v>11.76470588235294</v>
      </c>
      <c r="G61">
        <v>12.12</v>
      </c>
      <c r="I61">
        <v>80</v>
      </c>
      <c r="K61">
        <v>20</v>
      </c>
      <c r="L61">
        <v>79.56</v>
      </c>
      <c r="N61">
        <v>20.440000000000001</v>
      </c>
      <c r="P61">
        <f t="shared" si="3"/>
        <v>0.99406517711399389</v>
      </c>
    </row>
    <row r="62" spans="2:16">
      <c r="B62">
        <v>38.095238095238095</v>
      </c>
      <c r="C62">
        <v>38.04</v>
      </c>
      <c r="D62">
        <v>47.058823529411761</v>
      </c>
      <c r="E62">
        <v>47.12</v>
      </c>
      <c r="F62">
        <v>10</v>
      </c>
      <c r="G62">
        <v>10.47</v>
      </c>
      <c r="I62">
        <v>38.095238095238095</v>
      </c>
      <c r="J62">
        <v>38.095238095238095</v>
      </c>
      <c r="K62">
        <v>23.809523809523807</v>
      </c>
      <c r="L62">
        <v>38.04</v>
      </c>
      <c r="M62">
        <v>37.67</v>
      </c>
      <c r="N62">
        <v>24.28</v>
      </c>
      <c r="P62">
        <f t="shared" si="3"/>
        <v>0.99302594076970963</v>
      </c>
    </row>
    <row r="63" spans="2:16">
      <c r="B63">
        <v>60</v>
      </c>
      <c r="C63">
        <v>59.18</v>
      </c>
      <c r="D63">
        <v>50</v>
      </c>
      <c r="E63">
        <v>49.63</v>
      </c>
      <c r="F63">
        <v>16.666666666666664</v>
      </c>
      <c r="G63">
        <v>14.26</v>
      </c>
      <c r="I63">
        <v>60</v>
      </c>
      <c r="J63">
        <v>40</v>
      </c>
      <c r="L63">
        <v>59.18</v>
      </c>
      <c r="M63">
        <v>40.82</v>
      </c>
      <c r="P63">
        <f t="shared" si="3"/>
        <v>0.98617926353322383</v>
      </c>
    </row>
    <row r="64" spans="2:16">
      <c r="B64">
        <v>41.17647058823529</v>
      </c>
      <c r="C64">
        <v>40.76</v>
      </c>
      <c r="D64">
        <v>58.333333333333336</v>
      </c>
      <c r="E64">
        <v>59.15</v>
      </c>
      <c r="F64">
        <v>33.333333333333329</v>
      </c>
      <c r="G64">
        <v>32.590000000000003</v>
      </c>
      <c r="I64">
        <v>41.17647058823529</v>
      </c>
      <c r="J64">
        <v>47.058823529411761</v>
      </c>
      <c r="K64">
        <v>11.76470588235294</v>
      </c>
      <c r="L64">
        <v>40.76</v>
      </c>
      <c r="M64">
        <v>47.12</v>
      </c>
      <c r="N64">
        <v>12.12</v>
      </c>
      <c r="P64">
        <f t="shared" si="3"/>
        <v>0.99265207520650378</v>
      </c>
    </row>
    <row r="65" spans="1:28">
      <c r="B65">
        <v>40</v>
      </c>
      <c r="C65">
        <v>39.9</v>
      </c>
      <c r="D65">
        <v>66.666666666666657</v>
      </c>
      <c r="E65">
        <v>67.41</v>
      </c>
      <c r="F65">
        <v>11.111111111111111</v>
      </c>
      <c r="G65">
        <v>11.37</v>
      </c>
      <c r="I65">
        <v>40</v>
      </c>
      <c r="J65">
        <v>50</v>
      </c>
      <c r="K65">
        <v>10</v>
      </c>
      <c r="L65">
        <v>39.9</v>
      </c>
      <c r="M65">
        <v>49.63</v>
      </c>
      <c r="N65">
        <v>10.47</v>
      </c>
      <c r="P65">
        <f t="shared" si="3"/>
        <v>0.98801864736103817</v>
      </c>
    </row>
    <row r="66" spans="1:28">
      <c r="B66">
        <v>25</v>
      </c>
      <c r="C66">
        <v>26.59</v>
      </c>
      <c r="D66">
        <v>33.333333333333329</v>
      </c>
      <c r="E66">
        <v>33.82</v>
      </c>
      <c r="I66">
        <v>25</v>
      </c>
      <c r="J66">
        <v>58.333333333333336</v>
      </c>
      <c r="K66">
        <v>16.666666666666664</v>
      </c>
      <c r="L66">
        <v>26.59</v>
      </c>
      <c r="M66">
        <v>59.15</v>
      </c>
      <c r="N66">
        <v>14.26</v>
      </c>
      <c r="P66">
        <f t="shared" si="3"/>
        <v>0.77393808741300874</v>
      </c>
    </row>
    <row r="67" spans="1:28">
      <c r="B67">
        <v>55.555555555555557</v>
      </c>
      <c r="C67">
        <v>54.81</v>
      </c>
      <c r="D67">
        <v>30</v>
      </c>
      <c r="E67">
        <v>30.38</v>
      </c>
      <c r="J67">
        <v>66.666666666666657</v>
      </c>
      <c r="K67">
        <v>33.333333333333329</v>
      </c>
      <c r="M67">
        <v>67.41</v>
      </c>
      <c r="N67">
        <v>32.590000000000003</v>
      </c>
      <c r="P67">
        <f t="shared" si="3"/>
        <v>0.98750314762843594</v>
      </c>
    </row>
    <row r="68" spans="1:28">
      <c r="B68">
        <v>70</v>
      </c>
      <c r="C68">
        <v>69.62</v>
      </c>
      <c r="I68">
        <v>55.555555555555557</v>
      </c>
      <c r="J68">
        <v>33.333333333333329</v>
      </c>
      <c r="K68">
        <v>11.111111111111111</v>
      </c>
      <c r="L68">
        <v>54.81</v>
      </c>
      <c r="M68">
        <v>33.82</v>
      </c>
      <c r="N68">
        <v>11.37</v>
      </c>
      <c r="P68">
        <f t="shared" si="3"/>
        <v>0.98854644452860407</v>
      </c>
    </row>
    <row r="69" spans="1:28">
      <c r="I69">
        <v>70</v>
      </c>
      <c r="J69">
        <v>30</v>
      </c>
      <c r="L69">
        <v>69.62</v>
      </c>
      <c r="M69">
        <v>30.38</v>
      </c>
      <c r="P69">
        <f t="shared" si="3"/>
        <v>0.99659219793777531</v>
      </c>
    </row>
    <row r="70" spans="1:28">
      <c r="B70">
        <f>CHITEST(C49:C68,B49:B68)</f>
        <v>0.99999999999560485</v>
      </c>
      <c r="D70">
        <f>CHITEST(E49:E67,D49:D67)</f>
        <v>0.99999999999125744</v>
      </c>
      <c r="F70">
        <f>CHITEST(G49:G65,F49:F65)</f>
        <v>0.99999999509241122</v>
      </c>
    </row>
    <row r="72" spans="1:28">
      <c r="A72" t="s">
        <v>49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9</v>
      </c>
      <c r="H72" t="s">
        <v>10</v>
      </c>
      <c r="I72" t="s">
        <v>11</v>
      </c>
      <c r="J72" t="s">
        <v>12</v>
      </c>
      <c r="K72" t="s">
        <v>13</v>
      </c>
      <c r="L72" t="s">
        <v>14</v>
      </c>
      <c r="M72" t="s">
        <v>15</v>
      </c>
      <c r="O72" t="s">
        <v>51</v>
      </c>
      <c r="Q72" t="s">
        <v>52</v>
      </c>
    </row>
    <row r="73" spans="1:28">
      <c r="A73" s="1" t="s">
        <v>16</v>
      </c>
      <c r="B73">
        <v>0</v>
      </c>
      <c r="C73">
        <v>15</v>
      </c>
      <c r="D73">
        <v>0</v>
      </c>
      <c r="E73">
        <v>0</v>
      </c>
      <c r="F73">
        <v>0</v>
      </c>
      <c r="G73">
        <v>10</v>
      </c>
      <c r="H73">
        <v>3</v>
      </c>
      <c r="I73">
        <v>0</v>
      </c>
      <c r="J73">
        <v>0</v>
      </c>
      <c r="K73">
        <v>0</v>
      </c>
      <c r="L73">
        <v>3</v>
      </c>
      <c r="M73">
        <v>0</v>
      </c>
      <c r="O73">
        <v>31</v>
      </c>
      <c r="Q73">
        <f>B73/31*100</f>
        <v>0</v>
      </c>
      <c r="R73">
        <f t="shared" ref="R73:Z73" si="4">C73/31*100</f>
        <v>48.387096774193552</v>
      </c>
      <c r="S73">
        <f t="shared" si="4"/>
        <v>0</v>
      </c>
      <c r="T73">
        <f t="shared" si="4"/>
        <v>0</v>
      </c>
      <c r="U73">
        <f t="shared" si="4"/>
        <v>0</v>
      </c>
      <c r="V73">
        <f t="shared" si="4"/>
        <v>32.258064516129032</v>
      </c>
      <c r="W73">
        <f t="shared" si="4"/>
        <v>9.67741935483871</v>
      </c>
      <c r="X73">
        <f t="shared" si="4"/>
        <v>0</v>
      </c>
      <c r="Y73">
        <f t="shared" si="4"/>
        <v>0</v>
      </c>
      <c r="Z73">
        <f t="shared" si="4"/>
        <v>0</v>
      </c>
      <c r="AA73">
        <f t="shared" ref="AA73" si="5">L73/31*100</f>
        <v>9.67741935483871</v>
      </c>
      <c r="AB73">
        <f t="shared" ref="AB73" si="6">M73/31*100</f>
        <v>0</v>
      </c>
    </row>
    <row r="74" spans="1:28">
      <c r="A74" s="1" t="s">
        <v>50</v>
      </c>
      <c r="B74">
        <v>0</v>
      </c>
      <c r="C74">
        <v>47.51</v>
      </c>
      <c r="D74">
        <v>0</v>
      </c>
      <c r="E74">
        <v>0</v>
      </c>
      <c r="F74">
        <v>0</v>
      </c>
      <c r="G74">
        <v>32.42</v>
      </c>
      <c r="H74">
        <v>10.029999999999999</v>
      </c>
      <c r="I74">
        <v>0</v>
      </c>
      <c r="J74">
        <v>0</v>
      </c>
      <c r="K74">
        <v>0</v>
      </c>
      <c r="L74">
        <v>10.039999999999999</v>
      </c>
      <c r="M74">
        <v>0</v>
      </c>
    </row>
    <row r="75" spans="1:28">
      <c r="A75" s="1" t="s">
        <v>17</v>
      </c>
      <c r="B75">
        <v>0</v>
      </c>
      <c r="C75">
        <v>20</v>
      </c>
      <c r="D75">
        <v>0</v>
      </c>
      <c r="E75">
        <v>0</v>
      </c>
      <c r="F75">
        <v>0</v>
      </c>
      <c r="G75">
        <v>6</v>
      </c>
      <c r="H75">
        <v>3</v>
      </c>
      <c r="I75">
        <v>0</v>
      </c>
      <c r="J75">
        <v>0</v>
      </c>
      <c r="K75">
        <v>0</v>
      </c>
      <c r="L75">
        <v>1</v>
      </c>
      <c r="M75">
        <v>0</v>
      </c>
      <c r="O75">
        <v>30</v>
      </c>
      <c r="Q75">
        <f>B75/30*100</f>
        <v>0</v>
      </c>
      <c r="R75">
        <f t="shared" ref="R75:AB75" si="7">C75/30*100</f>
        <v>66.666666666666657</v>
      </c>
      <c r="S75">
        <f t="shared" si="7"/>
        <v>0</v>
      </c>
      <c r="T75">
        <f t="shared" si="7"/>
        <v>0</v>
      </c>
      <c r="U75">
        <f t="shared" si="7"/>
        <v>0</v>
      </c>
      <c r="V75">
        <f t="shared" si="7"/>
        <v>20</v>
      </c>
      <c r="W75">
        <f t="shared" si="7"/>
        <v>10</v>
      </c>
      <c r="X75">
        <f t="shared" si="7"/>
        <v>0</v>
      </c>
      <c r="Y75">
        <f t="shared" si="7"/>
        <v>0</v>
      </c>
      <c r="Z75">
        <f t="shared" si="7"/>
        <v>0</v>
      </c>
      <c r="AA75">
        <f t="shared" si="7"/>
        <v>3.3333333333333335</v>
      </c>
      <c r="AB75">
        <f t="shared" si="7"/>
        <v>0</v>
      </c>
    </row>
    <row r="76" spans="1:28">
      <c r="A76" s="1" t="s">
        <v>50</v>
      </c>
      <c r="B76">
        <v>0</v>
      </c>
      <c r="C76">
        <v>64.819999999999993</v>
      </c>
      <c r="D76">
        <v>0</v>
      </c>
      <c r="E76">
        <v>0</v>
      </c>
      <c r="F76">
        <v>0</v>
      </c>
      <c r="G76">
        <v>21.08</v>
      </c>
      <c r="H76">
        <v>10.42</v>
      </c>
      <c r="I76">
        <v>0</v>
      </c>
      <c r="J76">
        <v>0</v>
      </c>
      <c r="K76">
        <v>0</v>
      </c>
      <c r="L76">
        <v>3.68</v>
      </c>
      <c r="M76">
        <v>0</v>
      </c>
    </row>
    <row r="77" spans="1:28">
      <c r="A77" s="1" t="s">
        <v>18</v>
      </c>
      <c r="B77">
        <v>0</v>
      </c>
      <c r="C77">
        <v>4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7</v>
      </c>
      <c r="Q77">
        <f>B77/7*100</f>
        <v>0</v>
      </c>
      <c r="R77">
        <f t="shared" ref="R77:AB77" si="8">C77/7*100</f>
        <v>57.142857142857139</v>
      </c>
      <c r="S77">
        <f t="shared" si="8"/>
        <v>0</v>
      </c>
      <c r="T77">
        <f t="shared" si="8"/>
        <v>0</v>
      </c>
      <c r="U77">
        <f t="shared" si="8"/>
        <v>0</v>
      </c>
      <c r="V77">
        <f t="shared" si="8"/>
        <v>42.857142857142854</v>
      </c>
      <c r="W77">
        <f t="shared" si="8"/>
        <v>0</v>
      </c>
      <c r="X77">
        <f t="shared" si="8"/>
        <v>0</v>
      </c>
      <c r="Y77">
        <f t="shared" si="8"/>
        <v>0</v>
      </c>
      <c r="Z77">
        <f t="shared" si="8"/>
        <v>0</v>
      </c>
      <c r="AA77">
        <f t="shared" si="8"/>
        <v>0</v>
      </c>
      <c r="AB77">
        <f t="shared" si="8"/>
        <v>0</v>
      </c>
    </row>
    <row r="78" spans="1:28">
      <c r="A78" s="1" t="s">
        <v>50</v>
      </c>
      <c r="B78">
        <v>0</v>
      </c>
      <c r="C78">
        <v>57.2</v>
      </c>
      <c r="D78">
        <v>0</v>
      </c>
      <c r="E78">
        <v>0</v>
      </c>
      <c r="F78">
        <v>0</v>
      </c>
      <c r="G78">
        <v>42.8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28">
      <c r="A79" s="1" t="s">
        <v>19</v>
      </c>
      <c r="B79">
        <v>0</v>
      </c>
      <c r="C79">
        <v>10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12</v>
      </c>
      <c r="Q79">
        <f>B79/12*100</f>
        <v>0</v>
      </c>
      <c r="R79">
        <f t="shared" ref="R79:AB79" si="9">C79/12*100</f>
        <v>83.333333333333343</v>
      </c>
      <c r="S79">
        <f t="shared" si="9"/>
        <v>0</v>
      </c>
      <c r="T79">
        <f t="shared" si="9"/>
        <v>0</v>
      </c>
      <c r="U79">
        <f t="shared" si="9"/>
        <v>0</v>
      </c>
      <c r="V79">
        <f t="shared" si="9"/>
        <v>16.666666666666664</v>
      </c>
      <c r="W79">
        <f t="shared" si="9"/>
        <v>0</v>
      </c>
      <c r="X79">
        <f t="shared" si="9"/>
        <v>0</v>
      </c>
      <c r="Y79">
        <f t="shared" si="9"/>
        <v>0</v>
      </c>
      <c r="Z79">
        <f t="shared" si="9"/>
        <v>0</v>
      </c>
      <c r="AA79">
        <f t="shared" si="9"/>
        <v>0</v>
      </c>
      <c r="AB79">
        <f t="shared" si="9"/>
        <v>0</v>
      </c>
    </row>
    <row r="80" spans="1:28">
      <c r="A80" s="1" t="s">
        <v>50</v>
      </c>
      <c r="B80">
        <v>0</v>
      </c>
      <c r="C80">
        <v>81.73</v>
      </c>
      <c r="D80">
        <v>0</v>
      </c>
      <c r="E80">
        <v>0</v>
      </c>
      <c r="F80">
        <v>0</v>
      </c>
      <c r="G80">
        <v>18.27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28">
      <c r="A81" s="1" t="s">
        <v>20</v>
      </c>
      <c r="B81">
        <v>0</v>
      </c>
      <c r="C81">
        <v>34</v>
      </c>
      <c r="D81">
        <v>0</v>
      </c>
      <c r="E81">
        <v>0</v>
      </c>
      <c r="F81">
        <v>0</v>
      </c>
      <c r="G81">
        <v>22</v>
      </c>
      <c r="H81">
        <v>5</v>
      </c>
      <c r="I81">
        <v>0</v>
      </c>
      <c r="J81">
        <v>0</v>
      </c>
      <c r="K81">
        <v>0</v>
      </c>
      <c r="L81">
        <v>2</v>
      </c>
      <c r="M81">
        <v>0</v>
      </c>
      <c r="O81">
        <v>63</v>
      </c>
      <c r="Q81">
        <f>B81/63*100</f>
        <v>0</v>
      </c>
      <c r="R81">
        <f t="shared" ref="R81:AB81" si="10">C81/63*100</f>
        <v>53.968253968253968</v>
      </c>
      <c r="S81">
        <f t="shared" si="10"/>
        <v>0</v>
      </c>
      <c r="T81">
        <f t="shared" si="10"/>
        <v>0</v>
      </c>
      <c r="U81">
        <f t="shared" si="10"/>
        <v>0</v>
      </c>
      <c r="V81">
        <f t="shared" si="10"/>
        <v>34.920634920634917</v>
      </c>
      <c r="W81">
        <f t="shared" si="10"/>
        <v>7.9365079365079358</v>
      </c>
      <c r="X81">
        <f t="shared" si="10"/>
        <v>0</v>
      </c>
      <c r="Y81">
        <f t="shared" si="10"/>
        <v>0</v>
      </c>
      <c r="Z81">
        <f t="shared" si="10"/>
        <v>0</v>
      </c>
      <c r="AA81">
        <f t="shared" si="10"/>
        <v>3.1746031746031744</v>
      </c>
      <c r="AB81">
        <f t="shared" si="10"/>
        <v>0</v>
      </c>
    </row>
    <row r="82" spans="1:28">
      <c r="A82" s="1" t="s">
        <v>50</v>
      </c>
      <c r="B82">
        <v>0</v>
      </c>
      <c r="C82">
        <v>52.79</v>
      </c>
      <c r="D82">
        <v>0</v>
      </c>
      <c r="E82">
        <v>0</v>
      </c>
      <c r="F82">
        <v>0</v>
      </c>
      <c r="G82">
        <v>35.200000000000003</v>
      </c>
      <c r="H82">
        <v>8.49</v>
      </c>
      <c r="I82">
        <v>0</v>
      </c>
      <c r="J82">
        <v>0</v>
      </c>
      <c r="K82">
        <v>0</v>
      </c>
      <c r="L82">
        <v>3.51</v>
      </c>
      <c r="M82">
        <v>0</v>
      </c>
    </row>
    <row r="83" spans="1:28">
      <c r="A83" s="1" t="s">
        <v>21</v>
      </c>
      <c r="B83">
        <v>0</v>
      </c>
      <c r="C83">
        <v>16</v>
      </c>
      <c r="D83">
        <v>0</v>
      </c>
      <c r="E83">
        <v>0</v>
      </c>
      <c r="F83">
        <v>0</v>
      </c>
      <c r="G83">
        <v>13</v>
      </c>
      <c r="H83">
        <v>5</v>
      </c>
      <c r="I83">
        <v>0</v>
      </c>
      <c r="J83">
        <v>0</v>
      </c>
      <c r="K83">
        <v>0</v>
      </c>
      <c r="L83">
        <v>2</v>
      </c>
      <c r="M83">
        <v>0</v>
      </c>
      <c r="O83">
        <v>36</v>
      </c>
      <c r="Q83">
        <f>B83/36*100</f>
        <v>0</v>
      </c>
      <c r="R83">
        <f t="shared" ref="R83:AB83" si="11">C83/36*100</f>
        <v>44.444444444444443</v>
      </c>
      <c r="S83">
        <f t="shared" si="11"/>
        <v>0</v>
      </c>
      <c r="T83">
        <f t="shared" si="11"/>
        <v>0</v>
      </c>
      <c r="U83">
        <f t="shared" si="11"/>
        <v>0</v>
      </c>
      <c r="V83">
        <f t="shared" si="11"/>
        <v>36.111111111111107</v>
      </c>
      <c r="W83">
        <f t="shared" si="11"/>
        <v>13.888888888888889</v>
      </c>
      <c r="X83">
        <f t="shared" si="11"/>
        <v>0</v>
      </c>
      <c r="Y83">
        <f t="shared" si="11"/>
        <v>0</v>
      </c>
      <c r="Z83">
        <f t="shared" si="11"/>
        <v>0</v>
      </c>
      <c r="AA83">
        <f t="shared" si="11"/>
        <v>5.5555555555555554</v>
      </c>
      <c r="AB83">
        <f t="shared" si="11"/>
        <v>0</v>
      </c>
    </row>
    <row r="84" spans="1:28">
      <c r="A84" s="1" t="s">
        <v>50</v>
      </c>
      <c r="B84">
        <v>0</v>
      </c>
      <c r="C84">
        <v>43.7</v>
      </c>
      <c r="D84">
        <v>0</v>
      </c>
      <c r="E84">
        <v>0</v>
      </c>
      <c r="F84">
        <v>0</v>
      </c>
      <c r="G84">
        <v>36.39</v>
      </c>
      <c r="H84">
        <v>14.25</v>
      </c>
      <c r="I84">
        <v>0</v>
      </c>
      <c r="J84">
        <v>0</v>
      </c>
      <c r="K84">
        <v>0</v>
      </c>
      <c r="L84">
        <v>5.66</v>
      </c>
      <c r="M84">
        <v>0</v>
      </c>
    </row>
    <row r="85" spans="1:28">
      <c r="A85" s="1" t="s">
        <v>22</v>
      </c>
      <c r="B85">
        <v>0</v>
      </c>
      <c r="C85">
        <v>17</v>
      </c>
      <c r="D85">
        <v>0</v>
      </c>
      <c r="E85">
        <v>0</v>
      </c>
      <c r="F85">
        <v>0</v>
      </c>
      <c r="G85">
        <v>12</v>
      </c>
      <c r="H85">
        <v>3</v>
      </c>
      <c r="I85">
        <v>0</v>
      </c>
      <c r="J85">
        <v>0</v>
      </c>
      <c r="K85">
        <v>0</v>
      </c>
      <c r="L85">
        <v>3</v>
      </c>
      <c r="M85">
        <v>0</v>
      </c>
      <c r="O85">
        <v>35</v>
      </c>
      <c r="Q85">
        <f>B85/35*100</f>
        <v>0</v>
      </c>
      <c r="R85">
        <f t="shared" ref="R85:AB85" si="12">C85/35*100</f>
        <v>48.571428571428569</v>
      </c>
      <c r="S85">
        <f t="shared" si="12"/>
        <v>0</v>
      </c>
      <c r="T85">
        <f t="shared" si="12"/>
        <v>0</v>
      </c>
      <c r="U85">
        <f t="shared" si="12"/>
        <v>0</v>
      </c>
      <c r="V85">
        <f t="shared" si="12"/>
        <v>34.285714285714285</v>
      </c>
      <c r="W85">
        <f t="shared" si="12"/>
        <v>8.5714285714285712</v>
      </c>
      <c r="X85">
        <f t="shared" si="12"/>
        <v>0</v>
      </c>
      <c r="Y85">
        <f t="shared" si="12"/>
        <v>0</v>
      </c>
      <c r="Z85">
        <f t="shared" si="12"/>
        <v>0</v>
      </c>
      <c r="AA85">
        <f t="shared" si="12"/>
        <v>8.5714285714285712</v>
      </c>
      <c r="AB85">
        <f t="shared" si="12"/>
        <v>0</v>
      </c>
    </row>
    <row r="86" spans="1:28">
      <c r="A86" s="1" t="s">
        <v>50</v>
      </c>
      <c r="B86">
        <v>0</v>
      </c>
      <c r="C86">
        <v>45.08</v>
      </c>
      <c r="D86">
        <v>0</v>
      </c>
      <c r="E86">
        <v>0</v>
      </c>
      <c r="F86">
        <v>0</v>
      </c>
      <c r="G86">
        <v>35.68</v>
      </c>
      <c r="H86">
        <v>9.51</v>
      </c>
      <c r="I86">
        <v>0</v>
      </c>
      <c r="J86">
        <v>0</v>
      </c>
      <c r="K86">
        <v>0</v>
      </c>
      <c r="L86">
        <v>9.7200000000000006</v>
      </c>
      <c r="M86">
        <v>0</v>
      </c>
    </row>
    <row r="87" spans="1:28">
      <c r="A87" s="1" t="s">
        <v>23</v>
      </c>
      <c r="B87">
        <v>0</v>
      </c>
      <c r="C87">
        <v>21</v>
      </c>
      <c r="D87">
        <v>0</v>
      </c>
      <c r="E87">
        <v>0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28</v>
      </c>
      <c r="Q87">
        <f>B87/28*100</f>
        <v>0</v>
      </c>
      <c r="R87">
        <f t="shared" ref="R87:AB87" si="13">C87/28*100</f>
        <v>75</v>
      </c>
      <c r="S87">
        <f t="shared" si="13"/>
        <v>0</v>
      </c>
      <c r="T87">
        <f t="shared" si="13"/>
        <v>0</v>
      </c>
      <c r="U87">
        <f t="shared" si="13"/>
        <v>0</v>
      </c>
      <c r="V87">
        <f t="shared" si="13"/>
        <v>25</v>
      </c>
      <c r="W87">
        <f t="shared" si="13"/>
        <v>0</v>
      </c>
      <c r="X87">
        <f t="shared" si="13"/>
        <v>0</v>
      </c>
      <c r="Y87">
        <f t="shared" si="13"/>
        <v>0</v>
      </c>
      <c r="Z87">
        <f t="shared" si="13"/>
        <v>0</v>
      </c>
      <c r="AA87">
        <f t="shared" si="13"/>
        <v>0</v>
      </c>
      <c r="AB87">
        <f t="shared" si="13"/>
        <v>0</v>
      </c>
    </row>
    <row r="88" spans="1:28">
      <c r="A88" s="1" t="s">
        <v>50</v>
      </c>
      <c r="B88">
        <v>0</v>
      </c>
      <c r="C88">
        <v>72.44</v>
      </c>
      <c r="D88">
        <v>0</v>
      </c>
      <c r="E88">
        <v>0</v>
      </c>
      <c r="F88">
        <v>0</v>
      </c>
      <c r="G88">
        <v>27.56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28">
      <c r="A89" s="1" t="s">
        <v>24</v>
      </c>
      <c r="B89">
        <v>0</v>
      </c>
      <c r="C89">
        <v>11</v>
      </c>
      <c r="D89">
        <v>0</v>
      </c>
      <c r="E89">
        <v>0</v>
      </c>
      <c r="F89">
        <v>0</v>
      </c>
      <c r="G89">
        <v>7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O89">
        <v>20</v>
      </c>
      <c r="Q89">
        <f>B89/20*100</f>
        <v>0</v>
      </c>
      <c r="R89">
        <f t="shared" ref="R89:AB89" si="14">C89/20*100</f>
        <v>55.000000000000007</v>
      </c>
      <c r="S89">
        <f t="shared" si="14"/>
        <v>0</v>
      </c>
      <c r="T89">
        <f t="shared" si="14"/>
        <v>0</v>
      </c>
      <c r="U89">
        <f t="shared" si="14"/>
        <v>0</v>
      </c>
      <c r="V89">
        <f t="shared" si="14"/>
        <v>35</v>
      </c>
      <c r="W89">
        <f t="shared" si="14"/>
        <v>10</v>
      </c>
      <c r="X89">
        <f t="shared" si="14"/>
        <v>0</v>
      </c>
      <c r="Y89">
        <f t="shared" si="14"/>
        <v>0</v>
      </c>
      <c r="Z89">
        <f t="shared" si="14"/>
        <v>0</v>
      </c>
      <c r="AA89">
        <f t="shared" si="14"/>
        <v>0</v>
      </c>
      <c r="AB89">
        <f t="shared" si="14"/>
        <v>0</v>
      </c>
    </row>
    <row r="90" spans="1:28">
      <c r="A90" s="1" t="s">
        <v>50</v>
      </c>
      <c r="B90">
        <v>0</v>
      </c>
      <c r="C90">
        <v>53.05</v>
      </c>
      <c r="D90">
        <v>0</v>
      </c>
      <c r="E90">
        <v>0</v>
      </c>
      <c r="F90">
        <v>0</v>
      </c>
      <c r="G90">
        <v>36.380000000000003</v>
      </c>
      <c r="H90">
        <v>10.57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28">
      <c r="A91" s="1" t="s">
        <v>25</v>
      </c>
      <c r="B91">
        <v>0</v>
      </c>
      <c r="C91">
        <v>8</v>
      </c>
      <c r="D91">
        <v>0</v>
      </c>
      <c r="E91">
        <v>0</v>
      </c>
      <c r="F91">
        <v>0</v>
      </c>
      <c r="G91">
        <v>13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O91">
        <v>22</v>
      </c>
      <c r="Q91">
        <f>B91/22*100</f>
        <v>0</v>
      </c>
      <c r="R91">
        <f t="shared" ref="R91:AB91" si="15">C91/22*100</f>
        <v>36.363636363636367</v>
      </c>
      <c r="S91">
        <f t="shared" si="15"/>
        <v>0</v>
      </c>
      <c r="T91">
        <f t="shared" si="15"/>
        <v>0</v>
      </c>
      <c r="U91">
        <f t="shared" si="15"/>
        <v>0</v>
      </c>
      <c r="V91">
        <f t="shared" si="15"/>
        <v>59.090909090909093</v>
      </c>
      <c r="W91">
        <f t="shared" si="15"/>
        <v>0</v>
      </c>
      <c r="X91">
        <f t="shared" si="15"/>
        <v>0</v>
      </c>
      <c r="Y91">
        <f t="shared" si="15"/>
        <v>0</v>
      </c>
      <c r="Z91">
        <f t="shared" si="15"/>
        <v>0</v>
      </c>
      <c r="AA91">
        <f t="shared" si="15"/>
        <v>4.5454545454545459</v>
      </c>
      <c r="AB91">
        <f t="shared" si="15"/>
        <v>0</v>
      </c>
    </row>
    <row r="92" spans="1:28">
      <c r="A92" s="1" t="s">
        <v>50</v>
      </c>
      <c r="B92">
        <v>0</v>
      </c>
      <c r="C92">
        <v>36.700000000000003</v>
      </c>
      <c r="D92">
        <v>0</v>
      </c>
      <c r="E92">
        <v>0</v>
      </c>
      <c r="F92">
        <v>0</v>
      </c>
      <c r="G92">
        <v>58.63</v>
      </c>
      <c r="H92">
        <v>0</v>
      </c>
      <c r="I92">
        <v>0</v>
      </c>
      <c r="J92">
        <v>0</v>
      </c>
      <c r="K92">
        <v>0</v>
      </c>
      <c r="L92">
        <v>4.67</v>
      </c>
      <c r="M92">
        <v>0</v>
      </c>
    </row>
    <row r="93" spans="1:28">
      <c r="A93" s="1" t="s">
        <v>26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O93">
        <v>3</v>
      </c>
      <c r="Q93">
        <f>B93/3*100</f>
        <v>0</v>
      </c>
      <c r="R93">
        <f t="shared" ref="R93:AB93" si="16">C93/3*100</f>
        <v>33.333333333333329</v>
      </c>
      <c r="S93">
        <f t="shared" si="16"/>
        <v>33.333333333333329</v>
      </c>
      <c r="T93">
        <f t="shared" si="16"/>
        <v>0</v>
      </c>
      <c r="U93">
        <f t="shared" si="16"/>
        <v>0</v>
      </c>
      <c r="V93">
        <f t="shared" si="16"/>
        <v>0</v>
      </c>
      <c r="W93">
        <f t="shared" si="16"/>
        <v>0</v>
      </c>
      <c r="X93">
        <f t="shared" si="16"/>
        <v>0</v>
      </c>
      <c r="Y93">
        <f t="shared" si="16"/>
        <v>0</v>
      </c>
      <c r="Z93">
        <f t="shared" si="16"/>
        <v>0</v>
      </c>
      <c r="AA93">
        <f t="shared" si="16"/>
        <v>33.333333333333329</v>
      </c>
      <c r="AB93">
        <f t="shared" si="16"/>
        <v>0</v>
      </c>
    </row>
    <row r="94" spans="1:28">
      <c r="A94" s="1" t="s">
        <v>50</v>
      </c>
      <c r="B94">
        <v>0</v>
      </c>
      <c r="C94">
        <v>32.979999999999997</v>
      </c>
      <c r="D94">
        <v>33.21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33.81</v>
      </c>
      <c r="M94">
        <v>0</v>
      </c>
    </row>
    <row r="95" spans="1:28" s="2" customFormat="1">
      <c r="A95" s="2" t="s">
        <v>27</v>
      </c>
      <c r="B95" s="2">
        <v>0</v>
      </c>
      <c r="C95" s="2">
        <v>16</v>
      </c>
      <c r="D95" s="2">
        <v>0</v>
      </c>
      <c r="E95" s="2">
        <v>0</v>
      </c>
      <c r="F95" s="2">
        <v>0</v>
      </c>
      <c r="G95" s="2">
        <v>4</v>
      </c>
      <c r="H95" s="2">
        <v>2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O95">
        <v>23</v>
      </c>
      <c r="Q95" s="2">
        <f>B95/23*100</f>
        <v>0</v>
      </c>
      <c r="R95" s="2">
        <f t="shared" ref="R95:AB95" si="17">C95/23*100</f>
        <v>69.565217391304344</v>
      </c>
      <c r="S95" s="2">
        <f t="shared" si="17"/>
        <v>0</v>
      </c>
      <c r="T95" s="2">
        <f t="shared" si="17"/>
        <v>0</v>
      </c>
      <c r="U95" s="2">
        <f t="shared" si="17"/>
        <v>0</v>
      </c>
      <c r="V95" s="2">
        <f t="shared" si="17"/>
        <v>17.391304347826086</v>
      </c>
      <c r="W95" s="2">
        <f t="shared" si="17"/>
        <v>8.695652173913043</v>
      </c>
      <c r="X95" s="2">
        <f t="shared" si="17"/>
        <v>0</v>
      </c>
      <c r="Y95" s="2">
        <f t="shared" si="17"/>
        <v>0</v>
      </c>
      <c r="Z95" s="2">
        <f t="shared" si="17"/>
        <v>0</v>
      </c>
      <c r="AA95" s="2">
        <f t="shared" si="17"/>
        <v>4.3478260869565215</v>
      </c>
      <c r="AB95" s="2">
        <f t="shared" si="17"/>
        <v>0</v>
      </c>
    </row>
    <row r="96" spans="1:28" s="2" customFormat="1">
      <c r="A96" s="2" t="s">
        <v>50</v>
      </c>
      <c r="B96" s="2">
        <v>0</v>
      </c>
      <c r="C96" s="2">
        <v>68.819999999999993</v>
      </c>
      <c r="D96" s="2">
        <v>0</v>
      </c>
      <c r="E96" s="2">
        <v>0</v>
      </c>
      <c r="F96" s="2">
        <v>0</v>
      </c>
      <c r="G96" s="2">
        <v>18</v>
      </c>
      <c r="H96" s="2">
        <v>9</v>
      </c>
      <c r="I96" s="2">
        <v>0</v>
      </c>
      <c r="J96" s="2">
        <v>0</v>
      </c>
      <c r="K96" s="2">
        <v>0</v>
      </c>
      <c r="L96" s="2">
        <v>4.1900000000000004</v>
      </c>
      <c r="M96" s="2">
        <v>0</v>
      </c>
    </row>
    <row r="97" spans="1:28">
      <c r="A97" s="1" t="s">
        <v>28</v>
      </c>
      <c r="B97">
        <v>0</v>
      </c>
      <c r="C97">
        <v>1</v>
      </c>
      <c r="D97">
        <v>0</v>
      </c>
      <c r="E97">
        <v>0</v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O97">
        <v>5</v>
      </c>
      <c r="Q97">
        <f>B97/5*100</f>
        <v>0</v>
      </c>
      <c r="R97">
        <f t="shared" ref="R97:AB97" si="18">C97/5*100</f>
        <v>20</v>
      </c>
      <c r="S97">
        <f t="shared" si="18"/>
        <v>0</v>
      </c>
      <c r="T97">
        <f t="shared" si="18"/>
        <v>0</v>
      </c>
      <c r="U97">
        <f t="shared" si="18"/>
        <v>0</v>
      </c>
      <c r="V97">
        <f t="shared" si="18"/>
        <v>80</v>
      </c>
      <c r="W97">
        <f t="shared" si="18"/>
        <v>0</v>
      </c>
      <c r="X97">
        <f t="shared" si="18"/>
        <v>0</v>
      </c>
      <c r="Y97">
        <f t="shared" si="18"/>
        <v>0</v>
      </c>
      <c r="Z97">
        <f t="shared" si="18"/>
        <v>0</v>
      </c>
      <c r="AA97">
        <f t="shared" si="18"/>
        <v>0</v>
      </c>
      <c r="AB97">
        <f t="shared" si="18"/>
        <v>0</v>
      </c>
    </row>
    <row r="98" spans="1:28">
      <c r="A98" s="1" t="s">
        <v>50</v>
      </c>
      <c r="B98">
        <v>0</v>
      </c>
      <c r="C98">
        <v>20.58</v>
      </c>
      <c r="D98">
        <v>0</v>
      </c>
      <c r="E98">
        <v>0</v>
      </c>
      <c r="F98">
        <v>0</v>
      </c>
      <c r="G98">
        <v>79.42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28">
      <c r="A99" s="1" t="s">
        <v>29</v>
      </c>
      <c r="B99">
        <v>4</v>
      </c>
      <c r="C99">
        <v>8</v>
      </c>
      <c r="D99">
        <v>7</v>
      </c>
      <c r="E99">
        <v>0</v>
      </c>
      <c r="F99">
        <v>7</v>
      </c>
      <c r="G99">
        <v>11</v>
      </c>
      <c r="H99">
        <v>0</v>
      </c>
      <c r="I99">
        <v>0</v>
      </c>
      <c r="J99">
        <v>3</v>
      </c>
      <c r="K99">
        <v>0</v>
      </c>
      <c r="L99">
        <v>0</v>
      </c>
      <c r="M99">
        <v>2</v>
      </c>
      <c r="O99">
        <v>42</v>
      </c>
      <c r="Q99">
        <f>B99/42*100</f>
        <v>9.5238095238095237</v>
      </c>
      <c r="R99">
        <f t="shared" ref="R99:AB99" si="19">C99/42*100</f>
        <v>19.047619047619047</v>
      </c>
      <c r="S99">
        <f t="shared" si="19"/>
        <v>16.666666666666664</v>
      </c>
      <c r="T99">
        <f t="shared" si="19"/>
        <v>0</v>
      </c>
      <c r="U99">
        <f t="shared" si="19"/>
        <v>16.666666666666664</v>
      </c>
      <c r="V99">
        <f t="shared" si="19"/>
        <v>26.190476190476193</v>
      </c>
      <c r="W99">
        <f t="shared" si="19"/>
        <v>0</v>
      </c>
      <c r="X99">
        <f t="shared" si="19"/>
        <v>0</v>
      </c>
      <c r="Y99">
        <f t="shared" si="19"/>
        <v>7.1428571428571423</v>
      </c>
      <c r="Z99">
        <f t="shared" si="19"/>
        <v>0</v>
      </c>
      <c r="AA99">
        <f t="shared" si="19"/>
        <v>0</v>
      </c>
      <c r="AB99">
        <f t="shared" si="19"/>
        <v>4.7619047619047619</v>
      </c>
    </row>
    <row r="100" spans="1:28">
      <c r="A100" s="1" t="s">
        <v>50</v>
      </c>
      <c r="B100">
        <v>9.27</v>
      </c>
      <c r="C100">
        <v>18.739999999999998</v>
      </c>
      <c r="D100">
        <v>15.98</v>
      </c>
      <c r="E100">
        <v>0</v>
      </c>
      <c r="F100">
        <v>16.559999999999999</v>
      </c>
      <c r="G100">
        <v>26.75</v>
      </c>
      <c r="H100">
        <v>0</v>
      </c>
      <c r="I100">
        <v>0</v>
      </c>
      <c r="J100">
        <v>7.68</v>
      </c>
      <c r="K100">
        <v>0</v>
      </c>
      <c r="L100">
        <v>0</v>
      </c>
      <c r="M100">
        <v>5.0199999999999996</v>
      </c>
    </row>
    <row r="101" spans="1:28">
      <c r="A101" s="1" t="s">
        <v>30</v>
      </c>
      <c r="B101">
        <v>0</v>
      </c>
      <c r="C101">
        <v>7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10</v>
      </c>
      <c r="Q101">
        <f>B101/10*100</f>
        <v>0</v>
      </c>
      <c r="R101">
        <f t="shared" ref="R101:AB101" si="20">C101/10*100</f>
        <v>70</v>
      </c>
      <c r="S101">
        <f t="shared" si="20"/>
        <v>0</v>
      </c>
      <c r="T101">
        <f t="shared" si="20"/>
        <v>0</v>
      </c>
      <c r="U101">
        <f t="shared" si="20"/>
        <v>0</v>
      </c>
      <c r="V101">
        <f t="shared" si="20"/>
        <v>30</v>
      </c>
      <c r="W101">
        <f t="shared" si="20"/>
        <v>0</v>
      </c>
      <c r="X101">
        <f t="shared" si="20"/>
        <v>0</v>
      </c>
      <c r="Y101">
        <f t="shared" si="20"/>
        <v>0</v>
      </c>
      <c r="Z101">
        <f t="shared" si="20"/>
        <v>0</v>
      </c>
      <c r="AA101">
        <f t="shared" si="20"/>
        <v>0</v>
      </c>
      <c r="AB101">
        <f t="shared" si="20"/>
        <v>0</v>
      </c>
    </row>
    <row r="102" spans="1:28">
      <c r="A102" s="1" t="s">
        <v>50</v>
      </c>
      <c r="B102">
        <v>0</v>
      </c>
      <c r="C102">
        <v>68.42</v>
      </c>
      <c r="D102">
        <v>0</v>
      </c>
      <c r="E102">
        <v>0</v>
      </c>
      <c r="F102">
        <v>0</v>
      </c>
      <c r="G102">
        <v>31.58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28" s="2" customFormat="1">
      <c r="A103" s="2" t="s">
        <v>31</v>
      </c>
      <c r="B103" s="2">
        <v>0</v>
      </c>
      <c r="C103" s="2">
        <v>12</v>
      </c>
      <c r="D103" s="2">
        <v>0</v>
      </c>
      <c r="E103" s="2">
        <v>0</v>
      </c>
      <c r="F103" s="2">
        <v>0</v>
      </c>
      <c r="G103" s="2">
        <v>4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O103">
        <v>17</v>
      </c>
      <c r="Q103" s="2">
        <f>B103/17*100</f>
        <v>0</v>
      </c>
      <c r="R103" s="2">
        <f t="shared" ref="R103:AB103" si="21">C103/17*100</f>
        <v>70.588235294117652</v>
      </c>
      <c r="S103" s="2">
        <f t="shared" si="21"/>
        <v>0</v>
      </c>
      <c r="T103" s="2">
        <f t="shared" si="21"/>
        <v>0</v>
      </c>
      <c r="U103" s="2">
        <f t="shared" si="21"/>
        <v>0</v>
      </c>
      <c r="V103" s="2">
        <f t="shared" si="21"/>
        <v>23.52941176470588</v>
      </c>
      <c r="W103" s="2">
        <f t="shared" si="21"/>
        <v>0</v>
      </c>
      <c r="X103" s="2">
        <f t="shared" si="21"/>
        <v>0</v>
      </c>
      <c r="Y103" s="2">
        <f t="shared" si="21"/>
        <v>0</v>
      </c>
      <c r="Z103" s="2">
        <f t="shared" si="21"/>
        <v>0</v>
      </c>
      <c r="AA103" s="2">
        <f t="shared" si="21"/>
        <v>5.8823529411764701</v>
      </c>
      <c r="AB103" s="2">
        <f t="shared" si="21"/>
        <v>0</v>
      </c>
    </row>
    <row r="104" spans="1:28" s="2" customFormat="1">
      <c r="A104" s="2" t="s">
        <v>50</v>
      </c>
      <c r="B104" s="2">
        <v>0</v>
      </c>
      <c r="C104" s="2">
        <v>69.290000000000006</v>
      </c>
      <c r="D104" s="2">
        <v>0</v>
      </c>
      <c r="E104" s="2">
        <v>0</v>
      </c>
      <c r="F104" s="2">
        <v>0</v>
      </c>
      <c r="G104" s="2">
        <v>24.62</v>
      </c>
      <c r="H104" s="2">
        <v>0</v>
      </c>
      <c r="I104" s="2">
        <v>0</v>
      </c>
      <c r="J104" s="2">
        <v>0</v>
      </c>
      <c r="K104" s="2">
        <v>0</v>
      </c>
      <c r="L104" s="2">
        <v>6.09</v>
      </c>
      <c r="M104" s="2">
        <v>0</v>
      </c>
    </row>
    <row r="105" spans="1:28">
      <c r="A105" s="1" t="s">
        <v>32</v>
      </c>
      <c r="B105">
        <v>0</v>
      </c>
      <c r="C105">
        <v>6</v>
      </c>
      <c r="D105">
        <v>0</v>
      </c>
      <c r="E105">
        <v>0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O105">
        <v>10</v>
      </c>
      <c r="Q105">
        <f>B105/10*100</f>
        <v>0</v>
      </c>
      <c r="R105">
        <f t="shared" ref="R105:AB105" si="22">C105/10*100</f>
        <v>60</v>
      </c>
      <c r="S105">
        <f t="shared" si="22"/>
        <v>0</v>
      </c>
      <c r="T105">
        <f t="shared" si="22"/>
        <v>0</v>
      </c>
      <c r="U105">
        <f t="shared" si="22"/>
        <v>0</v>
      </c>
      <c r="V105">
        <f t="shared" si="22"/>
        <v>40</v>
      </c>
      <c r="W105">
        <f t="shared" si="22"/>
        <v>0</v>
      </c>
      <c r="X105">
        <f t="shared" si="22"/>
        <v>0</v>
      </c>
      <c r="Y105">
        <f t="shared" si="22"/>
        <v>0</v>
      </c>
      <c r="Z105">
        <f t="shared" si="22"/>
        <v>0</v>
      </c>
      <c r="AA105">
        <f t="shared" si="22"/>
        <v>0</v>
      </c>
      <c r="AB105">
        <f t="shared" si="22"/>
        <v>0</v>
      </c>
    </row>
    <row r="106" spans="1:28">
      <c r="A106" s="1" t="s">
        <v>50</v>
      </c>
      <c r="B106">
        <v>0</v>
      </c>
      <c r="C106">
        <v>59.35</v>
      </c>
      <c r="D106">
        <v>0</v>
      </c>
      <c r="E106">
        <v>0</v>
      </c>
      <c r="F106">
        <v>0</v>
      </c>
      <c r="G106">
        <v>40.65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28" s="2" customFormat="1">
      <c r="A107" s="2" t="s">
        <v>33</v>
      </c>
      <c r="B107" s="2">
        <v>0</v>
      </c>
      <c r="C107" s="2">
        <v>6</v>
      </c>
      <c r="D107" s="2">
        <v>0</v>
      </c>
      <c r="E107" s="2">
        <v>0</v>
      </c>
      <c r="F107" s="2">
        <v>0</v>
      </c>
      <c r="G107" s="2">
        <v>4</v>
      </c>
      <c r="H107" s="2">
        <v>0</v>
      </c>
      <c r="I107" s="2">
        <v>0</v>
      </c>
      <c r="J107" s="2">
        <v>1</v>
      </c>
      <c r="K107" s="2">
        <v>0</v>
      </c>
      <c r="L107" s="2">
        <v>1</v>
      </c>
      <c r="M107" s="2">
        <v>0</v>
      </c>
      <c r="O107" s="2">
        <v>12</v>
      </c>
      <c r="Q107" s="2">
        <f>B107/12*100</f>
        <v>0</v>
      </c>
      <c r="R107" s="2">
        <f t="shared" ref="R107:AB107" si="23">C107/12*100</f>
        <v>50</v>
      </c>
      <c r="S107" s="2">
        <f t="shared" si="23"/>
        <v>0</v>
      </c>
      <c r="T107" s="2">
        <f t="shared" si="23"/>
        <v>0</v>
      </c>
      <c r="U107" s="2">
        <f t="shared" si="23"/>
        <v>0</v>
      </c>
      <c r="V107" s="2">
        <f t="shared" si="23"/>
        <v>33.333333333333329</v>
      </c>
      <c r="W107" s="2">
        <f t="shared" si="23"/>
        <v>0</v>
      </c>
      <c r="X107" s="2">
        <f t="shared" si="23"/>
        <v>0</v>
      </c>
      <c r="Y107" s="2">
        <f t="shared" si="23"/>
        <v>8.3333333333333321</v>
      </c>
      <c r="Z107" s="2">
        <f t="shared" si="23"/>
        <v>0</v>
      </c>
      <c r="AA107" s="2">
        <f t="shared" si="23"/>
        <v>8.3333333333333321</v>
      </c>
      <c r="AB107" s="2">
        <f t="shared" si="23"/>
        <v>0</v>
      </c>
    </row>
    <row r="108" spans="1:28" s="2" customFormat="1">
      <c r="A108" s="2" t="s">
        <v>50</v>
      </c>
      <c r="B108" s="2">
        <v>0</v>
      </c>
      <c r="C108" s="2">
        <v>51.44</v>
      </c>
      <c r="D108" s="2">
        <v>0</v>
      </c>
      <c r="E108" s="2">
        <v>0</v>
      </c>
      <c r="F108" s="2">
        <v>0</v>
      </c>
      <c r="G108" s="2">
        <v>34.299999999999997</v>
      </c>
      <c r="H108" s="2">
        <v>0</v>
      </c>
      <c r="I108" s="2">
        <v>0</v>
      </c>
      <c r="J108" s="2">
        <v>8.68</v>
      </c>
      <c r="K108" s="2">
        <v>0</v>
      </c>
      <c r="L108" s="2">
        <v>5.58</v>
      </c>
      <c r="M108" s="2">
        <v>0</v>
      </c>
    </row>
    <row r="109" spans="1:28">
      <c r="A109" s="1" t="s">
        <v>34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>
        <v>3</v>
      </c>
      <c r="Q109">
        <f>B109/3*100</f>
        <v>0</v>
      </c>
      <c r="R109">
        <f t="shared" ref="R109:AB109" si="24">C109/3*100</f>
        <v>33.333333333333329</v>
      </c>
      <c r="S109">
        <f t="shared" si="24"/>
        <v>0</v>
      </c>
      <c r="T109">
        <f t="shared" si="24"/>
        <v>0</v>
      </c>
      <c r="U109">
        <f t="shared" si="24"/>
        <v>33.333333333333329</v>
      </c>
      <c r="V109">
        <f t="shared" si="24"/>
        <v>33.333333333333329</v>
      </c>
      <c r="W109">
        <f t="shared" si="24"/>
        <v>0</v>
      </c>
      <c r="X109">
        <f t="shared" si="24"/>
        <v>0</v>
      </c>
      <c r="Y109">
        <f t="shared" si="24"/>
        <v>0</v>
      </c>
      <c r="Z109">
        <f t="shared" si="24"/>
        <v>0</v>
      </c>
      <c r="AA109">
        <f t="shared" si="24"/>
        <v>0</v>
      </c>
      <c r="AB109">
        <f t="shared" si="24"/>
        <v>0</v>
      </c>
    </row>
    <row r="110" spans="1:28">
      <c r="A110" s="1" t="s">
        <v>50</v>
      </c>
      <c r="B110">
        <v>0</v>
      </c>
      <c r="C110">
        <v>33.89</v>
      </c>
      <c r="D110">
        <v>0</v>
      </c>
      <c r="E110">
        <v>0</v>
      </c>
      <c r="F110">
        <v>32.590000000000003</v>
      </c>
      <c r="G110">
        <v>33.520000000000003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28">
      <c r="A111" s="1" t="s">
        <v>35</v>
      </c>
      <c r="B111">
        <v>0</v>
      </c>
      <c r="C111">
        <v>5</v>
      </c>
      <c r="D111">
        <v>0</v>
      </c>
      <c r="E111">
        <v>0</v>
      </c>
      <c r="F111">
        <v>0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O111">
        <v>9</v>
      </c>
      <c r="Q111">
        <f>B111/9*100</f>
        <v>0</v>
      </c>
      <c r="R111">
        <f t="shared" ref="R111:AB111" si="25">C111/9*100</f>
        <v>55.555555555555557</v>
      </c>
      <c r="S111">
        <f t="shared" si="25"/>
        <v>0</v>
      </c>
      <c r="T111">
        <f t="shared" si="25"/>
        <v>0</v>
      </c>
      <c r="U111">
        <f t="shared" si="25"/>
        <v>0</v>
      </c>
      <c r="V111">
        <f t="shared" si="25"/>
        <v>22.222222222222221</v>
      </c>
      <c r="W111">
        <f t="shared" si="25"/>
        <v>22.222222222222221</v>
      </c>
      <c r="X111">
        <f t="shared" si="25"/>
        <v>0</v>
      </c>
      <c r="Y111">
        <f t="shared" si="25"/>
        <v>0</v>
      </c>
      <c r="Z111">
        <f t="shared" si="25"/>
        <v>0</v>
      </c>
      <c r="AA111">
        <f t="shared" si="25"/>
        <v>0</v>
      </c>
      <c r="AB111">
        <f t="shared" si="25"/>
        <v>0</v>
      </c>
    </row>
    <row r="112" spans="1:28">
      <c r="A112" s="1" t="s">
        <v>50</v>
      </c>
      <c r="B112">
        <v>0</v>
      </c>
      <c r="C112">
        <v>55.67</v>
      </c>
      <c r="D112">
        <v>0</v>
      </c>
      <c r="E112">
        <v>0</v>
      </c>
      <c r="F112">
        <v>0</v>
      </c>
      <c r="G112">
        <v>22.58</v>
      </c>
      <c r="H112">
        <v>21.76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28">
      <c r="A113" s="1" t="s">
        <v>36</v>
      </c>
      <c r="B113">
        <v>0</v>
      </c>
      <c r="C113">
        <v>7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10</v>
      </c>
      <c r="Q113">
        <f>B113/10*100</f>
        <v>0</v>
      </c>
      <c r="R113">
        <f t="shared" ref="R113:AB113" si="26">C113/10*100</f>
        <v>70</v>
      </c>
      <c r="S113">
        <f t="shared" si="26"/>
        <v>0</v>
      </c>
      <c r="T113">
        <f t="shared" si="26"/>
        <v>0</v>
      </c>
      <c r="U113">
        <f t="shared" si="26"/>
        <v>0</v>
      </c>
      <c r="V113">
        <f t="shared" si="26"/>
        <v>30</v>
      </c>
      <c r="W113">
        <f t="shared" si="26"/>
        <v>0</v>
      </c>
      <c r="X113">
        <f t="shared" si="26"/>
        <v>0</v>
      </c>
      <c r="Y113">
        <f t="shared" si="26"/>
        <v>0</v>
      </c>
      <c r="Z113">
        <f t="shared" si="26"/>
        <v>0</v>
      </c>
      <c r="AA113">
        <f t="shared" si="26"/>
        <v>0</v>
      </c>
      <c r="AB113">
        <f t="shared" si="26"/>
        <v>0</v>
      </c>
    </row>
    <row r="114" spans="1:28">
      <c r="A114" s="1" t="s">
        <v>50</v>
      </c>
      <c r="B114">
        <v>0</v>
      </c>
      <c r="C114">
        <v>69.11</v>
      </c>
      <c r="D114">
        <v>0</v>
      </c>
      <c r="E114">
        <v>0</v>
      </c>
      <c r="F114">
        <v>0</v>
      </c>
      <c r="G114">
        <v>30.89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6" spans="1:28">
      <c r="A116" s="1" t="s">
        <v>48</v>
      </c>
    </row>
    <row r="117" spans="1:28">
      <c r="A117" s="1" t="s">
        <v>16</v>
      </c>
      <c r="B117">
        <v>48.387096774193552</v>
      </c>
      <c r="C117">
        <v>32.258064516129032</v>
      </c>
      <c r="D117">
        <v>9.67741935483871</v>
      </c>
      <c r="E117">
        <v>9.67741935483871</v>
      </c>
    </row>
    <row r="118" spans="1:28">
      <c r="A118" s="1" t="s">
        <v>50</v>
      </c>
      <c r="B118">
        <v>47.51</v>
      </c>
      <c r="C118">
        <v>32.42</v>
      </c>
      <c r="D118">
        <v>10.029999999999999</v>
      </c>
      <c r="E118">
        <v>10.039999999999999</v>
      </c>
      <c r="J118">
        <f>CHITEST(B118:E118,B117:E117)</f>
        <v>0.99764735040659736</v>
      </c>
    </row>
    <row r="119" spans="1:28">
      <c r="A119" s="1" t="s">
        <v>17</v>
      </c>
      <c r="B119">
        <v>66.666666666666657</v>
      </c>
      <c r="C119">
        <v>20</v>
      </c>
      <c r="D119">
        <v>10</v>
      </c>
      <c r="E119">
        <v>3.3333333333333335</v>
      </c>
    </row>
    <row r="120" spans="1:28">
      <c r="A120" s="1" t="s">
        <v>50</v>
      </c>
      <c r="B120">
        <v>64.819999999999993</v>
      </c>
      <c r="C120">
        <v>21.08</v>
      </c>
      <c r="D120">
        <v>10.42</v>
      </c>
      <c r="E120">
        <v>3.68</v>
      </c>
      <c r="J120">
        <f>CHITEST(B120:E120,B119:E119)</f>
        <v>0.98330432352614872</v>
      </c>
    </row>
    <row r="121" spans="1:28">
      <c r="A121" s="1" t="s">
        <v>18</v>
      </c>
      <c r="B121">
        <v>57.142857142857139</v>
      </c>
      <c r="C121">
        <v>42.857142857142854</v>
      </c>
    </row>
    <row r="122" spans="1:28">
      <c r="A122" s="1" t="s">
        <v>50</v>
      </c>
      <c r="B122">
        <v>57.2</v>
      </c>
      <c r="C122">
        <v>42.8</v>
      </c>
      <c r="J122">
        <f>CHITEST(B122:C122,B121:C121)</f>
        <v>0.99078702741394298</v>
      </c>
    </row>
    <row r="123" spans="1:28">
      <c r="A123" s="1" t="s">
        <v>19</v>
      </c>
      <c r="B123">
        <v>83.333333333333343</v>
      </c>
      <c r="C123">
        <v>16.666666666666664</v>
      </c>
    </row>
    <row r="124" spans="1:28">
      <c r="A124" s="1" t="s">
        <v>50</v>
      </c>
      <c r="B124">
        <v>81.73</v>
      </c>
      <c r="C124">
        <v>18.27</v>
      </c>
      <c r="J124">
        <f>CHITEST(B124:C124,B123:C123)</f>
        <v>0.66703599382502288</v>
      </c>
    </row>
    <row r="125" spans="1:28">
      <c r="A125" s="1" t="s">
        <v>20</v>
      </c>
      <c r="B125">
        <v>53.968253968253968</v>
      </c>
      <c r="C125">
        <v>34.920634920634917</v>
      </c>
      <c r="D125">
        <v>7.9365079365079358</v>
      </c>
      <c r="E125">
        <v>3.1746031746031744</v>
      </c>
    </row>
    <row r="126" spans="1:28">
      <c r="A126" s="1" t="s">
        <v>50</v>
      </c>
      <c r="B126">
        <v>52.79</v>
      </c>
      <c r="C126">
        <v>35.200000000000003</v>
      </c>
      <c r="D126">
        <v>8.49</v>
      </c>
      <c r="E126">
        <v>3.51</v>
      </c>
      <c r="J126">
        <f>CHITEST(B126:E126,B125:E125)</f>
        <v>0.99159704429551576</v>
      </c>
    </row>
    <row r="127" spans="1:28">
      <c r="A127" s="1" t="s">
        <v>21</v>
      </c>
      <c r="B127">
        <v>44.444444444444443</v>
      </c>
      <c r="C127">
        <v>36.111111111111107</v>
      </c>
      <c r="D127">
        <v>13.888888888888889</v>
      </c>
      <c r="E127">
        <v>5.5555555555555554</v>
      </c>
    </row>
    <row r="128" spans="1:28">
      <c r="A128" s="1" t="s">
        <v>50</v>
      </c>
      <c r="B128">
        <v>43.7</v>
      </c>
      <c r="C128">
        <v>36.39</v>
      </c>
      <c r="D128">
        <v>14.25</v>
      </c>
      <c r="E128">
        <v>5.66</v>
      </c>
      <c r="J128">
        <f>CHITEST(B128:E128,B127:E127)</f>
        <v>0.99889518488926388</v>
      </c>
    </row>
    <row r="129" spans="1:13">
      <c r="A129" s="1" t="s">
        <v>22</v>
      </c>
      <c r="B129">
        <v>48.571428571428569</v>
      </c>
      <c r="C129">
        <v>34.285714285714285</v>
      </c>
      <c r="D129">
        <v>8.5714285714285712</v>
      </c>
      <c r="E129">
        <v>8.5714285714285712</v>
      </c>
    </row>
    <row r="130" spans="1:13">
      <c r="A130" s="1" t="s">
        <v>50</v>
      </c>
      <c r="B130">
        <v>45.08</v>
      </c>
      <c r="C130">
        <v>35.68</v>
      </c>
      <c r="D130">
        <v>9.51</v>
      </c>
      <c r="E130">
        <v>9.7200000000000006</v>
      </c>
      <c r="J130">
        <f>CHITEST(B130:E130,B129:E129)</f>
        <v>0.90454170044400362</v>
      </c>
    </row>
    <row r="131" spans="1:13">
      <c r="A131" s="1" t="s">
        <v>23</v>
      </c>
      <c r="B131">
        <v>75</v>
      </c>
      <c r="C131">
        <v>25</v>
      </c>
    </row>
    <row r="132" spans="1:13">
      <c r="A132" s="1" t="s">
        <v>50</v>
      </c>
      <c r="B132">
        <v>72.44</v>
      </c>
      <c r="C132">
        <v>27.56</v>
      </c>
      <c r="J132">
        <f>CHITEST(B132:C132,B131:C131)</f>
        <v>0.55438195039856708</v>
      </c>
    </row>
    <row r="133" spans="1:13">
      <c r="A133" s="1" t="s">
        <v>24</v>
      </c>
      <c r="B133">
        <v>55.000000000000007</v>
      </c>
      <c r="C133">
        <v>35</v>
      </c>
      <c r="D133">
        <v>10</v>
      </c>
    </row>
    <row r="134" spans="1:13">
      <c r="A134" s="1" t="s">
        <v>50</v>
      </c>
      <c r="B134">
        <v>53.05</v>
      </c>
      <c r="C134">
        <v>36.380000000000003</v>
      </c>
      <c r="D134">
        <v>10.57</v>
      </c>
      <c r="J134">
        <f>CHITEST(B134:D134,B133:D133)</f>
        <v>0.92494694848476877</v>
      </c>
    </row>
    <row r="135" spans="1:13">
      <c r="A135" s="1" t="s">
        <v>25</v>
      </c>
      <c r="B135">
        <v>36.363636363636367</v>
      </c>
      <c r="C135">
        <v>59.090909090909093</v>
      </c>
      <c r="D135">
        <v>4.5454545454545459</v>
      </c>
    </row>
    <row r="136" spans="1:13">
      <c r="A136" s="1" t="s">
        <v>50</v>
      </c>
      <c r="B136">
        <v>36.700000000000003</v>
      </c>
      <c r="C136">
        <v>58.63</v>
      </c>
      <c r="D136">
        <v>4.67</v>
      </c>
      <c r="J136">
        <f>CHITEST(B136:D136,B135:D135)</f>
        <v>0.99495327771143194</v>
      </c>
    </row>
    <row r="137" spans="1:13">
      <c r="A137" s="1" t="s">
        <v>26</v>
      </c>
      <c r="B137">
        <v>33.333333333333329</v>
      </c>
      <c r="C137">
        <v>33.333333333333329</v>
      </c>
      <c r="D137">
        <v>33.333333333333329</v>
      </c>
    </row>
    <row r="138" spans="1:13">
      <c r="A138" s="1" t="s">
        <v>50</v>
      </c>
      <c r="B138">
        <v>32.979999999999997</v>
      </c>
      <c r="C138">
        <v>33.21</v>
      </c>
      <c r="D138">
        <v>33.81</v>
      </c>
      <c r="J138">
        <f>CHITEST(B138:D138,B137:D137)</f>
        <v>0.99450614671332094</v>
      </c>
    </row>
    <row r="139" spans="1:13">
      <c r="A139" s="2" t="s">
        <v>27</v>
      </c>
      <c r="B139">
        <v>69.565217391304344</v>
      </c>
      <c r="C139">
        <v>17.391304347826086</v>
      </c>
      <c r="D139">
        <v>8.695652173913043</v>
      </c>
      <c r="E139">
        <v>4.3478260869565215</v>
      </c>
    </row>
    <row r="140" spans="1:13">
      <c r="A140" s="2" t="s">
        <v>50</v>
      </c>
      <c r="B140" s="2">
        <v>68.819999999999993</v>
      </c>
      <c r="C140" s="2">
        <v>18</v>
      </c>
      <c r="D140" s="2">
        <v>9</v>
      </c>
      <c r="E140" s="2">
        <v>4.1900000000000004</v>
      </c>
      <c r="F140" s="2"/>
      <c r="I140" s="2"/>
      <c r="J140" s="2">
        <f>CHITEST(B140:E140,B139:E139)</f>
        <v>0.99743961569095396</v>
      </c>
      <c r="K140" s="2"/>
      <c r="M140" s="2"/>
    </row>
    <row r="141" spans="1:13">
      <c r="A141" s="1" t="s">
        <v>28</v>
      </c>
      <c r="B141">
        <v>20</v>
      </c>
      <c r="C141">
        <v>80</v>
      </c>
    </row>
    <row r="142" spans="1:13">
      <c r="A142" s="1" t="s">
        <v>50</v>
      </c>
      <c r="B142">
        <v>20.58</v>
      </c>
      <c r="C142">
        <v>79.42</v>
      </c>
      <c r="J142">
        <f>CHITEST(B142:C142,B141:C141)</f>
        <v>0.88471087179015329</v>
      </c>
    </row>
    <row r="143" spans="1:13">
      <c r="A143" s="1" t="s">
        <v>29</v>
      </c>
      <c r="B143">
        <v>9.5238095238095237</v>
      </c>
      <c r="C143">
        <v>19.047619047619047</v>
      </c>
      <c r="D143">
        <v>16.666666666666664</v>
      </c>
      <c r="E143">
        <v>16.666666666666664</v>
      </c>
      <c r="F143">
        <v>26.190476190476193</v>
      </c>
      <c r="G143">
        <v>7.1428571428571423</v>
      </c>
      <c r="H143">
        <v>4.7619047619047619</v>
      </c>
    </row>
    <row r="144" spans="1:13">
      <c r="A144" s="1" t="s">
        <v>50</v>
      </c>
      <c r="B144">
        <v>9.27</v>
      </c>
      <c r="C144">
        <v>18.739999999999998</v>
      </c>
      <c r="D144">
        <v>15.98</v>
      </c>
      <c r="E144">
        <v>16.559999999999999</v>
      </c>
      <c r="F144">
        <v>26.75</v>
      </c>
      <c r="G144">
        <v>7.68</v>
      </c>
      <c r="H144">
        <v>5.0199999999999996</v>
      </c>
      <c r="J144">
        <f>CHITEST(B144:H144,B143:H143)</f>
        <v>0.99997545307150026</v>
      </c>
    </row>
    <row r="145" spans="1:13">
      <c r="A145" s="1" t="s">
        <v>30</v>
      </c>
      <c r="B145">
        <v>70</v>
      </c>
      <c r="C145">
        <v>30</v>
      </c>
    </row>
    <row r="146" spans="1:13">
      <c r="A146" s="1" t="s">
        <v>50</v>
      </c>
      <c r="B146">
        <v>68.42</v>
      </c>
      <c r="C146">
        <v>31.58</v>
      </c>
      <c r="J146">
        <f>CHITEST(B146:C146,B145:C145)</f>
        <v>0.7302565620904713</v>
      </c>
    </row>
    <row r="147" spans="1:13">
      <c r="A147" s="2" t="s">
        <v>31</v>
      </c>
      <c r="B147">
        <v>70.588235294117652</v>
      </c>
      <c r="C147">
        <v>23.52941176470588</v>
      </c>
      <c r="D147">
        <v>5.8823529411764701</v>
      </c>
    </row>
    <row r="148" spans="1:13">
      <c r="A148" s="2" t="s">
        <v>50</v>
      </c>
      <c r="B148" s="2">
        <v>69.290000000000006</v>
      </c>
      <c r="C148" s="2">
        <v>24.62</v>
      </c>
      <c r="D148" s="2">
        <v>6.09</v>
      </c>
      <c r="E148" s="2"/>
      <c r="F148" s="2"/>
      <c r="H148" s="2"/>
      <c r="I148" s="2"/>
      <c r="J148" s="2">
        <f>CHITEST(B148:D148,B147:D147)</f>
        <v>0.95994651622935101</v>
      </c>
      <c r="K148" s="2"/>
      <c r="M148" s="2"/>
    </row>
    <row r="149" spans="1:13">
      <c r="A149" s="1" t="s">
        <v>32</v>
      </c>
      <c r="B149">
        <v>60</v>
      </c>
      <c r="C149">
        <v>40</v>
      </c>
    </row>
    <row r="150" spans="1:13">
      <c r="A150" s="1" t="s">
        <v>50</v>
      </c>
      <c r="B150">
        <v>59.35</v>
      </c>
      <c r="C150">
        <v>40.65</v>
      </c>
      <c r="J150">
        <f>CHITEST(B150:C150,B149:C149)</f>
        <v>0.89444591149641206</v>
      </c>
    </row>
    <row r="151" spans="1:13">
      <c r="A151" s="2" t="s">
        <v>33</v>
      </c>
      <c r="B151">
        <v>50</v>
      </c>
      <c r="C151">
        <v>33.333333333333329</v>
      </c>
      <c r="D151">
        <v>8.3333333333333321</v>
      </c>
      <c r="E151">
        <v>8.3333333333333321</v>
      </c>
    </row>
    <row r="152" spans="1:13">
      <c r="A152" s="2" t="s">
        <v>50</v>
      </c>
      <c r="B152" s="2">
        <v>51.44</v>
      </c>
      <c r="C152" s="2">
        <v>34.299999999999997</v>
      </c>
      <c r="D152" s="2">
        <v>8.68</v>
      </c>
      <c r="E152" s="2">
        <v>5.58</v>
      </c>
      <c r="F152" s="2"/>
      <c r="H152" s="2"/>
      <c r="I152" s="2"/>
      <c r="J152">
        <f>CHITEST(B152:E152,B151:E151)</f>
        <v>0.80279378912431176</v>
      </c>
      <c r="K152" s="2"/>
      <c r="M152" s="2"/>
    </row>
    <row r="153" spans="1:13">
      <c r="A153" s="1" t="s">
        <v>34</v>
      </c>
      <c r="B153">
        <v>33.333333333333329</v>
      </c>
      <c r="C153">
        <v>33.333333333333329</v>
      </c>
      <c r="D153">
        <v>33.333333333333329</v>
      </c>
    </row>
    <row r="154" spans="1:13">
      <c r="A154" s="1" t="s">
        <v>50</v>
      </c>
      <c r="B154">
        <v>33.89</v>
      </c>
      <c r="C154">
        <v>32.590000000000003</v>
      </c>
      <c r="D154">
        <v>33.520000000000003</v>
      </c>
      <c r="J154">
        <f>CHITEST(B154:D154,B153:D153)</f>
        <v>0.98663116736634249</v>
      </c>
    </row>
    <row r="155" spans="1:13">
      <c r="A155" s="1" t="s">
        <v>35</v>
      </c>
      <c r="B155">
        <v>55.555555555555557</v>
      </c>
      <c r="C155">
        <v>22.222222222222221</v>
      </c>
      <c r="D155">
        <v>22.222222222222221</v>
      </c>
    </row>
    <row r="156" spans="1:13">
      <c r="A156" s="1" t="s">
        <v>50</v>
      </c>
      <c r="B156">
        <v>55.67</v>
      </c>
      <c r="C156">
        <v>22.58</v>
      </c>
      <c r="D156">
        <v>21.76</v>
      </c>
      <c r="J156">
        <f>CHITEST(B156:D156,B155:D155)</f>
        <v>0.9922252807001537</v>
      </c>
    </row>
    <row r="157" spans="1:13">
      <c r="A157" s="1" t="s">
        <v>36</v>
      </c>
      <c r="B157">
        <v>70</v>
      </c>
      <c r="C157">
        <v>30</v>
      </c>
    </row>
    <row r="158" spans="1:13">
      <c r="A158" s="1" t="s">
        <v>50</v>
      </c>
      <c r="B158">
        <v>69.11</v>
      </c>
      <c r="C158">
        <v>30.89</v>
      </c>
      <c r="J158">
        <f>CHITEST(B158:C158,B157:C157)</f>
        <v>0.8460083819952966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Kv_edit_sim_statsN.csv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2018-01-10T22:04:46Z</dcterms:created>
  <dcterms:modified xsi:type="dcterms:W3CDTF">2018-01-23T13:26:05Z</dcterms:modified>
</cp:coreProperties>
</file>