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farniadelaram/Desktop/Module-one-excel-Austin-UT/"/>
    </mc:Choice>
  </mc:AlternateContent>
  <xr:revisionPtr revIDLastSave="0" documentId="13_ncr:1_{90D52D71-93CA-8A43-AD08-0D7EEC865133}" xr6:coauthVersionLast="47" xr6:coauthVersionMax="47" xr10:uidLastSave="{00000000-0000-0000-0000-000000000000}"/>
  <bookViews>
    <workbookView xWindow="1800" yWindow="1940" windowWidth="26440" windowHeight="14220" activeTab="2" xr2:uid="{00000000-000D-0000-FFFF-FFFF00000000}"/>
  </bookViews>
  <sheets>
    <sheet name="Goal analysis" sheetId="3" r:id="rId1"/>
    <sheet name="Category" sheetId="4" r:id="rId2"/>
    <sheet name="Sub category" sheetId="5" r:id="rId3"/>
    <sheet name="Monthly trend" sheetId="7" r:id="rId4"/>
    <sheet name="Sheet5" sheetId="8" r:id="rId5"/>
    <sheet name="Sheet7" sheetId="9" r:id="rId6"/>
    <sheet name="Backers analysis" sheetId="10" r:id="rId7"/>
    <sheet name="Crowdfunding" sheetId="1" r:id="rId8"/>
  </sheets>
  <calcPr calcId="191029"/>
  <pivotCaches>
    <pivotCache cacheId="42" r:id="rId9"/>
    <pivotCache cacheId="43" r:id="rId10"/>
    <pivotCache cacheId="4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5" i="10" l="1"/>
  <c r="C374" i="10"/>
  <c r="C370" i="10"/>
  <c r="M470" i="10"/>
  <c r="M469" i="10"/>
  <c r="M466" i="10"/>
  <c r="M465" i="10"/>
  <c r="M468" i="10"/>
  <c r="M467" i="10"/>
  <c r="C373" i="10"/>
  <c r="C372" i="10"/>
  <c r="C371" i="10"/>
  <c r="H3" i="3"/>
  <c r="H4" i="3"/>
  <c r="H5" i="3"/>
  <c r="H6" i="3"/>
  <c r="H7" i="3"/>
  <c r="H8" i="3"/>
  <c r="H9" i="3"/>
  <c r="H10" i="3"/>
  <c r="H11" i="3"/>
  <c r="H12" i="3"/>
  <c r="H13" i="3"/>
  <c r="H2" i="3"/>
  <c r="F3" i="3"/>
  <c r="F4" i="3"/>
  <c r="F5" i="3"/>
  <c r="F6" i="3"/>
  <c r="F7" i="3"/>
  <c r="F8" i="3"/>
  <c r="F9" i="3"/>
  <c r="F10" i="3"/>
  <c r="F11" i="3"/>
  <c r="F12" i="3"/>
  <c r="F13" i="3"/>
  <c r="G3" i="3"/>
  <c r="G4" i="3"/>
  <c r="G5" i="3"/>
  <c r="G6" i="3"/>
  <c r="G7" i="3"/>
  <c r="G8" i="3"/>
  <c r="G9" i="3"/>
  <c r="G10" i="3"/>
  <c r="G11" i="3"/>
  <c r="G12" i="3"/>
  <c r="G13" i="3"/>
  <c r="G2" i="3"/>
  <c r="F2" i="3"/>
  <c r="E3" i="3"/>
  <c r="E4" i="3"/>
  <c r="E5" i="3"/>
  <c r="E6" i="3"/>
  <c r="E7" i="3"/>
  <c r="E8" i="3"/>
  <c r="E9" i="3"/>
  <c r="E10" i="3"/>
  <c r="E11" i="3"/>
  <c r="E12" i="3"/>
  <c r="E13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E2" i="3"/>
  <c r="D2" i="3"/>
  <c r="C2" i="3"/>
  <c r="B2" i="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Q998" i="1"/>
  <c r="Q999" i="1"/>
  <c r="Q1000" i="1"/>
  <c r="Q1001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3" i="1"/>
  <c r="Q4" i="1"/>
  <c r="Q5" i="1"/>
  <c r="Q6" i="1"/>
  <c r="Q7" i="1"/>
  <c r="Q8" i="1"/>
  <c r="Q9" i="1"/>
  <c r="Q1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<sst xmlns="http://schemas.openxmlformats.org/spreadsheetml/2006/main" count="8897" uniqueCount="2119">
  <si>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</si>
  <si>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</si>
  <si>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</si>
  <si>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</si>
  <si>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</si>
  <si>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</si>
  <si>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</si>
  <si>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</si>
  <si>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</si>
  <si>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</si>
  <si>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</si>
  <si>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</si>
  <si>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</si>
  <si>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</si>
  <si>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</si>
  <si>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</si>
  <si>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</si>
  <si>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</si>
  <si>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</si>
  <si>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</si>
  <si>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</si>
  <si>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</si>
  <si>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</si>
  <si>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</si>
  <si>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</si>
  <si>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</si>
  <si>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</si>
  <si>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</si>
  <si>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</si>
  <si>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</si>
  <si>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</si>
  <si>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</si>
  <si>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</si>
  <si>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</si>
  <si>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</si>
  <si>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</si>
  <si>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</si>
  <si>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</si>
  <si>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</si>
  <si>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</si>
  <si>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</si>
  <si>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</si>
  <si>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</si>
  <si>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</si>
  <si>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</si>
  <si>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</si>
  <si>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</si>
  <si>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</si>
  <si>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</si>
  <si>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</si>
  <si>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</si>
  <si>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</si>
  <si>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</si>
  <si>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</si>
  <si>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</si>
  <si>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</si>
  <si>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</si>
  <si>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</si>
  <si>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</si>
  <si>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</si>
  <si>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</si>
  <si>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</si>
  <si>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</si>
  <si>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</si>
  <si>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</si>
  <si>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</si>
  <si>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</si>
  <si>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</si>
  <si>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</si>
  <si>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</si>
  <si>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</si>
  <si>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</si>
  <si>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</si>
  <si>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</si>
  <si>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</si>
  <si>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</si>
  <si>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</si>
  <si>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</si>
  <si>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</si>
  <si>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</si>
  <si>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</si>
  <si>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</si>
  <si>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</si>
  <si>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</si>
  <si>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</si>
  <si>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</si>
  <si>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</si>
  <si>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</si>
  <si>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</si>
  <si>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</si>
  <si>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</si>
  <si>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</si>
  <si>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</si>
  <si>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</si>
  <si>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</si>
  <si>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</si>
  <si>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</si>
  <si>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</si>
  <si>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</si>
  <si>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</si>
  <si>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</si>
  <si>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</si>
  <si>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</si>
  <si>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</si>
  <si>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</si>
  <si>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</si>
  <si>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</si>
  <si>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</si>
  <si>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</si>
  <si>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</si>
  <si>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</si>
  <si>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</si>
  <si>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</si>
  <si>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</si>
  <si>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</si>
  <si>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</si>
  <si>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</si>
  <si>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</si>
  <si>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</si>
  <si>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</si>
  <si>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</si>
  <si>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</si>
  <si>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</si>
  <si>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</si>
  <si>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</si>
  <si>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</si>
  <si>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</si>
  <si>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</si>
  <si>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</si>
  <si>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</si>
  <si>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</si>
  <si>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</si>
  <si>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</si>
  <si>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</si>
  <si>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</si>
  <si>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</si>
  <si>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</si>
  <si>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</si>
  <si>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</si>
  <si>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</si>
  <si>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</si>
  <si>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</si>
  <si>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</si>
  <si>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</si>
  <si>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</si>
  <si>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</si>
  <si>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</si>
  <si>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</si>
  <si>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</si>
  <si>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</si>
  <si>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</si>
  <si>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</si>
  <si>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</si>
  <si>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</si>
  <si>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</si>
  <si>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</si>
  <si>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</si>
  <si>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</si>
  <si>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</si>
  <si>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</si>
  <si>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</si>
  <si>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</si>
  <si>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</si>
  <si>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</si>
  <si>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</si>
  <si>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</si>
  <si>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</si>
  <si>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</si>
  <si>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</si>
  <si>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</si>
  <si>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</si>
  <si>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</si>
  <si>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</si>
  <si>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</si>
  <si>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</si>
  <si>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</si>
  <si>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</si>
  <si>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</si>
  <si>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</si>
  <si>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</si>
  <si>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</si>
  <si>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</si>
  <si>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</si>
  <si>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</si>
  <si>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</si>
  <si>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</si>
  <si>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</si>
  <si>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</si>
  <si>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</si>
  <si>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</si>
  <si>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</si>
  <si>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</si>
  <si>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</si>
  <si>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</si>
  <si>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</si>
  <si>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</si>
  <si>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</si>
  <si>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</si>
  <si>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</si>
  <si>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</si>
  <si>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</si>
  <si>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</si>
  <si>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</si>
  <si>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</si>
  <si>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</si>
  <si>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</si>
  <si>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</si>
  <si>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</si>
  <si>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</si>
  <si>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</si>
  <si>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</si>
  <si>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</si>
  <si>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</si>
  <si>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</si>
  <si>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</si>
  <si>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</si>
  <si>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</si>
  <si>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</si>
  <si>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</si>
  <si>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</si>
  <si>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</si>
  <si>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</si>
  <si>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</si>
  <si>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</si>
  <si>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</si>
  <si>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</si>
  <si>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</si>
  <si>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</si>
  <si>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</si>
  <si>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</si>
  <si>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</si>
  <si>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</si>
  <si>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</si>
  <si>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</si>
  <si>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</si>
  <si>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</si>
  <si>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</si>
  <si>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</si>
  <si>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</si>
  <si>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</si>
  <si>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</si>
  <si>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</si>
  <si>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</si>
  <si>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</si>
  <si>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</si>
  <si>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</si>
  <si>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</si>
  <si>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</si>
  <si>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</si>
  <si>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</si>
  <si>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</si>
  <si>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</si>
  <si>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</si>
  <si>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</si>
  <si>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</si>
  <si>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</si>
  <si>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</si>
  <si>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</si>
  <si>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</si>
  <si>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</si>
  <si>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</si>
  <si>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</si>
  <si>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</si>
  <si>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</si>
  <si>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</si>
  <si>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</si>
  <si>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</si>
  <si>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</si>
  <si>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</si>
  <si>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</si>
  <si>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</si>
  <si>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</si>
  <si>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</si>
  <si>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</si>
  <si>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</si>
  <si>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</si>
  <si>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</si>
  <si>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</si>
  <si>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</si>
  <si>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</si>
  <si>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</si>
  <si>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</si>
  <si>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</si>
  <si>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</si>
  <si>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</si>
  <si>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</si>
  <si>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</si>
  <si>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</si>
  <si>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</si>
  <si>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</si>
  <si>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</si>
  <si>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</si>
  <si>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</si>
  <si>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</si>
  <si>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</si>
  <si>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</si>
  <si>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</si>
  <si>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</si>
  <si>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</si>
  <si>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</si>
  <si>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</si>
  <si>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</si>
  <si>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</si>
  <si>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</si>
  <si>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</si>
  <si>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</si>
  <si>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</si>
  <si>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</si>
  <si>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</si>
  <si>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</si>
  <si>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</si>
  <si>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</si>
  <si>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</si>
  <si>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</si>
  <si>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</si>
  <si>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</si>
  <si>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</si>
  <si>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</si>
  <si>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</si>
  <si>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</si>
  <si>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</si>
  <si>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</si>
  <si>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</si>
  <si>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</si>
  <si>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</si>
  <si>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</si>
  <si>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</si>
  <si>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</si>
  <si>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</si>
  <si>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</si>
  <si>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</si>
  <si>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</si>
  <si>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</si>
  <si>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</si>
  <si>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</si>
  <si>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</si>
  <si>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</si>
  <si>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</si>
  <si>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</si>
  <si>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</si>
  <si>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</si>
  <si>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</si>
  <si>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</si>
  <si>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</si>
  <si>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</si>
  <si>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</si>
  <si>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</si>
  <si>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</si>
  <si>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</si>
  <si>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</si>
  <si>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</si>
  <si>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</si>
  <si>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</si>
  <si>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</si>
  <si>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</si>
  <si>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</si>
  <si>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</si>
  <si>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</si>
  <si>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</si>
  <si>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</si>
  <si>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</si>
  <si>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</si>
  <si>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</si>
  <si>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</si>
  <si>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</si>
  <si>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</si>
  <si>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</si>
  <si>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</si>
  <si>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</si>
  <si>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</si>
  <si>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</si>
  <si>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</si>
  <si>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</si>
  <si>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</si>
  <si>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</si>
  <si>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</si>
  <si>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</si>
  <si>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</si>
  <si>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</si>
  <si>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</si>
  <si>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</si>
  <si>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</si>
  <si>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</si>
  <si>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</si>
  <si>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</si>
  <si>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</si>
  <si>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</si>
  <si>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</si>
  <si>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</si>
  <si>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</si>
  <si>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</si>
  <si>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</si>
  <si>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</si>
  <si>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</si>
  <si>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</si>
  <si>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</si>
  <si>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</si>
  <si>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</si>
  <si>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</si>
  <si>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</si>
  <si>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</si>
  <si>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</si>
  <si>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</si>
  <si>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</si>
  <si>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</si>
  <si>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</si>
  <si>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</si>
  <si>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</si>
  <si>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</si>
  <si>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</si>
  <si>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</si>
  <si>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</si>
  <si>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</si>
  <si>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</si>
  <si>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</si>
  <si>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</si>
  <si>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</si>
  <si>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</si>
  <si>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</si>
  <si>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</si>
  <si>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</si>
  <si>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</si>
  <si>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</si>
  <si>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</si>
  <si>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</si>
  <si>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</si>
  <si>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</si>
  <si>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</si>
  <si>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</si>
  <si>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</si>
  <si>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</si>
  <si>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</si>
  <si>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</si>
  <si>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</si>
  <si>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</si>
  <si>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</si>
  <si>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</si>
  <si>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</si>
  <si>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</si>
  <si>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</si>
  <si>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</si>
  <si>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</si>
  <si>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</si>
  <si>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</si>
  <si>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</si>
  <si>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</si>
  <si>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</si>
  <si>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</si>
  <si>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</si>
  <si>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</si>
  <si>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</si>
  <si>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</si>
  <si>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</si>
  <si>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</si>
  <si>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</si>
  <si>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</si>
  <si>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</si>
  <si>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</si>
  <si>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</si>
  <si>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</si>
  <si>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</si>
  <si>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</si>
  <si>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</si>
  <si>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</si>
  <si>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</si>
  <si>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</si>
  <si>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</si>
  <si>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</si>
  <si>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</si>
  <si>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</si>
  <si>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</si>
  <si>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</si>
  <si>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</si>
  <si>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</si>
  <si>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</si>
  <si>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</si>
  <si>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</si>
  <si>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</si>
  <si>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</si>
  <si>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</si>
  <si>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</si>
  <si>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</si>
  <si>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</si>
  <si>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</si>
  <si>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</si>
  <si>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</si>
  <si>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</si>
  <si>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</si>
  <si>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</si>
  <si>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</si>
  <si>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</si>
  <si>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</si>
  <si>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</si>
  <si>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</si>
  <si>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</si>
  <si>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</si>
  <si>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</si>
  <si>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</si>
  <si>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</si>
  <si>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</si>
  <si>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</si>
  <si>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</si>
  <si>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</si>
  <si>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</si>
  <si>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</si>
  <si>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</si>
  <si>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</si>
  <si>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</si>
  <si>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</si>
  <si>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</si>
  <si>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</si>
  <si>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</si>
  <si>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</si>
  <si>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</si>
  <si>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</si>
  <si>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</si>
  <si>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</si>
  <si>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</si>
  <si>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</si>
  <si>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</si>
  <si>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</si>
  <si>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</si>
  <si>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</si>
  <si>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</si>
  <si>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</si>
  <si>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</si>
  <si>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</si>
  <si>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</si>
  <si>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</si>
  <si>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</si>
  <si>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</si>
  <si>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</si>
  <si>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</si>
  <si>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</si>
  <si>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</si>
  <si>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</si>
  <si>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</si>
  <si>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</si>
  <si>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</si>
  <si>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</si>
  <si>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</si>
  <si>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</si>
  <si>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</si>
  <si>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</si>
  <si>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</si>
  <si>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</si>
  <si>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</si>
  <si>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</si>
  <si>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</si>
  <si>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</si>
  <si>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</si>
  <si>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</si>
  <si>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</si>
  <si>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</si>
  <si>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</si>
  <si>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</si>
  <si>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</si>
  <si>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</si>
  <si>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</si>
  <si>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</si>
  <si>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</si>
  <si>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</si>
  <si>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</si>
  <si>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</si>
  <si>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</si>
  <si>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</si>
  <si>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</si>
  <si>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</si>
  <si>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</si>
  <si>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</si>
  <si>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</si>
  <si>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</si>
  <si>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</si>
  <si>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</si>
  <si>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</si>
  <si>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</si>
  <si>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</si>
  <si>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</si>
  <si>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</si>
  <si>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</si>
  <si>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</si>
  <si>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</si>
  <si>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</si>
  <si>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</si>
  <si>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</si>
  <si>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</si>
  <si>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</si>
  <si>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</si>
  <si>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</si>
  <si>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</si>
  <si>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</si>
  <si>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</si>
  <si>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</si>
  <si>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</si>
  <si>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</si>
  <si>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</si>
  <si>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</si>
  <si>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</si>
  <si>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</si>
  <si>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</si>
  <si>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</si>
  <si>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</si>
  <si>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</si>
  <si>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</si>
  <si>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</si>
  <si>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</si>
  <si>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</si>
  <si>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</si>
  <si>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</si>
  <si>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</si>
  <si>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</si>
  <si>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</si>
  <si>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</si>
  <si>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</si>
  <si>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</si>
  <si>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</si>
  <si>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</si>
  <si>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</si>
  <si>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</si>
  <si>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</si>
  <si>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</si>
  <si>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</si>
  <si>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</si>
  <si>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</si>
  <si>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</si>
  <si>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</si>
  <si>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</si>
  <si>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</si>
  <si>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</si>
  <si>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</si>
  <si>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</si>
  <si>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</si>
  <si>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</si>
  <si>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</si>
  <si>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</si>
  <si>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</si>
  <si>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</si>
  <si>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</si>
  <si>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</si>
  <si>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</si>
  <si>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</si>
  <si>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</si>
  <si>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</si>
  <si>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</si>
  <si>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</si>
  <si>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</si>
  <si>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</si>
  <si>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</si>
  <si>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</si>
  <si>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</si>
  <si>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</si>
  <si>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</si>
  <si>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</si>
  <si>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</si>
  <si>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</si>
  <si>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</si>
  <si>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</si>
  <si>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</si>
  <si>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</si>
  <si>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</si>
  <si>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</si>
  <si>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</si>
  <si>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</si>
  <si>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</si>
  <si>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</si>
  <si>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</si>
  <si>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</si>
  <si>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</si>
  <si>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</si>
  <si>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</si>
  <si>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</si>
  <si>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</si>
  <si>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</si>
  <si>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</si>
  <si>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</si>
  <si>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</si>
  <si>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</si>
  <si>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</si>
  <si>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</si>
  <si>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</si>
  <si>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</si>
  <si>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</si>
  <si>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</si>
  <si>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</si>
  <si>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</si>
  <si>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</si>
  <si>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</si>
  <si>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</si>
  <si>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</si>
  <si>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</si>
  <si>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</si>
  <si>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</si>
  <si>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</si>
  <si>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</si>
  <si>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</si>
  <si>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</si>
  <si>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</si>
  <si>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</si>
  <si>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</si>
  <si>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</si>
  <si>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</si>
  <si>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</si>
  <si>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</si>
  <si>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</si>
  <si>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</si>
  <si>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</si>
  <si>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</si>
  <si>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</si>
  <si>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</si>
  <si>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</si>
  <si>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</si>
  <si>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</si>
  <si>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</si>
  <si>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</si>
  <si>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</si>
  <si>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</si>
  <si>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</si>
  <si>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</si>
  <si>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</si>
  <si>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</si>
  <si>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</si>
  <si>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</si>
  <si>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</si>
  <si>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</si>
  <si>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</si>
  <si>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</si>
  <si>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</si>
  <si>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</si>
  <si>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</si>
  <si>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</si>
  <si>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</si>
  <si>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</si>
  <si>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</si>
  <si>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</si>
  <si>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</si>
  <si>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</si>
  <si>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</si>
  <si>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</si>
  <si>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</si>
  <si>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</si>
  <si>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</si>
  <si>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</si>
  <si>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</si>
  <si>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</si>
  <si>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</si>
  <si>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</si>
  <si>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</si>
  <si>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</si>
  <si>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</si>
  <si>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</si>
  <si>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</si>
  <si>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</si>
  <si>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</si>
  <si>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</si>
  <si>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</si>
  <si>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</si>
  <si>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</si>
  <si>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</si>
  <si>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</si>
  <si>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</si>
  <si>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</si>
  <si>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</si>
  <si>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</si>
  <si>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</si>
  <si>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</si>
  <si>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</si>
  <si>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</si>
  <si>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</si>
  <si>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</si>
  <si>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</si>
  <si>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</si>
  <si>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</si>
  <si>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</si>
  <si>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</si>
  <si>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</si>
  <si>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</si>
  <si>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</si>
  <si>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</si>
  <si>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</si>
  <si>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</si>
  <si>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</si>
  <si>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</si>
  <si>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</si>
  <si>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</si>
  <si>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</si>
  <si>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</si>
  <si>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</si>
  <si>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</si>
  <si>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</si>
  <si>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</si>
  <si>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</si>
  <si>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</si>
  <si>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</si>
  <si>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</si>
  <si>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</si>
  <si>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</si>
  <si>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</si>
  <si>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</si>
  <si>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</si>
  <si>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</si>
  <si>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</si>
  <si>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</si>
  <si>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</si>
  <si>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</si>
  <si>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</si>
  <si>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</si>
  <si>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</si>
  <si>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</si>
  <si>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</si>
  <si>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</si>
  <si>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</si>
  <si>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</si>
  <si>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</si>
  <si>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</si>
  <si>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</si>
  <si>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</si>
  <si>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</si>
  <si>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</si>
  <si>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</si>
  <si>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</si>
  <si>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</si>
  <si>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</si>
  <si>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</si>
  <si>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</si>
  <si>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</si>
  <si>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</si>
  <si>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</si>
  <si>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</si>
  <si>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</si>
  <si>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</si>
  <si>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</si>
  <si>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</si>
  <si>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</si>
  <si>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</si>
  <si>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</si>
  <si>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</si>
  <si>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</si>
  <si>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</si>
  <si>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</si>
  <si>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</si>
  <si>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</si>
  <si>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</si>
  <si>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</si>
  <si>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</si>
  <si>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</si>
  <si>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</si>
  <si>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</si>
  <si>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</si>
  <si>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</si>
  <si>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</si>
  <si>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</si>
  <si>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</si>
  <si>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</si>
  <si>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</si>
  <si>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</si>
  <si>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</si>
  <si>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</si>
  <si>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</si>
  <si>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</si>
  <si>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</si>
  <si>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</si>
  <si>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</si>
  <si>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</si>
  <si>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</si>
  <si>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</si>
  <si>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</si>
  <si>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</si>
  <si>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</si>
  <si>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</si>
  <si>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</si>
  <si>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</si>
  <si>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</si>
  <si>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</si>
  <si>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</si>
  <si>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</si>
  <si>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</si>
  <si>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</si>
  <si>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</si>
  <si>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</si>
  <si>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</si>
  <si>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</si>
  <si>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</si>
  <si>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</si>
  <si>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</si>
  <si>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</si>
  <si>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</si>
  <si>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</si>
  <si>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</si>
  <si>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</si>
  <si>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</si>
  <si>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</si>
  <si>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</si>
  <si>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</si>
  <si>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</si>
  <si>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</si>
  <si>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</si>
  <si>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</si>
  <si>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</si>
  <si>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</si>
  <si>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</si>
  <si>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</si>
  <si>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</si>
  <si>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</si>
  <si>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</si>
  <si>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</si>
  <si>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</si>
  <si>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</si>
  <si>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</si>
  <si>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</si>
  <si>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</si>
  <si>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</si>
  <si>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</si>
  <si>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</si>
  <si>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</si>
  <si>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</si>
  <si>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</si>
  <si>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</si>
  <si>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</si>
  <si>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</si>
  <si>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</si>
  <si>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</si>
  <si>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</si>
  <si>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</si>
  <si>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</si>
  <si>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</si>
  <si>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</si>
  <si>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</si>
  <si>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</si>
  <si>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</si>
  <si>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</si>
  <si>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</si>
  <si>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</si>
  <si>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</si>
  <si>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</si>
  <si>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</si>
  <si>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</si>
  <si>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</si>
  <si>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</si>
  <si>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</si>
  <si>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</si>
  <si>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</si>
  <si>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</si>
  <si>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</si>
  <si>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</si>
  <si>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</si>
  <si>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</si>
  <si>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</si>
  <si>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</si>
  <si>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</si>
  <si>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</si>
  <si>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</si>
  <si>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</si>
  <si>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</si>
  <si>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</si>
  <si>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</si>
  <si>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</si>
  <si>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</si>
  <si>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</si>
  <si>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</si>
  <si>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</si>
  <si>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</si>
  <si>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</si>
  <si>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</si>
  <si>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</si>
  <si>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</si>
  <si>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</si>
  <si>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</si>
  <si>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</si>
  <si>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</si>
  <si>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</si>
  <si>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</si>
  <si>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</si>
  <si>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</si>
  <si>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</si>
  <si>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</si>
  <si>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</si>
  <si>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</si>
  <si>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</si>
  <si>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</si>
  <si>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</si>
  <si>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</si>
  <si>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</si>
  <si>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</si>
  <si>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</si>
  <si>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</si>
  <si>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</si>
  <si>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</si>
  <si>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</si>
  <si>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</si>
  <si>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</si>
  <si>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</si>
  <si>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</si>
  <si>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</si>
  <si>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</si>
  <si>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</si>
  <si>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</si>
  <si>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</si>
  <si>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</si>
  <si>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</si>
  <si>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</si>
  <si>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</si>
  <si>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</si>
  <si>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</si>
  <si>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</si>
  <si>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</si>
  <si>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</si>
  <si>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</si>
  <si>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</si>
  <si>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</si>
  <si>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</si>
  <si>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</si>
  <si>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</si>
  <si>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</si>
  <si>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</si>
  <si>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</si>
  <si>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</si>
  <si>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</si>
  <si>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</si>
  <si>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</si>
  <si>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</si>
  <si>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</si>
  <si>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</si>
  <si>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</si>
  <si>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</si>
  <si>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</si>
  <si>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</si>
  <si>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</si>
  <si>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</si>
  <si>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</si>
  <si>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</si>
  <si>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</si>
  <si>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</si>
  <si>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</si>
  <si>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</si>
  <si>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</si>
  <si>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</si>
  <si>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</si>
  <si>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</si>
  <si>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</si>
  <si>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</si>
  <si>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</si>
  <si>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</si>
  <si>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</si>
  <si>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</si>
  <si>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</si>
  <si>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</si>
  <si>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</si>
  <si>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</si>
  <si>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</si>
  <si>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</si>
  <si>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</si>
  <si>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</si>
  <si>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</si>
  <si>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</si>
  <si>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</si>
  <si>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</si>
  <si>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</si>
  <si>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</si>
  <si>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</si>
  <si>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</si>
  <si>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</si>
  <si>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</si>
  <si>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</si>
  <si>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</si>
  <si>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</si>
  <si>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</si>
  <si>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</si>
  <si>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</si>
  <si>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</si>
  <si>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</si>
  <si>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</si>
  <si>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</si>
  <si>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</si>
  <si>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</si>
  <si>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</si>
  <si>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</si>
  <si>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</si>
  <si>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</si>
  <si>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</si>
  <si>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</si>
  <si>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</si>
  <si>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</si>
  <si>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</si>
  <si>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</si>
  <si>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</si>
  <si>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</si>
  <si>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</si>
  <si>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</si>
  <si>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</si>
  <si>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</si>
  <si>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</si>
  <si>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</si>
  <si>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</si>
  <si>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</si>
  <si>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</si>
  <si>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</si>
  <si>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</si>
  <si>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</si>
  <si>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</si>
  <si>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</si>
  <si>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</si>
  <si>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</si>
  <si>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</si>
  <si>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</si>
  <si>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</si>
  <si>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</si>
  <si>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</si>
  <si>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</si>
  <si>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</si>
  <si>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</si>
  <si>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</si>
  <si>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</si>
  <si>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</si>
  <si>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</si>
  <si>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</si>
  <si>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</si>
  <si>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</si>
  <si>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</si>
  <si>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</si>
  <si>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</si>
  <si>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</si>
  <si>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</si>
  <si>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</si>
  <si>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</si>
  <si>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</si>
  <si>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</si>
  <si>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</si>
  <si>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</si>
  <si>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</si>
  <si>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</si>
  <si>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</si>
  <si>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</si>
  <si>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</si>
  <si>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</si>
  <si>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</si>
  <si>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</si>
  <si>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</si>
  <si>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</si>
  <si>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</si>
  <si>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</si>
  <si>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</si>
  <si>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</si>
  <si>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</si>
  <si>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</si>
  <si>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</si>
  <si>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</si>
  <si>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</si>
  <si>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</si>
  <si>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</si>
  <si>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</si>
  <si>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</si>
  <si>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</si>
  <si>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</si>
  <si>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</si>
  <si>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</si>
  <si>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</si>
  <si>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</si>
  <si>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</si>
  <si>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</si>
  <si>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</si>
  <si>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</si>
  <si>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</si>
  <si>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</si>
  <si>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</si>
  <si>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</si>
  <si>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</si>
  <si>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</si>
  <si>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</si>
  <si>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</si>
  <si>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</si>
  <si>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</si>
  <si>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</si>
  <si>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</si>
  <si>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</si>
  <si>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</si>
  <si>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</si>
  <si>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</si>
  <si>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</si>
  <si>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</si>
  <si>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</si>
  <si>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</si>
  <si>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</si>
  <si>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</si>
  <si>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</si>
  <si>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</si>
  <si>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</si>
  <si>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</si>
  <si>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</si>
  <si>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</si>
  <si>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</si>
  <si>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</si>
  <si>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</si>
  <si>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</si>
  <si>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</si>
  <si>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</si>
  <si>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</si>
  <si>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</si>
  <si>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</si>
  <si>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</si>
  <si>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</si>
  <si>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</si>
  <si>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</si>
  <si>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</si>
  <si>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</si>
  <si>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</si>
  <si>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</si>
  <si>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</si>
  <si>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</si>
  <si>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</si>
  <si>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</si>
  <si>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</si>
  <si>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</si>
  <si>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</si>
  <si>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</si>
  <si>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</si>
  <si>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</si>
  <si>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</si>
  <si>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</si>
  <si>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</si>
  <si>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</si>
  <si>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</si>
  <si>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</si>
  <si>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</si>
  <si>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</si>
  <si>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</si>
  <si>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</si>
  <si>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</si>
  <si>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</si>
  <si>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</si>
  <si>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</si>
  <si>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</si>
  <si>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</si>
  <si>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</si>
  <si>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</si>
  <si>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</si>
  <si>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</si>
  <si>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</si>
  <si>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</si>
  <si>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</si>
  <si>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</si>
  <si>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</si>
  <si>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</si>
  <si>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</si>
  <si>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</si>
  <si>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</si>
  <si>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</si>
  <si>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</si>
  <si>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</si>
  <si>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</si>
  <si>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</si>
  <si>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</si>
  <si>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</si>
  <si>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</si>
  <si>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</si>
  <si>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</si>
  <si>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</si>
  <si>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</si>
  <si>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</si>
  <si>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</si>
  <si>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</si>
  <si>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</si>
  <si>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</si>
  <si>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</si>
  <si>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</si>
  <si>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</si>
  <si>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</si>
  <si>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</si>
  <si>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</si>
  <si>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</si>
  <si>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</si>
  <si>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</si>
  <si>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</si>
  <si>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</si>
  <si>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</si>
  <si>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</si>
  <si>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</si>
  <si>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</si>
  <si>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</si>
  <si>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</si>
  <si>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</si>
  <si>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</si>
  <si>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</si>
  <si>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</si>
  <si>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</si>
  <si>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</si>
  <si>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</si>
  <si>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</si>
  <si>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</si>
  <si>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</si>
  <si>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</si>
  <si>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</si>
  <si>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</si>
  <si>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</si>
  <si>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</si>
  <si>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</si>
  <si>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</si>
  <si>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</si>
  <si>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</si>
  <si>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</si>
  <si>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</si>
  <si>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</si>
  <si>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</si>
  <si>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</si>
  <si>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</si>
  <si>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</si>
  <si>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</si>
  <si>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</si>
  <si>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</si>
  <si>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</si>
  <si>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</si>
  <si>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</si>
  <si>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</si>
  <si>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</si>
  <si>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</si>
  <si>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</si>
  <si>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</si>
  <si>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</si>
  <si>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</si>
  <si>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</si>
  <si>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</si>
  <si>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</si>
  <si>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</si>
  <si>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</si>
  <si>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</si>
  <si>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</si>
  <si>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</si>
  <si>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</si>
  <si>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</si>
  <si>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</si>
  <si>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</si>
  <si>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</si>
  <si>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</si>
  <si>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</si>
  <si>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</si>
  <si>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</si>
  <si>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</si>
  <si>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</si>
  <si>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</si>
  <si>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</si>
  <si>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</si>
  <si>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</si>
  <si>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</si>
  <si>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</si>
  <si>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</si>
  <si>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</si>
  <si>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</si>
  <si>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</si>
  <si>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</si>
  <si>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</si>
  <si>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</si>
  <si>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</si>
  <si>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</si>
  <si>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</si>
  <si>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</si>
  <si>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</si>
  <si>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</si>
  <si>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</si>
  <si>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</si>
  <si>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</si>
  <si>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</si>
  <si>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</si>
  <si>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</si>
  <si>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</si>
  <si>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</si>
  <si>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</si>
  <si>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</si>
  <si>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</si>
  <si>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</si>
  <si>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</si>
  <si>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</si>
  <si>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</si>
  <si>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</si>
  <si>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</si>
  <si>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</si>
  <si>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</si>
  <si>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</si>
  <si>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</si>
  <si>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</si>
  <si>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</si>
  <si>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</si>
  <si>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</si>
  <si>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</si>
  <si>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</si>
  <si>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</si>
  <si>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</si>
  <si>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</si>
  <si>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</si>
  <si>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</si>
  <si>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</si>
  <si>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</si>
  <si>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</si>
  <si>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</si>
  <si>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</si>
  <si>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</si>
  <si>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</si>
  <si>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</si>
  <si>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</si>
  <si>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</si>
  <si>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</si>
  <si>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</si>
  <si>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</si>
  <si>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</si>
  <si>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</si>
  <si>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</si>
  <si>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</si>
  <si>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</si>
  <si>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</si>
  <si>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</si>
  <si>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</si>
  <si>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</si>
  <si>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</si>
  <si>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</si>
  <si>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</si>
  <si>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</si>
  <si>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</si>
  <si>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</si>
  <si>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</si>
  <si>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</si>
  <si>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</si>
  <si>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</si>
  <si>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</si>
  <si>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</si>
  <si>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</si>
  <si>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</si>
  <si>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</si>
  <si>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</si>
  <si>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</si>
  <si>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</si>
  <si>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</si>
  <si>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</si>
  <si>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</si>
  <si>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</si>
  <si>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</si>
  <si>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</si>
  <si>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</si>
  <si>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</si>
  <si>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</si>
  <si>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</si>
  <si>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</si>
  <si>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</si>
  <si>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</si>
  <si>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</si>
  <si>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</si>
  <si>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</si>
  <si>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</si>
  <si>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</si>
  <si>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</si>
  <si>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</si>
  <si>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</si>
  <si>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</si>
  <si>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</si>
  <si>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</si>
  <si>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</si>
  <si>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</si>
  <si>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</si>
  <si>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</si>
  <si>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</si>
  <si>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</si>
  <si>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</si>
  <si>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</si>
  <si>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</si>
  <si>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</si>
  <si>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</si>
  <si>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</si>
  <si>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</si>
  <si>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</si>
  <si>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</si>
  <si>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</si>
  <si>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</si>
  <si>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</si>
  <si>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</si>
  <si>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</si>
  <si>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</si>
  <si>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</si>
  <si>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</si>
  <si>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</si>
  <si>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</si>
  <si>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</si>
  <si>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</si>
  <si>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</si>
  <si>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</si>
  <si>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</si>
  <si>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</si>
  <si>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</si>
  <si>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</si>
  <si>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</si>
  <si>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</si>
  <si>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</si>
  <si>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</si>
  <si>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</si>
  <si>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</si>
  <si>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</si>
  <si>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</si>
  <si>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</si>
  <si>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</si>
  <si>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</si>
  <si>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</si>
  <si>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</si>
  <si>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</si>
  <si>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</si>
  <si>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</si>
  <si>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</si>
  <si>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</si>
  <si>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</si>
  <si>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</si>
  <si>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</si>
  <si>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</si>
  <si>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</si>
  <si>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</si>
  <si>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</si>
  <si>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</si>
  <si>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</si>
  <si>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</si>
  <si>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</si>
  <si>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</si>
  <si>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</si>
  <si>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</si>
  <si>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</si>
  <si>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</si>
  <si>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</si>
  <si>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</si>
  <si>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</si>
  <si>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</si>
  <si>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</si>
  <si>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</si>
  <si>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</si>
  <si>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</si>
  <si>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</si>
  <si>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</si>
  <si>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</si>
  <si>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</si>
  <si>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</si>
  <si>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</si>
  <si>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</si>
  <si>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</si>
  <si>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</si>
  <si>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</si>
  <si>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</si>
  <si>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</si>
  <si>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</si>
  <si>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</si>
  <si>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</si>
  <si>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</si>
  <si>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</si>
  <si>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</si>
  <si>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</si>
  <si>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</si>
  <si>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</si>
  <si>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</si>
  <si>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</si>
  <si>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</si>
  <si>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</si>
  <si>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</si>
  <si>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</si>
  <si>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</si>
  <si>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</si>
  <si>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</si>
  <si>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</si>
  <si>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</si>
  <si>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</si>
  <si>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</si>
  <si>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</si>
  <si>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</si>
  <si>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</si>
  <si>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</si>
  <si>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</si>
  <si>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</si>
  <si>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</si>
  <si>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</si>
  <si>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</si>
  <si>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</si>
  <si>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</si>
  <si>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</si>
  <si>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</si>
  <si>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</si>
  <si>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</si>
  <si>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</si>
  <si>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</si>
  <si>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</si>
  <si>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</si>
  <si>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</si>
  <si>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</si>
  <si>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</si>
  <si>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</si>
  <si>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</si>
  <si>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</si>
  <si>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</si>
  <si>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</si>
  <si>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</si>
  <si>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</si>
  <si>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</si>
  <si>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</si>
  <si>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</si>
  <si>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</si>
  <si>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</si>
  <si>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</si>
  <si>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</si>
  <si>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</si>
  <si>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</si>
  <si>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</si>
  <si>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</si>
  <si>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</si>
  <si>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</si>
  <si>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</si>
  <si>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</si>
  <si>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</si>
  <si>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</si>
  <si>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</si>
  <si>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</si>
  <si>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</si>
  <si>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</si>
  <si>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</si>
  <si>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</si>
  <si>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</si>
  <si>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</si>
  <si>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</si>
  <si>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</si>
  <si>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</si>
  <si>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</si>
  <si>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</si>
  <si>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</si>
  <si>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</si>
  <si>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</si>
  <si>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</si>
  <si>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</si>
  <si>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</si>
  <si>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</si>
  <si>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</si>
  <si>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</si>
  <si>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</si>
  <si>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</si>
  <si>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</si>
  <si>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</si>
  <si>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</si>
  <si>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</si>
  <si>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</si>
  <si>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</si>
  <si>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</si>
  <si>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</si>
  <si>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</si>
  <si>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</si>
  <si>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</si>
  <si>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</si>
  <si>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</si>
  <si>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</si>
  <si>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</si>
  <si>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</si>
  <si>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</si>
  <si>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</si>
  <si>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</si>
  <si>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</si>
  <si>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</si>
  <si>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</si>
  <si>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</si>
  <si>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</si>
  <si>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</si>
  <si>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</si>
  <si>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</si>
  <si>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</si>
  <si>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</si>
  <si>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</si>
  <si>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</si>
  <si>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</si>
  <si>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</si>
  <si>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</si>
  <si>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</si>
  <si>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</si>
  <si>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</si>
  <si>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</si>
  <si>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</si>
  <si>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</si>
  <si>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</si>
  <si>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</si>
  <si>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</si>
  <si>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</si>
  <si>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</si>
  <si>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</si>
  <si>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</si>
  <si>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</si>
  <si>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</si>
  <si>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</si>
  <si>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</si>
  <si>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</si>
  <si>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</si>
  <si>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</si>
  <si>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</si>
  <si>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</si>
  <si>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</si>
  <si>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</si>
  <si>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</si>
  <si>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</si>
  <si>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</si>
  <si>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</si>
  <si>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</si>
  <si>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</si>
  <si>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</si>
  <si>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</si>
  <si>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</si>
  <si>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</si>
  <si>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</si>
  <si>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</si>
  <si>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</si>
  <si>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</si>
  <si>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</si>
  <si>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</si>
  <si>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</si>
  <si>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</si>
  <si>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</si>
  <si>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</si>
  <si>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</si>
  <si>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</si>
  <si>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</si>
  <si>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</si>
  <si>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</si>
  <si>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</si>
  <si>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</si>
  <si>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</si>
  <si>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</si>
  <si>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</si>
  <si>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</si>
  <si>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</si>
  <si>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</si>
  <si>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</si>
  <si>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</si>
  <si>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</si>
  <si>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</si>
  <si>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</si>
  <si>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</si>
  <si>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</si>
  <si>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</si>
  <si>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</si>
  <si>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</si>
  <si>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</si>
  <si>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</si>
  <si>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</si>
  <si>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</si>
  <si>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</si>
  <si>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</si>
  <si>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</si>
  <si>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</si>
  <si>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</si>
  <si>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</si>
  <si>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</si>
  <si>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</si>
  <si>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</si>
  <si>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</si>
  <si>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</si>
  <si>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</si>
  <si>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</si>
  <si>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</si>
  <si>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</si>
  <si>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</si>
  <si>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</si>
  <si>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</si>
  <si>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</si>
  <si>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</si>
  <si>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</si>
  <si>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</si>
  <si>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</si>
  <si>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</si>
  <si>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</si>
  <si>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</si>
  <si>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</si>
  <si>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</si>
  <si>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</si>
  <si>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</si>
  <si>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</si>
  <si>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</si>
  <si>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</si>
  <si>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</si>
  <si>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</si>
  <si>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</si>
  <si>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</si>
  <si>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</si>
  <si>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</si>
  <si>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</si>
  <si>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</si>
  <si>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</si>
  <si>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</si>
  <si>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</si>
  <si>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</si>
  <si>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</si>
  <si>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</si>
  <si>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</si>
  <si>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</si>
  <si>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</si>
  <si>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</si>
  <si>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</si>
  <si>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</si>
  <si>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</si>
  <si>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</si>
  <si>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</si>
  <si>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</si>
  <si>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</si>
  <si>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</si>
  <si>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</si>
  <si>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</si>
  <si>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</si>
  <si>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</si>
  <si>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</si>
  <si>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</si>
  <si>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</si>
  <si>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</si>
  <si>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</si>
  <si>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</si>
  <si>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</si>
  <si>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</si>
  <si>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</si>
  <si>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</si>
  <si>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</si>
  <si>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</si>
  <si>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</si>
  <si>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</si>
  <si>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</si>
  <si>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</si>
  <si>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</si>
  <si>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</si>
  <si>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</si>
  <si>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</si>
  <si>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</si>
  <si>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</si>
  <si>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</si>
  <si>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</si>
  <si>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</si>
  <si>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</si>
  <si>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</si>
  <si>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</si>
  <si>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</si>
  <si>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</si>
  <si>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</si>
  <si>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</si>
  <si>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</si>
  <si>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</si>
  <si>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</si>
  <si>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</si>
  <si>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</si>
  <si>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</si>
  <si>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</si>
  <si>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</si>
  <si>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</si>
  <si>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</si>
  <si>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</si>
  <si>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</si>
  <si>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</si>
  <si>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</si>
  <si>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</si>
  <si>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</si>
  <si>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</si>
  <si>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</si>
  <si>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</si>
  <si>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</si>
  <si>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</si>
  <si>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</si>
  <si>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</si>
  <si>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</si>
  <si>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</si>
  <si>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</si>
  <si>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</si>
  <si>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</si>
  <si>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</si>
  <si>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</si>
  <si>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</si>
  <si>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</si>
  <si>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</si>
  <si>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</si>
  <si>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</si>
  <si>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</si>
  <si>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</si>
  <si>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</si>
  <si>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</si>
  <si>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</si>
  <si>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</si>
  <si>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</si>
  <si>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</si>
  <si>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</si>
  <si>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</si>
  <si>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</si>
  <si>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</si>
  <si>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</si>
  <si>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</si>
  <si>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</si>
  <si>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</si>
  <si>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</si>
  <si>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</si>
  <si>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</si>
  <si>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</si>
  <si>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</si>
  <si>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</si>
  <si>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</si>
  <si>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</si>
  <si>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</si>
  <si>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</si>
  <si>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</si>
  <si>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</si>
  <si>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</si>
  <si>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</si>
  <si>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</si>
  <si>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</si>
  <si>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</si>
  <si>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</si>
  <si>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</si>
  <si>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</si>
  <si>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</si>
  <si>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</si>
  <si>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</si>
  <si>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</si>
  <si>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</si>
  <si>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</si>
  <si>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</si>
  <si>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</si>
  <si>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</si>
  <si>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</si>
  <si>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</si>
  <si>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</si>
  <si>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</si>
  <si>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</si>
  <si>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</si>
  <si>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</si>
  <si>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</si>
  <si>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</si>
  <si>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</si>
  <si>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</si>
  <si>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</si>
  <si>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</si>
  <si>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</si>
  <si>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</si>
  <si>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</si>
  <si>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</si>
  <si>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</si>
  <si>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</si>
  <si>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</si>
  <si>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</si>
  <si>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</si>
  <si>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</si>
  <si>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</si>
  <si>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</si>
  <si>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</si>
  <si>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</si>
  <si>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</si>
  <si>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</si>
  <si>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</si>
  <si>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</si>
  <si>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</si>
  <si>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</si>
  <si>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</si>
  <si>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</si>
  <si>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</si>
  <si>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</si>
  <si>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</si>
  <si>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</si>
  <si>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</si>
  <si>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</si>
  <si>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</si>
  <si>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</si>
  <si>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</si>
  <si>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</si>
  <si>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</si>
  <si>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</si>
  <si>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</si>
  <si>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</si>
  <si>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</si>
  <si>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</si>
  <si>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</si>
  <si>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</si>
  <si>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</si>
  <si>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</si>
  <si>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</si>
  <si>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</si>
  <si>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</si>
  <si>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</si>
  <si>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</si>
  <si>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</si>
  <si>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</si>
  <si>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</si>
  <si>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</si>
  <si>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</si>
  <si>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</si>
  <si>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</si>
  <si>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</si>
  <si>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</si>
  <si>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</si>
  <si>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</si>
  <si>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</si>
  <si>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</si>
  <si>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</si>
  <si>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</si>
  <si>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</si>
  <si>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</si>
  <si>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</si>
  <si>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</si>
  <si>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</si>
  <si>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</si>
  <si>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</si>
  <si>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</si>
  <si>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</si>
  <si>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</si>
  <si>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</si>
  <si>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</si>
  <si>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</si>
  <si>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</si>
  <si>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</si>
  <si>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</si>
  <si>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</si>
  <si>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</si>
  <si>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</si>
  <si>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</si>
  <si>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</si>
  <si>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</si>
  <si>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</si>
  <si>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</si>
  <si>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</si>
  <si>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</si>
  <si>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</si>
  <si>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</si>
  <si>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</si>
  <si>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</si>
  <si>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</si>
  <si>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</si>
  <si>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</si>
  <si>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</si>
  <si>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</si>
  <si>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</si>
  <si>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</si>
  <si>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</si>
  <si>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</si>
  <si>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</si>
  <si>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</si>
  <si>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</si>
  <si>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</si>
  <si>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</si>
  <si>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</si>
  <si>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</si>
  <si>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</si>
  <si>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</si>
  <si>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</si>
  <si>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</si>
  <si>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</si>
  <si>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</si>
  <si>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</si>
  <si>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</si>
  <si>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</si>
  <si>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</si>
  <si>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Percent Funded</t>
  </si>
  <si>
    <t>Averaage Donation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</si>
  <si>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</si>
  <si>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</si>
  <si>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</si>
  <si>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</si>
  <si>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</si>
  <si>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</si>
  <si>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</si>
  <si>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</si>
  <si>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</si>
  <si>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</si>
  <si>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</si>
  <si>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</si>
  <si>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</si>
  <si>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</si>
  <si>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</si>
  <si>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</si>
  <si>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</si>
  <si>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</si>
  <si>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</si>
  <si>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</si>
  <si>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</si>
  <si>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</si>
  <si>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</si>
  <si>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</si>
  <si>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Goal</t>
  </si>
  <si>
    <t>Number successful</t>
  </si>
  <si>
    <t>Number failed</t>
  </si>
  <si>
    <t>number canceled</t>
  </si>
  <si>
    <t>total project</t>
  </si>
  <si>
    <t>percentage successful</t>
  </si>
  <si>
    <t>percentage failed</t>
  </si>
  <si>
    <t>percentage canceled</t>
  </si>
  <si>
    <t>less than 1000</t>
  </si>
  <si>
    <t>30000 to 34999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</si>
  <si>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</si>
  <si>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</si>
  <si>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</si>
  <si>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</si>
  <si>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</si>
  <si>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</si>
  <si>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</si>
  <si>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</si>
  <si>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</si>
  <si>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or equal to 50000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</si>
  <si>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</si>
  <si>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</si>
  <si>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</si>
  <si>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</si>
  <si>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</si>
  <si>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</si>
  <si>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</si>
  <si>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</si>
  <si>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</si>
  <si>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</si>
  <si>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</si>
  <si>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</si>
  <si>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</si>
  <si>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</si>
  <si>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</si>
  <si>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</si>
  <si>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Years</t>
  </si>
  <si>
    <t xml:space="preserve"> Category</t>
  </si>
  <si>
    <t>Sum of backers_count</t>
  </si>
  <si>
    <t>Failed</t>
  </si>
  <si>
    <t>`</t>
  </si>
  <si>
    <t>Successful</t>
  </si>
  <si>
    <t>Column1</t>
  </si>
  <si>
    <t>Column2</t>
  </si>
  <si>
    <t>Column3</t>
  </si>
  <si>
    <t>Mean N of backers</t>
  </si>
  <si>
    <t>Median N of backers</t>
  </si>
  <si>
    <t>minimum N of backers</t>
  </si>
  <si>
    <t>maximum N of backers</t>
  </si>
  <si>
    <t>Variance N of backers</t>
  </si>
  <si>
    <t>Standard of deviation N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</si>
</sst>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4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4" borderId="11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EB4CFF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773403324584418E-2"/>
          <c:y val="0.12751461395194452"/>
          <c:w val="0.87592454068241465"/>
          <c:h val="0.50875140607424074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5-D940-96D6-7391209E4A23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5-D940-96D6-7391209E4A23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5-D940-96D6-7391209E4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95807631"/>
        <c:axId val="1496142591"/>
      </c:lineChart>
      <c:catAx>
        <c:axId val="14958076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142591"/>
        <c:crossesAt val="0"/>
        <c:auto val="1"/>
        <c:lblAlgn val="ctr"/>
        <c:lblOffset val="100"/>
        <c:noMultiLvlLbl val="0"/>
      </c:catAx>
      <c:valAx>
        <c:axId val="1496142591"/>
        <c:scaling>
          <c:orientation val="minMax"/>
          <c:max val="20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807631"/>
        <c:crosses val="autoZero"/>
        <c:crossBetween val="between"/>
        <c:majorUnit val="2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analysis'!$F$2:$F$17</c:f>
              <c:numCache>
                <c:formatCode>0%</c:formatCode>
                <c:ptCount val="16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0-8942-9314-D981D185397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analysis'!$G$2:$G$17</c:f>
              <c:numCache>
                <c:formatCode>0%</c:formatCode>
                <c:ptCount val="16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0-8942-9314-D981D185397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analysis'!$H$2:$H$17</c:f>
              <c:numCache>
                <c:formatCode>0%</c:formatCode>
                <c:ptCount val="16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0-8942-9314-D981D1853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405440"/>
        <c:axId val="2110049584"/>
      </c:lineChart>
      <c:catAx>
        <c:axId val="211040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049584"/>
        <c:crosses val="autoZero"/>
        <c:auto val="1"/>
        <c:lblAlgn val="ctr"/>
        <c:lblOffset val="100"/>
        <c:noMultiLvlLbl val="0"/>
      </c:catAx>
      <c:valAx>
        <c:axId val="21100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0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A-8E41-B3B2-0A3DD72D3A7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A-8E41-B3B2-0A3DD72D3A7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A-8E41-B3B2-0A3DD72D3A7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A-8E41-B3B2-0A3DD72D3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5912735"/>
        <c:axId val="392115807"/>
      </c:barChart>
      <c:catAx>
        <c:axId val="2259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15807"/>
        <c:crosses val="autoZero"/>
        <c:auto val="1"/>
        <c:lblAlgn val="ctr"/>
        <c:lblOffset val="100"/>
        <c:noMultiLvlLbl val="0"/>
      </c:catAx>
      <c:valAx>
        <c:axId val="3921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9-7249-95DD-58226B703B4E}"/>
            </c:ext>
          </c:extLst>
        </c:ser>
        <c:ser>
          <c:idx val="1"/>
          <c:order val="1"/>
          <c:tx>
            <c:strRef>
              <c:f>'Sub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9-7249-95DD-58226B703B4E}"/>
            </c:ext>
          </c:extLst>
        </c:ser>
        <c:ser>
          <c:idx val="2"/>
          <c:order val="2"/>
          <c:tx>
            <c:strRef>
              <c:f>'Sub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A9-7249-95DD-58226B703B4E}"/>
            </c:ext>
          </c:extLst>
        </c:ser>
        <c:ser>
          <c:idx val="3"/>
          <c:order val="3"/>
          <c:tx>
            <c:strRef>
              <c:f>'Sub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A9-7249-95DD-58226B703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6931759"/>
        <c:axId val="403017343"/>
      </c:barChart>
      <c:catAx>
        <c:axId val="20069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17343"/>
        <c:crosses val="autoZero"/>
        <c:auto val="1"/>
        <c:lblAlgn val="ctr"/>
        <c:lblOffset val="100"/>
        <c:noMultiLvlLbl val="0"/>
      </c:catAx>
      <c:valAx>
        <c:axId val="40301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trend!PivotTable1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943328958880141"/>
          <c:y val="2.5428331875182269E-2"/>
          <c:w val="0.73534492563429577"/>
          <c:h val="0.8416746864975212"/>
        </c:manualLayout>
      </c:layout>
      <c:lineChart>
        <c:grouping val="stacked"/>
        <c:varyColors val="0"/>
        <c:ser>
          <c:idx val="0"/>
          <c:order val="0"/>
          <c:tx>
            <c:strRef>
              <c:f>'Monthly trend'!$B$5:$B$6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trend'!$A$7:$A$19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trend'!$B$7:$B$19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4-F942-8013-32A33649334F}"/>
            </c:ext>
          </c:extLst>
        </c:ser>
        <c:ser>
          <c:idx val="1"/>
          <c:order val="1"/>
          <c:tx>
            <c:strRef>
              <c:f>'Monthly trend'!$C$5:$C$6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trend'!$A$7:$A$19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trend'!$C$7:$C$19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14-F942-8013-32A33649334F}"/>
            </c:ext>
          </c:extLst>
        </c:ser>
        <c:ser>
          <c:idx val="2"/>
          <c:order val="2"/>
          <c:tx>
            <c:strRef>
              <c:f>'Monthly trend'!$D$5:$D$6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trend'!$A$7:$A$19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trend'!$D$7:$D$19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14-F942-8013-32A336493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856543"/>
        <c:axId val="1644754799"/>
      </c:lineChart>
      <c:catAx>
        <c:axId val="159085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54799"/>
        <c:crosses val="autoZero"/>
        <c:auto val="1"/>
        <c:lblAlgn val="ctr"/>
        <c:lblOffset val="100"/>
        <c:noMultiLvlLbl val="0"/>
      </c:catAx>
      <c:valAx>
        <c:axId val="16447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5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0</xdr:row>
      <xdr:rowOff>76200</xdr:rowOff>
    </xdr:from>
    <xdr:to>
      <xdr:col>13</xdr:col>
      <xdr:colOff>565150</xdr:colOff>
      <xdr:row>27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2CD23F-A437-83A3-A008-3ECB3CB93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641350</xdr:colOff>
      <xdr:row>17</xdr:row>
      <xdr:rowOff>177800</xdr:rowOff>
    </xdr:from>
    <xdr:to>
      <xdr:col>4</xdr:col>
      <xdr:colOff>996950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5FF14-B510-B50B-0BAD-EE4BB2F17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184150</xdr:rowOff>
    </xdr:from>
    <xdr:to>
      <xdr:col>12</xdr:col>
      <xdr:colOff>457200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BE669-2BFA-8560-43B8-987A6CF76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2</xdr:row>
      <xdr:rowOff>139700</xdr:rowOff>
    </xdr:from>
    <xdr:to>
      <xdr:col>14</xdr:col>
      <xdr:colOff>114300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F5F35-0F93-4097-A5DF-0F01AFB06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939800</xdr:colOff>
      <xdr:row>1</xdr:row>
      <xdr:rowOff>88900</xdr:rowOff>
    </xdr:from>
    <xdr:to>
      <xdr:col>11</xdr:col>
      <xdr:colOff>876300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960C9-90D3-1BF3-7DD4-FCE43532B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aram Dadfarnia" refreshedDate="45615.612189120373" createdVersion="8" refreshedVersion="8" minRefreshableVersion="3" recordCount="1000" xr:uid="{13331319-FFE3-9D47-A8B9-9F82ECCDD414}">
  <cacheSource type="worksheet">
    <worksheetSource ref="B1:P1001" sheet="Crowdfunding"/>
  </cacheSource>
  <cacheFields count="15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aram Dadfarnia" refreshedDate="45615.632658101851" createdVersion="8" refreshedVersion="8" minRefreshableVersion="3" recordCount="1000" xr:uid="{D427E3B3-DC79-364C-8FEE-6CB5041F567E}">
  <cacheSource type="worksheet">
    <worksheetSource ref="B1:R1001" sheet="Crowdfunding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/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containsInteger="1" minValue="0" maxValue="2339"/>
    </cacheField>
    <cacheField name="Averaage Dona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aram Dadfarnia" refreshedDate="45616.366843981479" createdVersion="8" refreshedVersion="8" minRefreshableVersion="3" recordCount="1000" xr:uid="{0984450D-C77F-3045-B129-4184BEADC80C}">
  <cacheSource type="worksheet">
    <worksheetSource ref="B1:T1001" sheet="Crowdfunding"/>
  </cacheSource>
  <cacheFields count="21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Averaage Donation" numFmtId="0">
      <sharedItems containsMixedTypes="1" containsNumber="1" minValue="0" maxValue="113.1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x v="0"/>
    <s v="food trucks"/>
  </r>
  <r>
    <s v="Odom Inc"/>
    <s v="Managed bottom-line architecture"/>
    <n v="1400"/>
    <n v="14560"/>
    <x v="1"/>
    <n v="158"/>
    <s v="US"/>
    <s v="USD"/>
    <n v="1408424400"/>
    <n v="1408597200"/>
    <b v="0"/>
    <b v="1"/>
    <s v="music/rock"/>
    <x v="1"/>
    <s v="rock"/>
  </r>
  <r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x v="2"/>
    <s v="web"/>
  </r>
  <r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x v="1"/>
    <s v="rock"/>
  </r>
  <r>
    <s v="Larson-Little"/>
    <s v="Proactive foreground core"/>
    <n v="7600"/>
    <n v="5265"/>
    <x v="0"/>
    <n v="53"/>
    <s v="US"/>
    <s v="USD"/>
    <n v="1547964000"/>
    <n v="1548309600"/>
    <b v="0"/>
    <b v="0"/>
    <s v="theater/plays"/>
    <x v="3"/>
    <s v="plays"/>
  </r>
  <r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x v="3"/>
    <s v="plays"/>
  </r>
  <r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x v="4"/>
    <s v="documentary"/>
  </r>
  <r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x v="3"/>
    <s v="plays"/>
  </r>
  <r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x v="3"/>
    <s v="plays"/>
  </r>
  <r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x v="1"/>
    <s v="electric music"/>
  </r>
  <r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x v="4"/>
    <s v="drama"/>
  </r>
  <r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x v="3"/>
    <s v="plays"/>
  </r>
  <r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x v="4"/>
    <s v="drama"/>
  </r>
  <r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x v="1"/>
    <s v="indie rock"/>
  </r>
  <r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x v="1"/>
    <s v="indie rock"/>
  </r>
  <r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x v="2"/>
    <s v="wearables"/>
  </r>
  <r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x v="5"/>
    <s v="nonfiction"/>
  </r>
  <r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x v="4"/>
    <s v="animation"/>
  </r>
  <r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x v="3"/>
    <s v="plays"/>
  </r>
  <r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x v="3"/>
    <s v="plays"/>
  </r>
  <r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x v="4"/>
    <s v="drama"/>
  </r>
  <r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x v="3"/>
    <s v="plays"/>
  </r>
  <r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x v="3"/>
    <s v="plays"/>
  </r>
  <r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x v="4"/>
    <s v="documentary"/>
  </r>
  <r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x v="2"/>
    <s v="wearables"/>
  </r>
  <r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x v="6"/>
    <s v="video games"/>
  </r>
  <r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x v="3"/>
    <s v="plays"/>
  </r>
  <r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x v="1"/>
    <s v="rock"/>
  </r>
  <r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x v="3"/>
    <s v="plays"/>
  </r>
  <r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x v="4"/>
    <s v="shorts"/>
  </r>
  <r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x v="4"/>
    <s v="animation"/>
  </r>
  <r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x v="6"/>
    <s v="video games"/>
  </r>
  <r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x v="4"/>
    <s v="documentary"/>
  </r>
  <r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x v="3"/>
    <s v="plays"/>
  </r>
  <r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x v="4"/>
    <s v="documentary"/>
  </r>
  <r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x v="4"/>
    <s v="drama"/>
  </r>
  <r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x v="3"/>
    <s v="plays"/>
  </r>
  <r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x v="5"/>
    <s v="fiction"/>
  </r>
  <r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x v="7"/>
    <s v="photography books"/>
  </r>
  <r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x v="3"/>
    <s v="plays"/>
  </r>
  <r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x v="2"/>
    <s v="wearables"/>
  </r>
  <r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x v="1"/>
    <s v="rock"/>
  </r>
  <r>
    <s v="Werner-Bryant"/>
    <s v="Virtual uniform frame"/>
    <n v="1800"/>
    <n v="7991"/>
    <x v="1"/>
    <n v="222"/>
    <s v="US"/>
    <s v="USD"/>
    <n v="1309755600"/>
    <n v="1310533200"/>
    <b v="0"/>
    <b v="0"/>
    <s v="food/food trucks"/>
    <x v="0"/>
    <s v="food trucks"/>
  </r>
  <r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x v="5"/>
    <s v="radio &amp; podcasts"/>
  </r>
  <r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x v="5"/>
    <s v="fiction"/>
  </r>
  <r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x v="3"/>
    <s v="plays"/>
  </r>
  <r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x v="1"/>
    <s v="rock"/>
  </r>
  <r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x v="3"/>
    <s v="plays"/>
  </r>
  <r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x v="3"/>
    <s v="plays"/>
  </r>
  <r>
    <s v="Casey-Kelly"/>
    <s v="Sharable holistic interface"/>
    <n v="7200"/>
    <n v="13653"/>
    <x v="1"/>
    <n v="303"/>
    <s v="US"/>
    <s v="USD"/>
    <n v="1571547600"/>
    <n v="1575439200"/>
    <b v="0"/>
    <b v="0"/>
    <s v="music/rock"/>
    <x v="1"/>
    <s v="rock"/>
  </r>
  <r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x v="1"/>
    <s v="metal"/>
  </r>
  <r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x v="2"/>
    <s v="wearables"/>
  </r>
  <r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x v="3"/>
    <s v="plays"/>
  </r>
  <r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x v="4"/>
    <s v="drama"/>
  </r>
  <r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x v="2"/>
    <s v="wearables"/>
  </r>
  <r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x v="1"/>
    <s v="jazz"/>
  </r>
  <r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x v="2"/>
    <s v="wearables"/>
  </r>
  <r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x v="6"/>
    <s v="video games"/>
  </r>
  <r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x v="3"/>
    <s v="plays"/>
  </r>
  <r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x v="3"/>
    <s v="plays"/>
  </r>
  <r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x v="3"/>
    <s v="plays"/>
  </r>
  <r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x v="3"/>
    <s v="plays"/>
  </r>
  <r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x v="2"/>
    <s v="web"/>
  </r>
  <r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x v="3"/>
    <s v="plays"/>
  </r>
  <r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x v="2"/>
    <s v="web"/>
  </r>
  <r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x v="3"/>
    <s v="plays"/>
  </r>
  <r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x v="3"/>
    <s v="plays"/>
  </r>
  <r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x v="2"/>
    <s v="wearables"/>
  </r>
  <r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x v="3"/>
    <s v="plays"/>
  </r>
  <r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x v="3"/>
    <s v="plays"/>
  </r>
  <r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x v="3"/>
    <s v="plays"/>
  </r>
  <r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x v="3"/>
    <s v="plays"/>
  </r>
  <r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x v="4"/>
    <s v="animation"/>
  </r>
  <r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x v="1"/>
    <s v="jazz"/>
  </r>
  <r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x v="1"/>
    <s v="metal"/>
  </r>
  <r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x v="7"/>
    <s v="photography books"/>
  </r>
  <r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x v="3"/>
    <s v="plays"/>
  </r>
  <r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x v="4"/>
    <s v="animation"/>
  </r>
  <r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x v="5"/>
    <s v="translations"/>
  </r>
  <r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x v="3"/>
    <s v="plays"/>
  </r>
  <r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x v="6"/>
    <s v="video games"/>
  </r>
  <r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x v="1"/>
    <s v="rock"/>
  </r>
  <r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x v="6"/>
    <s v="video games"/>
  </r>
  <r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x v="1"/>
    <s v="electric music"/>
  </r>
  <r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x v="2"/>
    <s v="wearables"/>
  </r>
  <r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x v="1"/>
    <s v="indie rock"/>
  </r>
  <r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x v="3"/>
    <s v="plays"/>
  </r>
  <r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x v="1"/>
    <s v="rock"/>
  </r>
  <r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x v="5"/>
    <s v="translations"/>
  </r>
  <r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x v="3"/>
    <s v="plays"/>
  </r>
  <r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x v="3"/>
    <s v="plays"/>
  </r>
  <r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x v="5"/>
    <s v="translations"/>
  </r>
  <r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x v="6"/>
    <s v="video games"/>
  </r>
  <r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x v="3"/>
    <s v="plays"/>
  </r>
  <r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x v="2"/>
    <s v="web"/>
  </r>
  <r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x v="4"/>
    <s v="documentary"/>
  </r>
  <r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x v="3"/>
    <s v="plays"/>
  </r>
  <r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x v="0"/>
    <s v="food trucks"/>
  </r>
  <r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x v="6"/>
    <s v="video games"/>
  </r>
  <r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x v="3"/>
    <s v="plays"/>
  </r>
  <r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x v="3"/>
    <s v="plays"/>
  </r>
  <r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x v="1"/>
    <s v="electric music"/>
  </r>
  <r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x v="2"/>
    <s v="wearables"/>
  </r>
  <r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x v="1"/>
    <s v="electric music"/>
  </r>
  <r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x v="1"/>
    <s v="indie rock"/>
  </r>
  <r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x v="2"/>
    <s v="web"/>
  </r>
  <r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x v="3"/>
    <s v="plays"/>
  </r>
  <r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x v="3"/>
    <s v="plays"/>
  </r>
  <r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x v="4"/>
    <s v="documentary"/>
  </r>
  <r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x v="4"/>
    <s v="television"/>
  </r>
  <r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x v="0"/>
    <s v="food trucks"/>
  </r>
  <r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x v="5"/>
    <s v="radio &amp; podcasts"/>
  </r>
  <r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x v="2"/>
    <s v="web"/>
  </r>
  <r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x v="0"/>
    <s v="food trucks"/>
  </r>
  <r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x v="2"/>
    <s v="wearables"/>
  </r>
  <r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x v="5"/>
    <s v="fiction"/>
  </r>
  <r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x v="3"/>
    <s v="plays"/>
  </r>
  <r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x v="4"/>
    <s v="television"/>
  </r>
  <r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x v="7"/>
    <s v="photography books"/>
  </r>
  <r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x v="4"/>
    <s v="documentary"/>
  </r>
  <r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x v="6"/>
    <s v="mobile games"/>
  </r>
  <r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x v="6"/>
    <s v="video games"/>
  </r>
  <r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x v="5"/>
    <s v="fiction"/>
  </r>
  <r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x v="3"/>
    <s v="plays"/>
  </r>
  <r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x v="7"/>
    <s v="photography books"/>
  </r>
  <r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x v="3"/>
    <s v="plays"/>
  </r>
  <r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x v="3"/>
    <s v="plays"/>
  </r>
  <r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x v="3"/>
    <s v="plays"/>
  </r>
  <r>
    <s v="Allen-Curtis"/>
    <s v="Phased human-resource core"/>
    <n v="70600"/>
    <n v="42596"/>
    <x v="3"/>
    <n v="532"/>
    <s v="US"/>
    <s v="USD"/>
    <n v="1282885200"/>
    <n v="1284008400"/>
    <b v="0"/>
    <b v="0"/>
    <s v="music/rock"/>
    <x v="1"/>
    <s v="rock"/>
  </r>
  <r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x v="0"/>
    <s v="food trucks"/>
  </r>
  <r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x v="4"/>
    <s v="drama"/>
  </r>
  <r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x v="2"/>
    <s v="web"/>
  </r>
  <r>
    <s v="Flowers and Sons"/>
    <s v="Virtual static core"/>
    <n v="3300"/>
    <n v="3834"/>
    <x v="1"/>
    <n v="89"/>
    <s v="US"/>
    <s v="USD"/>
    <n v="1515736800"/>
    <n v="1517119200"/>
    <b v="0"/>
    <b v="1"/>
    <s v="theater/plays"/>
    <x v="3"/>
    <s v="plays"/>
  </r>
  <r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x v="1"/>
    <s v="world music"/>
  </r>
  <r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x v="4"/>
    <s v="documentary"/>
  </r>
  <r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x v="3"/>
    <s v="plays"/>
  </r>
  <r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x v="4"/>
    <s v="drama"/>
  </r>
  <r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x v="5"/>
    <s v="nonfiction"/>
  </r>
  <r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x v="6"/>
    <s v="mobile games"/>
  </r>
  <r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x v="2"/>
    <s v="wearables"/>
  </r>
  <r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x v="4"/>
    <s v="documentary"/>
  </r>
  <r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x v="2"/>
    <s v="web"/>
  </r>
  <r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x v="2"/>
    <s v="web"/>
  </r>
  <r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x v="1"/>
    <s v="indie rock"/>
  </r>
  <r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x v="3"/>
    <s v="plays"/>
  </r>
  <r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x v="2"/>
    <s v="wearables"/>
  </r>
  <r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x v="3"/>
    <s v="plays"/>
  </r>
  <r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x v="3"/>
    <s v="plays"/>
  </r>
  <r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x v="2"/>
    <s v="wearables"/>
  </r>
  <r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x v="1"/>
    <s v="indie rock"/>
  </r>
  <r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x v="1"/>
    <s v="rock"/>
  </r>
  <r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x v="1"/>
    <s v="electric music"/>
  </r>
  <r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x v="1"/>
    <s v="indie rock"/>
  </r>
  <r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x v="3"/>
    <s v="plays"/>
  </r>
  <r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x v="1"/>
    <s v="indie rock"/>
  </r>
  <r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x v="3"/>
    <s v="plays"/>
  </r>
  <r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x v="1"/>
    <s v="rock"/>
  </r>
  <r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x v="7"/>
    <s v="photography books"/>
  </r>
  <r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x v="1"/>
    <s v="rock"/>
  </r>
  <r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x v="3"/>
    <s v="plays"/>
  </r>
  <r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x v="2"/>
    <s v="wearables"/>
  </r>
  <r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x v="2"/>
    <s v="web"/>
  </r>
  <r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x v="1"/>
    <s v="rock"/>
  </r>
  <r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x v="7"/>
    <s v="photography books"/>
  </r>
  <r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x v="3"/>
    <s v="plays"/>
  </r>
  <r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x v="2"/>
    <s v="web"/>
  </r>
  <r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x v="7"/>
    <s v="photography books"/>
  </r>
  <r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x v="3"/>
    <s v="plays"/>
  </r>
  <r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x v="1"/>
    <s v="indie rock"/>
  </r>
  <r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x v="4"/>
    <s v="shorts"/>
  </r>
  <r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x v="1"/>
    <s v="indie rock"/>
  </r>
  <r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x v="5"/>
    <s v="translations"/>
  </r>
  <r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x v="4"/>
    <s v="documentary"/>
  </r>
  <r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x v="3"/>
    <s v="plays"/>
  </r>
  <r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x v="2"/>
    <s v="wearables"/>
  </r>
  <r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x v="3"/>
    <s v="plays"/>
  </r>
  <r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x v="3"/>
    <s v="plays"/>
  </r>
  <r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x v="3"/>
    <s v="plays"/>
  </r>
  <r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x v="0"/>
    <s v="food trucks"/>
  </r>
  <r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x v="3"/>
    <s v="plays"/>
  </r>
  <r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x v="2"/>
    <s v="wearables"/>
  </r>
  <r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x v="2"/>
    <s v="web"/>
  </r>
  <r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x v="3"/>
    <s v="plays"/>
  </r>
  <r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x v="1"/>
    <s v="rock"/>
  </r>
  <r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x v="3"/>
    <s v="plays"/>
  </r>
  <r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x v="4"/>
    <s v="television"/>
  </r>
  <r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x v="3"/>
    <s v="plays"/>
  </r>
  <r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x v="4"/>
    <s v="shorts"/>
  </r>
  <r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x v="3"/>
    <s v="plays"/>
  </r>
  <r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x v="3"/>
    <s v="plays"/>
  </r>
  <r>
    <s v="Cook LLC"/>
    <s v="Up-sized dynamic throughput"/>
    <n v="3700"/>
    <n v="2538"/>
    <x v="0"/>
    <n v="24"/>
    <s v="US"/>
    <s v="USD"/>
    <n v="1370322000"/>
    <n v="1370408400"/>
    <b v="0"/>
    <b v="1"/>
    <s v="theater/plays"/>
    <x v="3"/>
    <s v="plays"/>
  </r>
  <r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x v="3"/>
    <s v="plays"/>
  </r>
  <r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x v="1"/>
    <s v="rock"/>
  </r>
  <r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x v="1"/>
    <s v="indie rock"/>
  </r>
  <r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x v="1"/>
    <s v="metal"/>
  </r>
  <r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x v="1"/>
    <s v="electric music"/>
  </r>
  <r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x v="2"/>
    <s v="wearables"/>
  </r>
  <r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x v="4"/>
    <s v="drama"/>
  </r>
  <r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x v="1"/>
    <s v="electric music"/>
  </r>
  <r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x v="1"/>
    <s v="rock"/>
  </r>
  <r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x v="3"/>
    <s v="plays"/>
  </r>
  <r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x v="2"/>
    <s v="web"/>
  </r>
  <r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x v="0"/>
    <s v="food trucks"/>
  </r>
  <r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x v="3"/>
    <s v="plays"/>
  </r>
  <r>
    <s v="Daniel-Luna"/>
    <s v="Mandatory multimedia leverage"/>
    <n v="75000"/>
    <n v="2529"/>
    <x v="0"/>
    <n v="40"/>
    <s v="US"/>
    <s v="USD"/>
    <n v="1301806800"/>
    <n v="1302670800"/>
    <b v="0"/>
    <b v="0"/>
    <s v="music/jazz"/>
    <x v="1"/>
    <s v="jazz"/>
  </r>
  <r>
    <s v="Weaver-Marquez"/>
    <s v="Focused analyzing circuit"/>
    <n v="1300"/>
    <n v="5614"/>
    <x v="1"/>
    <n v="80"/>
    <s v="US"/>
    <s v="USD"/>
    <n v="1539752400"/>
    <n v="1540789200"/>
    <b v="1"/>
    <b v="0"/>
    <s v="theater/plays"/>
    <x v="3"/>
    <s v="plays"/>
  </r>
  <r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x v="5"/>
    <s v="fiction"/>
  </r>
  <r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x v="1"/>
    <s v="rock"/>
  </r>
  <r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x v="4"/>
    <s v="documentary"/>
  </r>
  <r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x v="4"/>
    <s v="documentary"/>
  </r>
  <r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x v="4"/>
    <s v="science fiction"/>
  </r>
  <r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x v="3"/>
    <s v="plays"/>
  </r>
  <r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x v="3"/>
    <s v="plays"/>
  </r>
  <r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x v="1"/>
    <s v="indie rock"/>
  </r>
  <r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x v="1"/>
    <s v="rock"/>
  </r>
  <r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x v="3"/>
    <s v="plays"/>
  </r>
  <r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x v="3"/>
    <s v="plays"/>
  </r>
  <r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x v="4"/>
    <s v="science fiction"/>
  </r>
  <r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x v="4"/>
    <s v="shorts"/>
  </r>
  <r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x v="4"/>
    <s v="animation"/>
  </r>
  <r>
    <s v="Owens-Le"/>
    <s v="Focused composite approach"/>
    <n v="7900"/>
    <n v="667"/>
    <x v="0"/>
    <n v="17"/>
    <s v="US"/>
    <s v="USD"/>
    <n v="1309496400"/>
    <n v="1311051600"/>
    <b v="1"/>
    <b v="0"/>
    <s v="theater/plays"/>
    <x v="3"/>
    <s v="plays"/>
  </r>
  <r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x v="0"/>
    <s v="food trucks"/>
  </r>
  <r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x v="7"/>
    <s v="photography books"/>
  </r>
  <r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x v="3"/>
    <s v="plays"/>
  </r>
  <r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x v="4"/>
    <s v="science fiction"/>
  </r>
  <r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x v="1"/>
    <s v="rock"/>
  </r>
  <r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x v="7"/>
    <s v="photography books"/>
  </r>
  <r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x v="6"/>
    <s v="mobile games"/>
  </r>
  <r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x v="4"/>
    <s v="animation"/>
  </r>
  <r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x v="6"/>
    <s v="mobile games"/>
  </r>
  <r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x v="6"/>
    <s v="video games"/>
  </r>
  <r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x v="3"/>
    <s v="plays"/>
  </r>
  <r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x v="3"/>
    <s v="plays"/>
  </r>
  <r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x v="4"/>
    <s v="animation"/>
  </r>
  <r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x v="6"/>
    <s v="video games"/>
  </r>
  <r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x v="4"/>
    <s v="animation"/>
  </r>
  <r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x v="1"/>
    <s v="rock"/>
  </r>
  <r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x v="4"/>
    <s v="animation"/>
  </r>
  <r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x v="3"/>
    <s v="plays"/>
  </r>
  <r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x v="2"/>
    <s v="wearables"/>
  </r>
  <r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x v="3"/>
    <s v="plays"/>
  </r>
  <r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x v="5"/>
    <s v="nonfiction"/>
  </r>
  <r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x v="1"/>
    <s v="rock"/>
  </r>
  <r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x v="3"/>
    <s v="plays"/>
  </r>
  <r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x v="3"/>
    <s v="plays"/>
  </r>
  <r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x v="3"/>
    <s v="plays"/>
  </r>
  <r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x v="2"/>
    <s v="web"/>
  </r>
  <r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x v="5"/>
    <s v="fiction"/>
  </r>
  <r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x v="6"/>
    <s v="mobile games"/>
  </r>
  <r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x v="5"/>
    <s v="translations"/>
  </r>
  <r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x v="1"/>
    <s v="rock"/>
  </r>
  <r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x v="3"/>
    <s v="plays"/>
  </r>
  <r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x v="3"/>
    <s v="plays"/>
  </r>
  <r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x v="4"/>
    <s v="drama"/>
  </r>
  <r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x v="5"/>
    <s v="nonfiction"/>
  </r>
  <r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x v="1"/>
    <s v="rock"/>
  </r>
  <r>
    <s v="Smith-Reid"/>
    <s v="Optimized actuating toolset"/>
    <n v="4100"/>
    <n v="959"/>
    <x v="0"/>
    <n v="15"/>
    <s v="GB"/>
    <s v="GBP"/>
    <n v="1453615200"/>
    <n v="1456812000"/>
    <b v="0"/>
    <b v="0"/>
    <s v="music/rock"/>
    <x v="1"/>
    <s v="rock"/>
  </r>
  <r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x v="3"/>
    <s v="plays"/>
  </r>
  <r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x v="3"/>
    <s v="plays"/>
  </r>
  <r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x v="7"/>
    <s v="photography books"/>
  </r>
  <r>
    <s v="Allen-Jones"/>
    <s v="Centralized modular initiative"/>
    <n v="6300"/>
    <n v="9935"/>
    <x v="1"/>
    <n v="261"/>
    <s v="US"/>
    <s v="USD"/>
    <n v="1348808400"/>
    <n v="1349845200"/>
    <b v="0"/>
    <b v="0"/>
    <s v="music/rock"/>
    <x v="1"/>
    <s v="rock"/>
  </r>
  <r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x v="1"/>
    <s v="rock"/>
  </r>
  <r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x v="1"/>
    <s v="indie rock"/>
  </r>
  <r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x v="7"/>
    <s v="photography books"/>
  </r>
  <r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x v="3"/>
    <s v="plays"/>
  </r>
  <r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x v="3"/>
    <s v="plays"/>
  </r>
  <r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x v="1"/>
    <s v="jazz"/>
  </r>
  <r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x v="3"/>
    <s v="plays"/>
  </r>
  <r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x v="4"/>
    <s v="documentary"/>
  </r>
  <r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x v="4"/>
    <s v="television"/>
  </r>
  <r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x v="6"/>
    <s v="video games"/>
  </r>
  <r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x v="7"/>
    <s v="photography books"/>
  </r>
  <r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x v="3"/>
    <s v="plays"/>
  </r>
  <r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x v="3"/>
    <s v="plays"/>
  </r>
  <r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x v="3"/>
    <s v="plays"/>
  </r>
  <r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x v="5"/>
    <s v="translations"/>
  </r>
  <r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x v="6"/>
    <s v="video games"/>
  </r>
  <r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x v="3"/>
    <s v="plays"/>
  </r>
  <r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x v="2"/>
    <s v="web"/>
  </r>
  <r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x v="3"/>
    <s v="plays"/>
  </r>
  <r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x v="4"/>
    <s v="animation"/>
  </r>
  <r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x v="3"/>
    <s v="plays"/>
  </r>
  <r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x v="4"/>
    <s v="television"/>
  </r>
  <r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x v="1"/>
    <s v="rock"/>
  </r>
  <r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x v="2"/>
    <s v="web"/>
  </r>
  <r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x v="3"/>
    <s v="plays"/>
  </r>
  <r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x v="3"/>
    <s v="plays"/>
  </r>
  <r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x v="1"/>
    <s v="electric music"/>
  </r>
  <r>
    <s v="Garcia Ltd"/>
    <s v="Secured global success"/>
    <n v="5600"/>
    <n v="5476"/>
    <x v="0"/>
    <n v="137"/>
    <s v="DK"/>
    <s v="DKK"/>
    <n v="1331701200"/>
    <n v="1331787600"/>
    <b v="0"/>
    <b v="1"/>
    <s v="music/metal"/>
    <x v="1"/>
    <s v="metal"/>
  </r>
  <r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x v="3"/>
    <s v="plays"/>
  </r>
  <r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x v="4"/>
    <s v="documentary"/>
  </r>
  <r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x v="2"/>
    <s v="web"/>
  </r>
  <r>
    <s v="Ho-Harris"/>
    <s v="Versatile cohesive encoding"/>
    <n v="7300"/>
    <n v="717"/>
    <x v="0"/>
    <n v="10"/>
    <s v="US"/>
    <s v="USD"/>
    <n v="1331874000"/>
    <n v="1333429200"/>
    <b v="0"/>
    <b v="0"/>
    <s v="food/food trucks"/>
    <x v="0"/>
    <s v="food trucks"/>
  </r>
  <r>
    <s v="Ross Group"/>
    <s v="Organized executive solution"/>
    <n v="6500"/>
    <n v="1065"/>
    <x v="3"/>
    <n v="32"/>
    <s v="IT"/>
    <s v="EUR"/>
    <n v="1286254800"/>
    <n v="1287032400"/>
    <b v="0"/>
    <b v="0"/>
    <s v="theater/plays"/>
    <x v="3"/>
    <s v="plays"/>
  </r>
  <r>
    <s v="Turner-Davis"/>
    <s v="Automated local emulation"/>
    <n v="600"/>
    <n v="8038"/>
    <x v="1"/>
    <n v="183"/>
    <s v="US"/>
    <s v="USD"/>
    <n v="1540530000"/>
    <n v="1541570400"/>
    <b v="0"/>
    <b v="0"/>
    <s v="theater/plays"/>
    <x v="3"/>
    <s v="plays"/>
  </r>
  <r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x v="3"/>
    <s v="plays"/>
  </r>
  <r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x v="3"/>
    <s v="plays"/>
  </r>
  <r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x v="3"/>
    <s v="plays"/>
  </r>
  <r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x v="1"/>
    <s v="rock"/>
  </r>
  <r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x v="0"/>
    <s v="food trucks"/>
  </r>
  <r>
    <s v="Cooke PLC"/>
    <s v="Focused executive core"/>
    <n v="100"/>
    <n v="5"/>
    <x v="0"/>
    <n v="1"/>
    <s v="DK"/>
    <s v="DKK"/>
    <n v="1504069200"/>
    <n v="1504155600"/>
    <b v="0"/>
    <b v="1"/>
    <s v="publishing/nonfiction"/>
    <x v="5"/>
    <s v="nonfiction"/>
  </r>
  <r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x v="4"/>
    <s v="documentary"/>
  </r>
  <r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x v="3"/>
    <s v="plays"/>
  </r>
  <r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x v="1"/>
    <s v="indie rock"/>
  </r>
  <r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x v="4"/>
    <s v="documentary"/>
  </r>
  <r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x v="3"/>
    <s v="plays"/>
  </r>
  <r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x v="3"/>
    <s v="plays"/>
  </r>
  <r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x v="5"/>
    <s v="fiction"/>
  </r>
  <r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x v="3"/>
    <s v="plays"/>
  </r>
  <r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x v="1"/>
    <s v="indie rock"/>
  </r>
  <r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x v="6"/>
    <s v="video games"/>
  </r>
  <r>
    <s v="Flores PLC"/>
    <s v="Focused real-time help-desk"/>
    <n v="6300"/>
    <n v="12812"/>
    <x v="1"/>
    <n v="121"/>
    <s v="US"/>
    <s v="USD"/>
    <n v="1297836000"/>
    <n v="1298872800"/>
    <b v="0"/>
    <b v="0"/>
    <s v="theater/plays"/>
    <x v="3"/>
    <s v="plays"/>
  </r>
  <r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x v="3"/>
    <s v="plays"/>
  </r>
  <r>
    <s v="Miller-Irwin"/>
    <s v="Secured maximized policy"/>
    <n v="2200"/>
    <n v="8697"/>
    <x v="1"/>
    <n v="223"/>
    <s v="US"/>
    <s v="USD"/>
    <n v="1330322400"/>
    <n v="1330495200"/>
    <b v="0"/>
    <b v="0"/>
    <s v="music/rock"/>
    <x v="1"/>
    <s v="rock"/>
  </r>
  <r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x v="4"/>
    <s v="documentary"/>
  </r>
  <r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x v="3"/>
    <s v="plays"/>
  </r>
  <r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x v="0"/>
    <s v="food trucks"/>
  </r>
  <r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x v="3"/>
    <s v="plays"/>
  </r>
  <r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x v="1"/>
    <s v="rock"/>
  </r>
  <r>
    <s v="Mills Group"/>
    <s v="Advanced empowering matrix"/>
    <n v="8400"/>
    <n v="3251"/>
    <x v="3"/>
    <n v="64"/>
    <s v="US"/>
    <s v="USD"/>
    <n v="1281589200"/>
    <n v="1283662800"/>
    <b v="0"/>
    <b v="0"/>
    <s v="technology/web"/>
    <x v="2"/>
    <s v="web"/>
  </r>
  <r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x v="5"/>
    <s v="fiction"/>
  </r>
  <r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x v="4"/>
    <s v="shorts"/>
  </r>
  <r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x v="3"/>
    <s v="plays"/>
  </r>
  <r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x v="4"/>
    <s v="documentary"/>
  </r>
  <r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x v="3"/>
    <s v="plays"/>
  </r>
  <r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x v="3"/>
    <s v="plays"/>
  </r>
  <r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x v="4"/>
    <s v="animation"/>
  </r>
  <r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x v="3"/>
    <s v="plays"/>
  </r>
  <r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x v="1"/>
    <s v="rock"/>
  </r>
  <r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x v="6"/>
    <s v="video games"/>
  </r>
  <r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x v="4"/>
    <s v="documentary"/>
  </r>
  <r>
    <s v="Rose-Silva"/>
    <s v="Intuitive static portal"/>
    <n v="3300"/>
    <n v="14643"/>
    <x v="1"/>
    <n v="190"/>
    <s v="US"/>
    <s v="USD"/>
    <n v="1324274400"/>
    <n v="1324360800"/>
    <b v="0"/>
    <b v="0"/>
    <s v="food/food trucks"/>
    <x v="0"/>
    <s v="food trucks"/>
  </r>
  <r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x v="2"/>
    <s v="wearables"/>
  </r>
  <r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x v="3"/>
    <s v="plays"/>
  </r>
  <r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x v="1"/>
    <s v="rock"/>
  </r>
  <r>
    <s v="Jordan-Acosta"/>
    <s v="Operative uniform hub"/>
    <n v="173800"/>
    <n v="198628"/>
    <x v="1"/>
    <n v="2283"/>
    <s v="US"/>
    <s v="USD"/>
    <n v="1573797600"/>
    <n v="1574920800"/>
    <b v="0"/>
    <b v="0"/>
    <s v="music/rock"/>
    <x v="1"/>
    <s v="rock"/>
  </r>
  <r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x v="1"/>
    <s v="rock"/>
  </r>
  <r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x v="3"/>
    <s v="plays"/>
  </r>
  <r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x v="3"/>
    <s v="plays"/>
  </r>
  <r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x v="3"/>
    <s v="plays"/>
  </r>
  <r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x v="7"/>
    <s v="photography books"/>
  </r>
  <r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x v="1"/>
    <s v="indie rock"/>
  </r>
  <r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x v="3"/>
    <s v="plays"/>
  </r>
  <r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x v="3"/>
    <s v="plays"/>
  </r>
  <r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x v="6"/>
    <s v="video games"/>
  </r>
  <r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x v="4"/>
    <s v="drama"/>
  </r>
  <r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x v="1"/>
    <s v="indie rock"/>
  </r>
  <r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x v="2"/>
    <s v="web"/>
  </r>
  <r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x v="0"/>
    <s v="food trucks"/>
  </r>
  <r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x v="3"/>
    <s v="plays"/>
  </r>
  <r>
    <s v="Shannon Ltd"/>
    <s v="Pre-emptive neutral capacity"/>
    <n v="100"/>
    <n v="5"/>
    <x v="0"/>
    <n v="1"/>
    <s v="US"/>
    <s v="USD"/>
    <n v="1432098000"/>
    <n v="1433653200"/>
    <b v="0"/>
    <b v="1"/>
    <s v="music/jazz"/>
    <x v="1"/>
    <s v="jazz"/>
  </r>
  <r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x v="1"/>
    <s v="rock"/>
  </r>
  <r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x v="3"/>
    <s v="plays"/>
  </r>
  <r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x v="3"/>
    <s v="plays"/>
  </r>
  <r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x v="4"/>
    <s v="documentary"/>
  </r>
  <r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x v="2"/>
    <s v="wearables"/>
  </r>
  <r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x v="3"/>
    <s v="plays"/>
  </r>
  <r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x v="6"/>
    <s v="video games"/>
  </r>
  <r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x v="7"/>
    <s v="photography books"/>
  </r>
  <r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x v="4"/>
    <s v="animation"/>
  </r>
  <r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x v="3"/>
    <s v="plays"/>
  </r>
  <r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x v="3"/>
    <s v="plays"/>
  </r>
  <r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x v="1"/>
    <s v="rock"/>
  </r>
  <r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x v="1"/>
    <s v="rock"/>
  </r>
  <r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x v="1"/>
    <s v="indie rock"/>
  </r>
  <r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x v="3"/>
    <s v="plays"/>
  </r>
  <r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x v="3"/>
    <s v="plays"/>
  </r>
  <r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x v="3"/>
    <s v="plays"/>
  </r>
  <r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x v="4"/>
    <s v="documentary"/>
  </r>
  <r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x v="4"/>
    <s v="television"/>
  </r>
  <r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x v="3"/>
    <s v="plays"/>
  </r>
  <r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x v="3"/>
    <s v="plays"/>
  </r>
  <r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x v="4"/>
    <s v="documentary"/>
  </r>
  <r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x v="3"/>
    <s v="plays"/>
  </r>
  <r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x v="4"/>
    <s v="documentary"/>
  </r>
  <r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x v="1"/>
    <s v="indie rock"/>
  </r>
  <r>
    <s v="Perry PLC"/>
    <s v="Mandatory uniform matrix"/>
    <n v="3400"/>
    <n v="12275"/>
    <x v="1"/>
    <n v="131"/>
    <s v="US"/>
    <s v="USD"/>
    <n v="1404622800"/>
    <n v="1405141200"/>
    <b v="0"/>
    <b v="0"/>
    <s v="music/rock"/>
    <x v="1"/>
    <s v="rock"/>
  </r>
  <r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x v="3"/>
    <s v="plays"/>
  </r>
  <r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x v="4"/>
    <s v="documentary"/>
  </r>
  <r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x v="3"/>
    <s v="plays"/>
  </r>
  <r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x v="3"/>
    <s v="plays"/>
  </r>
  <r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x v="3"/>
    <s v="plays"/>
  </r>
  <r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x v="7"/>
    <s v="photography books"/>
  </r>
  <r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x v="0"/>
    <s v="food trucks"/>
  </r>
  <r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x v="4"/>
    <s v="documentary"/>
  </r>
  <r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x v="5"/>
    <s v="nonfiction"/>
  </r>
  <r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x v="3"/>
    <s v="plays"/>
  </r>
  <r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x v="2"/>
    <s v="wearables"/>
  </r>
  <r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x v="1"/>
    <s v="indie rock"/>
  </r>
  <r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x v="3"/>
    <s v="plays"/>
  </r>
  <r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x v="7"/>
    <s v="photography books"/>
  </r>
  <r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x v="5"/>
    <s v="nonfiction"/>
  </r>
  <r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x v="2"/>
    <s v="wearables"/>
  </r>
  <r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x v="1"/>
    <s v="jazz"/>
  </r>
  <r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x v="4"/>
    <s v="documentary"/>
  </r>
  <r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x v="3"/>
    <s v="plays"/>
  </r>
  <r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x v="4"/>
    <s v="drama"/>
  </r>
  <r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x v="1"/>
    <s v="rock"/>
  </r>
  <r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x v="4"/>
    <s v="animation"/>
  </r>
  <r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x v="1"/>
    <s v="indie rock"/>
  </r>
  <r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x v="7"/>
    <s v="photography books"/>
  </r>
  <r>
    <s v="Smith-Schmidt"/>
    <s v="Inverse radical hierarchy"/>
    <n v="900"/>
    <n v="13772"/>
    <x v="1"/>
    <n v="299"/>
    <s v="US"/>
    <s v="USD"/>
    <n v="1572152400"/>
    <n v="1572152400"/>
    <b v="0"/>
    <b v="0"/>
    <s v="theater/plays"/>
    <x v="3"/>
    <s v="plays"/>
  </r>
  <r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x v="4"/>
    <s v="shorts"/>
  </r>
  <r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x v="3"/>
    <s v="plays"/>
  </r>
  <r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x v="3"/>
    <s v="plays"/>
  </r>
  <r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x v="3"/>
    <s v="plays"/>
  </r>
  <r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x v="4"/>
    <s v="documentary"/>
  </r>
  <r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x v="3"/>
    <s v="plays"/>
  </r>
  <r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x v="4"/>
    <s v="documentary"/>
  </r>
  <r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x v="1"/>
    <s v="rock"/>
  </r>
  <r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x v="6"/>
    <s v="mobile games"/>
  </r>
  <r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x v="3"/>
    <s v="plays"/>
  </r>
  <r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x v="5"/>
    <s v="fiction"/>
  </r>
  <r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x v="4"/>
    <s v="animation"/>
  </r>
  <r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x v="0"/>
    <s v="food trucks"/>
  </r>
  <r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x v="3"/>
    <s v="plays"/>
  </r>
  <r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x v="4"/>
    <s v="documentary"/>
  </r>
  <r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x v="3"/>
    <s v="plays"/>
  </r>
  <r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x v="4"/>
    <s v="documentary"/>
  </r>
  <r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x v="2"/>
    <s v="web"/>
  </r>
  <r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x v="3"/>
    <s v="plays"/>
  </r>
  <r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x v="2"/>
    <s v="wearables"/>
  </r>
  <r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x v="3"/>
    <s v="plays"/>
  </r>
  <r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x v="0"/>
    <s v="food trucks"/>
  </r>
  <r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x v="1"/>
    <s v="indie rock"/>
  </r>
  <r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x v="7"/>
    <s v="photography books"/>
  </r>
  <r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x v="3"/>
    <s v="plays"/>
  </r>
  <r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x v="3"/>
    <s v="plays"/>
  </r>
  <r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x v="4"/>
    <s v="animation"/>
  </r>
  <r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x v="7"/>
    <s v="photography books"/>
  </r>
  <r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x v="3"/>
    <s v="plays"/>
  </r>
  <r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x v="3"/>
    <s v="plays"/>
  </r>
  <r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x v="3"/>
    <s v="plays"/>
  </r>
  <r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x v="4"/>
    <s v="documentary"/>
  </r>
  <r>
    <s v="Floyd-Sims"/>
    <s v="Cloned transitional hierarchy"/>
    <n v="5400"/>
    <n v="903"/>
    <x v="3"/>
    <n v="10"/>
    <s v="CA"/>
    <s v="CAD"/>
    <n v="1480572000"/>
    <n v="1481781600"/>
    <b v="1"/>
    <b v="0"/>
    <s v="theater/plays"/>
    <x v="3"/>
    <s v="plays"/>
  </r>
  <r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x v="3"/>
    <s v="plays"/>
  </r>
  <r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x v="1"/>
    <s v="jazz"/>
  </r>
  <r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x v="4"/>
    <s v="animation"/>
  </r>
  <r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x v="3"/>
    <s v="plays"/>
  </r>
  <r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x v="4"/>
    <s v="science fiction"/>
  </r>
  <r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x v="4"/>
    <s v="television"/>
  </r>
  <r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x v="2"/>
    <s v="wearables"/>
  </r>
  <r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x v="3"/>
    <s v="plays"/>
  </r>
  <r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x v="3"/>
    <s v="plays"/>
  </r>
  <r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x v="1"/>
    <s v="indie rock"/>
  </r>
  <r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x v="3"/>
    <s v="plays"/>
  </r>
  <r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x v="2"/>
    <s v="wearables"/>
  </r>
  <r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x v="4"/>
    <s v="television"/>
  </r>
  <r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x v="6"/>
    <s v="video games"/>
  </r>
  <r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x v="6"/>
    <s v="video games"/>
  </r>
  <r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x v="4"/>
    <s v="animation"/>
  </r>
  <r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x v="1"/>
    <s v="rock"/>
  </r>
  <r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x v="4"/>
    <s v="drama"/>
  </r>
  <r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x v="4"/>
    <s v="science fiction"/>
  </r>
  <r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x v="4"/>
    <s v="drama"/>
  </r>
  <r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x v="3"/>
    <s v="plays"/>
  </r>
  <r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x v="1"/>
    <s v="indie rock"/>
  </r>
  <r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x v="3"/>
    <s v="plays"/>
  </r>
  <r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x v="3"/>
    <s v="plays"/>
  </r>
  <r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x v="4"/>
    <s v="documentary"/>
  </r>
  <r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x v="3"/>
    <s v="plays"/>
  </r>
  <r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x v="4"/>
    <s v="drama"/>
  </r>
  <r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x v="6"/>
    <s v="mobile games"/>
  </r>
  <r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x v="4"/>
    <s v="animation"/>
  </r>
  <r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x v="3"/>
    <s v="plays"/>
  </r>
  <r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x v="5"/>
    <s v="translations"/>
  </r>
  <r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x v="2"/>
    <s v="wearables"/>
  </r>
  <r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x v="2"/>
    <s v="web"/>
  </r>
  <r>
    <s v="Hughes Inc"/>
    <s v="Streamlined neutral analyzer"/>
    <n v="4000"/>
    <n v="1620"/>
    <x v="0"/>
    <n v="16"/>
    <s v="US"/>
    <s v="USD"/>
    <n v="1555218000"/>
    <n v="1556600400"/>
    <b v="0"/>
    <b v="0"/>
    <s v="theater/plays"/>
    <x v="3"/>
    <s v="plays"/>
  </r>
  <r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x v="4"/>
    <s v="drama"/>
  </r>
  <r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x v="2"/>
    <s v="wearables"/>
  </r>
  <r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x v="0"/>
    <s v="food trucks"/>
  </r>
  <r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x v="1"/>
    <s v="rock"/>
  </r>
  <r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x v="1"/>
    <s v="electric music"/>
  </r>
  <r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x v="4"/>
    <s v="television"/>
  </r>
  <r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x v="5"/>
    <s v="translations"/>
  </r>
  <r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x v="5"/>
    <s v="fiction"/>
  </r>
  <r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x v="4"/>
    <s v="science fiction"/>
  </r>
  <r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x v="2"/>
    <s v="wearables"/>
  </r>
  <r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x v="0"/>
    <s v="food trucks"/>
  </r>
  <r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x v="7"/>
    <s v="photography books"/>
  </r>
  <r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x v="3"/>
    <s v="plays"/>
  </r>
  <r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x v="5"/>
    <s v="fiction"/>
  </r>
  <r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x v="3"/>
    <s v="plays"/>
  </r>
  <r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x v="0"/>
    <s v="food trucks"/>
  </r>
  <r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x v="3"/>
    <s v="plays"/>
  </r>
  <r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x v="5"/>
    <s v="translations"/>
  </r>
  <r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x v="3"/>
    <s v="plays"/>
  </r>
  <r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x v="3"/>
    <s v="plays"/>
  </r>
  <r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x v="2"/>
    <s v="wearables"/>
  </r>
  <r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x v="8"/>
    <s v="audio"/>
  </r>
  <r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x v="0"/>
    <s v="food trucks"/>
  </r>
  <r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x v="4"/>
    <s v="shorts"/>
  </r>
  <r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x v="7"/>
    <s v="photography books"/>
  </r>
  <r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x v="2"/>
    <s v="wearables"/>
  </r>
  <r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x v="3"/>
    <s v="plays"/>
  </r>
  <r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x v="4"/>
    <s v="animation"/>
  </r>
  <r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x v="2"/>
    <s v="wearables"/>
  </r>
  <r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x v="2"/>
    <s v="web"/>
  </r>
  <r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x v="4"/>
    <s v="documentary"/>
  </r>
  <r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x v="3"/>
    <s v="plays"/>
  </r>
  <r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x v="4"/>
    <s v="documentary"/>
  </r>
  <r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x v="6"/>
    <s v="video games"/>
  </r>
  <r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x v="4"/>
    <s v="drama"/>
  </r>
  <r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x v="1"/>
    <s v="rock"/>
  </r>
  <r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x v="5"/>
    <s v="radio &amp; podcasts"/>
  </r>
  <r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x v="3"/>
    <s v="plays"/>
  </r>
  <r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x v="2"/>
    <s v="web"/>
  </r>
  <r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x v="3"/>
    <s v="plays"/>
  </r>
  <r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x v="3"/>
    <s v="plays"/>
  </r>
  <r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x v="4"/>
    <s v="drama"/>
  </r>
  <r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x v="3"/>
    <s v="plays"/>
  </r>
  <r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x v="6"/>
    <s v="video games"/>
  </r>
  <r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x v="4"/>
    <s v="television"/>
  </r>
  <r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x v="1"/>
    <s v="rock"/>
  </r>
  <r>
    <s v="Cox LLC"/>
    <s v="Phased 24hour flexibility"/>
    <n v="8600"/>
    <n v="4797"/>
    <x v="0"/>
    <n v="133"/>
    <s v="CA"/>
    <s v="CAD"/>
    <n v="1324620000"/>
    <n v="1324792800"/>
    <b v="0"/>
    <b v="1"/>
    <s v="theater/plays"/>
    <x v="3"/>
    <s v="plays"/>
  </r>
  <r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x v="5"/>
    <s v="nonfiction"/>
  </r>
  <r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x v="0"/>
    <s v="food trucks"/>
  </r>
  <r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x v="4"/>
    <s v="animation"/>
  </r>
  <r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x v="1"/>
    <s v="rock"/>
  </r>
  <r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x v="3"/>
    <s v="plays"/>
  </r>
  <r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x v="4"/>
    <s v="drama"/>
  </r>
  <r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x v="4"/>
    <s v="shorts"/>
  </r>
  <r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x v="4"/>
    <s v="shorts"/>
  </r>
  <r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x v="3"/>
    <s v="plays"/>
  </r>
  <r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x v="2"/>
    <s v="wearables"/>
  </r>
  <r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x v="3"/>
    <s v="plays"/>
  </r>
  <r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x v="4"/>
    <s v="animation"/>
  </r>
  <r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x v="1"/>
    <s v="indie rock"/>
  </r>
  <r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x v="6"/>
    <s v="video games"/>
  </r>
  <r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x v="5"/>
    <s v="fiction"/>
  </r>
  <r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x v="6"/>
    <s v="video games"/>
  </r>
  <r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x v="3"/>
    <s v="plays"/>
  </r>
  <r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x v="1"/>
    <s v="indie rock"/>
  </r>
  <r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x v="4"/>
    <s v="drama"/>
  </r>
  <r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x v="3"/>
    <s v="plays"/>
  </r>
  <r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x v="5"/>
    <s v="fiction"/>
  </r>
  <r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x v="4"/>
    <s v="documentary"/>
  </r>
  <r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x v="6"/>
    <s v="mobile games"/>
  </r>
  <r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x v="0"/>
    <s v="food trucks"/>
  </r>
  <r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x v="7"/>
    <s v="photography books"/>
  </r>
  <r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x v="6"/>
    <s v="mobile games"/>
  </r>
  <r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x v="1"/>
    <s v="indie rock"/>
  </r>
  <r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x v="6"/>
    <s v="video games"/>
  </r>
  <r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x v="1"/>
    <s v="rock"/>
  </r>
  <r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x v="3"/>
    <s v="plays"/>
  </r>
  <r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x v="3"/>
    <s v="plays"/>
  </r>
  <r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x v="4"/>
    <s v="drama"/>
  </r>
  <r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x v="3"/>
    <s v="plays"/>
  </r>
  <r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x v="2"/>
    <s v="wearables"/>
  </r>
  <r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x v="1"/>
    <s v="indie rock"/>
  </r>
  <r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x v="2"/>
    <s v="web"/>
  </r>
  <r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x v="3"/>
    <s v="plays"/>
  </r>
  <r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x v="1"/>
    <s v="rock"/>
  </r>
  <r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x v="1"/>
    <s v="indie rock"/>
  </r>
  <r>
    <s v="Anderson Group"/>
    <s v="Organic maximized database"/>
    <n v="6300"/>
    <n v="14089"/>
    <x v="1"/>
    <n v="135"/>
    <s v="DK"/>
    <s v="DKK"/>
    <n v="1396414800"/>
    <n v="1399093200"/>
    <b v="0"/>
    <b v="0"/>
    <s v="music/rock"/>
    <x v="1"/>
    <s v="rock"/>
  </r>
  <r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x v="5"/>
    <s v="translations"/>
  </r>
  <r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x v="4"/>
    <s v="science fiction"/>
  </r>
  <r>
    <s v="Ho Ltd"/>
    <s v="Enhanced client-driven capacity"/>
    <n v="5800"/>
    <n v="7966"/>
    <x v="1"/>
    <n v="126"/>
    <s v="US"/>
    <s v="USD"/>
    <n v="1456293600"/>
    <n v="1460005200"/>
    <b v="0"/>
    <b v="0"/>
    <s v="theater/plays"/>
    <x v="3"/>
    <s v="plays"/>
  </r>
  <r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x v="3"/>
    <s v="plays"/>
  </r>
  <r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x v="4"/>
    <s v="animation"/>
  </r>
  <r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x v="3"/>
    <s v="plays"/>
  </r>
  <r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x v="1"/>
    <s v="rock"/>
  </r>
  <r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x v="4"/>
    <s v="documentary"/>
  </r>
  <r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x v="3"/>
    <s v="plays"/>
  </r>
  <r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x v="3"/>
    <s v="plays"/>
  </r>
  <r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x v="1"/>
    <s v="electric music"/>
  </r>
  <r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x v="1"/>
    <s v="rock"/>
  </r>
  <r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x v="3"/>
    <s v="plays"/>
  </r>
  <r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x v="4"/>
    <s v="animation"/>
  </r>
  <r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x v="1"/>
    <s v="rock"/>
  </r>
  <r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x v="4"/>
    <s v="shorts"/>
  </r>
  <r>
    <s v="Clements Group"/>
    <s v="Assimilated actuating policy"/>
    <n v="9000"/>
    <n v="4896"/>
    <x v="3"/>
    <n v="94"/>
    <s v="US"/>
    <s v="USD"/>
    <n v="1443416400"/>
    <n v="1444798800"/>
    <b v="0"/>
    <b v="1"/>
    <s v="music/rock"/>
    <x v="1"/>
    <s v="rock"/>
  </r>
  <r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x v="8"/>
    <s v="audio"/>
  </r>
  <r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x v="0"/>
    <s v="food trucks"/>
  </r>
  <r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x v="3"/>
    <s v="plays"/>
  </r>
  <r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x v="3"/>
    <s v="plays"/>
  </r>
  <r>
    <s v="Stevens Inc"/>
    <s v="Adaptive 24hour projection"/>
    <n v="8200"/>
    <n v="1546"/>
    <x v="3"/>
    <n v="37"/>
    <s v="US"/>
    <s v="USD"/>
    <n v="1299823200"/>
    <n v="1302066000"/>
    <b v="0"/>
    <b v="0"/>
    <s v="music/jazz"/>
    <x v="1"/>
    <s v="jazz"/>
  </r>
  <r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x v="4"/>
    <s v="science fiction"/>
  </r>
  <r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x v="1"/>
    <s v="jazz"/>
  </r>
  <r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x v="3"/>
    <s v="plays"/>
  </r>
  <r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x v="2"/>
    <s v="web"/>
  </r>
  <r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x v="6"/>
    <s v="video games"/>
  </r>
  <r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x v="4"/>
    <s v="documentary"/>
  </r>
  <r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x v="2"/>
    <s v="web"/>
  </r>
  <r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x v="5"/>
    <s v="translations"/>
  </r>
  <r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x v="1"/>
    <s v="rock"/>
  </r>
  <r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x v="0"/>
    <s v="food trucks"/>
  </r>
  <r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x v="3"/>
    <s v="plays"/>
  </r>
  <r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x v="4"/>
    <s v="documentary"/>
  </r>
  <r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x v="5"/>
    <s v="radio &amp; podcasts"/>
  </r>
  <r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x v="6"/>
    <s v="video games"/>
  </r>
  <r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x v="3"/>
    <s v="plays"/>
  </r>
  <r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x v="4"/>
    <s v="animation"/>
  </r>
  <r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x v="3"/>
    <s v="plays"/>
  </r>
  <r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x v="3"/>
    <s v="plays"/>
  </r>
  <r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x v="4"/>
    <s v="drama"/>
  </r>
  <r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x v="3"/>
    <s v="plays"/>
  </r>
  <r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x v="1"/>
    <s v="rock"/>
  </r>
  <r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x v="4"/>
    <s v="documentary"/>
  </r>
  <r>
    <s v="Brown-George"/>
    <s v="Cross-platform tertiary array"/>
    <n v="100"/>
    <n v="5"/>
    <x v="0"/>
    <n v="1"/>
    <s v="GB"/>
    <s v="GBP"/>
    <n v="1375160400"/>
    <n v="1376197200"/>
    <b v="0"/>
    <b v="0"/>
    <s v="food/food trucks"/>
    <x v="0"/>
    <s v="food trucks"/>
  </r>
  <r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x v="2"/>
    <s v="wearables"/>
  </r>
  <r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x v="3"/>
    <s v="plays"/>
  </r>
  <r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x v="3"/>
    <s v="plays"/>
  </r>
  <r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x v="3"/>
    <s v="plays"/>
  </r>
  <r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x v="5"/>
    <s v="nonfiction"/>
  </r>
  <r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x v="1"/>
    <s v="rock"/>
  </r>
  <r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x v="0"/>
    <s v="food trucks"/>
  </r>
  <r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x v="1"/>
    <s v="jazz"/>
  </r>
  <r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x v="4"/>
    <s v="science fiction"/>
  </r>
  <r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x v="3"/>
    <s v="plays"/>
  </r>
  <r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x v="3"/>
    <s v="plays"/>
  </r>
  <r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x v="1"/>
    <s v="electric music"/>
  </r>
  <r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x v="3"/>
    <s v="plays"/>
  </r>
  <r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x v="3"/>
    <s v="plays"/>
  </r>
  <r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x v="3"/>
    <s v="plays"/>
  </r>
  <r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x v="1"/>
    <s v="indie rock"/>
  </r>
  <r>
    <s v="King LLC"/>
    <s v="Multi-channeled local intranet"/>
    <n v="1400"/>
    <n v="3496"/>
    <x v="1"/>
    <n v="55"/>
    <s v="US"/>
    <s v="USD"/>
    <n v="1401858000"/>
    <n v="1402722000"/>
    <b v="0"/>
    <b v="0"/>
    <s v="theater/plays"/>
    <x v="3"/>
    <s v="plays"/>
  </r>
  <r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x v="5"/>
    <s v="nonfiction"/>
  </r>
  <r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x v="3"/>
    <s v="plays"/>
  </r>
  <r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x v="7"/>
    <s v="photography books"/>
  </r>
  <r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x v="3"/>
    <s v="plays"/>
  </r>
  <r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x v="1"/>
    <s v="indie rock"/>
  </r>
  <r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x v="3"/>
    <s v="plays"/>
  </r>
  <r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x v="7"/>
    <s v="photography books"/>
  </r>
  <r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x v="3"/>
    <s v="plays"/>
  </r>
  <r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x v="3"/>
    <s v="plays"/>
  </r>
  <r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x v="0"/>
    <s v="food trucks"/>
  </r>
  <r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x v="1"/>
    <s v="indie rock"/>
  </r>
  <r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x v="3"/>
    <s v="plays"/>
  </r>
  <r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x v="3"/>
    <s v="plays"/>
  </r>
  <r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x v="3"/>
    <s v="plays"/>
  </r>
  <r>
    <s v="Parker PLC"/>
    <s v="Reduced interactive matrix"/>
    <n v="72100"/>
    <n v="30902"/>
    <x v="2"/>
    <n v="278"/>
    <s v="US"/>
    <s v="USD"/>
    <n v="1414904400"/>
    <n v="1416463200"/>
    <b v="0"/>
    <b v="0"/>
    <s v="theater/plays"/>
    <x v="3"/>
    <s v="plays"/>
  </r>
  <r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x v="4"/>
    <s v="animation"/>
  </r>
  <r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x v="4"/>
    <s v="television"/>
  </r>
  <r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x v="4"/>
    <s v="television"/>
  </r>
  <r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x v="4"/>
    <s v="animation"/>
  </r>
  <r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x v="3"/>
    <s v="plays"/>
  </r>
  <r>
    <s v="Weaver Ltd"/>
    <s v="Monitored 24/7 approach"/>
    <n v="81600"/>
    <n v="9318"/>
    <x v="0"/>
    <n v="94"/>
    <s v="US"/>
    <s v="USD"/>
    <n v="1280206800"/>
    <n v="1281243600"/>
    <b v="0"/>
    <b v="1"/>
    <s v="theater/plays"/>
    <x v="3"/>
    <s v="plays"/>
  </r>
  <r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x v="4"/>
    <s v="drama"/>
  </r>
  <r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x v="3"/>
    <s v="plays"/>
  </r>
  <r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x v="3"/>
    <s v="plays"/>
  </r>
  <r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x v="2"/>
    <s v="wearables"/>
  </r>
  <r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x v="3"/>
    <s v="plays"/>
  </r>
  <r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x v="3"/>
    <s v="plays"/>
  </r>
  <r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x v="1"/>
    <s v="rock"/>
  </r>
  <r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x v="6"/>
    <s v="video games"/>
  </r>
  <r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x v="5"/>
    <s v="translations"/>
  </r>
  <r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x v="0"/>
    <s v="food trucks"/>
  </r>
  <r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x v="3"/>
    <s v="plays"/>
  </r>
  <r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x v="1"/>
    <s v="jazz"/>
  </r>
  <r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x v="4"/>
    <s v="shorts"/>
  </r>
  <r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x v="2"/>
    <s v="web"/>
  </r>
  <r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x v="2"/>
    <s v="web"/>
  </r>
  <r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x v="1"/>
    <s v="metal"/>
  </r>
  <r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x v="0"/>
    <s v="food trucks"/>
  </r>
  <r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x v="4"/>
    <s v="science fiction"/>
  </r>
  <r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x v="1"/>
    <s v="rock"/>
  </r>
  <r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x v="4"/>
    <s v="documentary"/>
  </r>
  <r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x v="3"/>
    <s v="plays"/>
  </r>
  <r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x v="1"/>
    <s v="jazz"/>
  </r>
  <r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x v="3"/>
    <s v="plays"/>
  </r>
  <r>
    <s v="Everett-Wolfe"/>
    <s v="Total optimizing software"/>
    <n v="10000"/>
    <n v="7724"/>
    <x v="0"/>
    <n v="87"/>
    <s v="US"/>
    <s v="USD"/>
    <n v="1286427600"/>
    <n v="1288414800"/>
    <b v="0"/>
    <b v="0"/>
    <s v="theater/plays"/>
    <x v="3"/>
    <s v="plays"/>
  </r>
  <r>
    <s v="Young PLC"/>
    <s v="Optional maximized attitude"/>
    <n v="79400"/>
    <n v="26571"/>
    <x v="0"/>
    <n v="1063"/>
    <s v="US"/>
    <s v="USD"/>
    <n v="1329717600"/>
    <n v="1330581600"/>
    <b v="0"/>
    <b v="0"/>
    <s v="music/jazz"/>
    <x v="1"/>
    <s v="jazz"/>
  </r>
  <r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x v="4"/>
    <s v="documentary"/>
  </r>
  <r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x v="3"/>
    <s v="plays"/>
  </r>
  <r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x v="8"/>
    <s v="audio"/>
  </r>
  <r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x v="3"/>
    <s v="plays"/>
  </r>
  <r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x v="3"/>
    <s v="plays"/>
  </r>
  <r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x v="1"/>
    <s v="indie rock"/>
  </r>
  <r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x v="3"/>
    <s v="plays"/>
  </r>
  <r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x v="3"/>
    <s v="plays"/>
  </r>
  <r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x v="1"/>
    <s v="indie rock"/>
  </r>
  <r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x v="7"/>
    <s v="photography books"/>
  </r>
  <r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x v="8"/>
    <s v="audio"/>
  </r>
  <r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x v="7"/>
    <s v="photography books"/>
  </r>
  <r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x v="5"/>
    <s v="fiction"/>
  </r>
  <r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x v="4"/>
    <s v="drama"/>
  </r>
  <r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x v="0"/>
    <s v="food trucks"/>
  </r>
  <r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x v="6"/>
    <s v="mobile games"/>
  </r>
  <r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x v="3"/>
    <s v="plays"/>
  </r>
  <r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x v="3"/>
    <s v="plays"/>
  </r>
  <r>
    <s v="Jones PLC"/>
    <s v="Virtual systemic intranet"/>
    <n v="2300"/>
    <n v="8244"/>
    <x v="1"/>
    <n v="147"/>
    <s v="US"/>
    <s v="USD"/>
    <n v="1537074000"/>
    <n v="1537246800"/>
    <b v="0"/>
    <b v="0"/>
    <s v="theater/plays"/>
    <x v="3"/>
    <s v="plays"/>
  </r>
  <r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x v="5"/>
    <s v="nonfiction"/>
  </r>
  <r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x v="3"/>
    <s v="plays"/>
  </r>
  <r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x v="2"/>
    <s v="wearables"/>
  </r>
  <r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x v="3"/>
    <s v="plays"/>
  </r>
  <r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x v="4"/>
    <s v="television"/>
  </r>
  <r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x v="2"/>
    <s v="web"/>
  </r>
  <r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x v="4"/>
    <s v="documentary"/>
  </r>
  <r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x v="4"/>
    <s v="documentary"/>
  </r>
  <r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x v="1"/>
    <s v="rock"/>
  </r>
  <r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x v="3"/>
    <s v="plays"/>
  </r>
  <r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x v="3"/>
    <s v="plays"/>
  </r>
  <r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x v="1"/>
    <s v="rock"/>
  </r>
  <r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x v="3"/>
    <s v="plays"/>
  </r>
  <r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x v="1"/>
    <s v="electric music"/>
  </r>
  <r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x v="2"/>
    <s v="wearables"/>
  </r>
  <r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x v="4"/>
    <s v="drama"/>
  </r>
  <r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x v="2"/>
    <s v="wearables"/>
  </r>
  <r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x v="3"/>
    <s v="plays"/>
  </r>
  <r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x v="2"/>
    <s v="wearables"/>
  </r>
  <r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x v="5"/>
    <s v="translations"/>
  </r>
  <r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x v="4"/>
    <s v="animation"/>
  </r>
  <r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x v="5"/>
    <s v="nonfiction"/>
  </r>
  <r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x v="2"/>
    <s v="web"/>
  </r>
  <r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x v="4"/>
    <s v="drama"/>
  </r>
  <r>
    <s v="Ortega LLC"/>
    <s v="Secured bifurcated intranet"/>
    <n v="1700"/>
    <n v="12020"/>
    <x v="1"/>
    <n v="137"/>
    <s v="CH"/>
    <s v="CHF"/>
    <n v="1495429200"/>
    <n v="1496293200"/>
    <b v="0"/>
    <b v="0"/>
    <s v="theater/plays"/>
    <x v="3"/>
    <s v="plays"/>
  </r>
  <r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x v="3"/>
    <s v="plays"/>
  </r>
  <r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x v="3"/>
    <s v="plays"/>
  </r>
  <r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x v="3"/>
    <s v="plays"/>
  </r>
  <r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x v="3"/>
    <s v="plays"/>
  </r>
  <r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x v="5"/>
    <s v="radio &amp; podcasts"/>
  </r>
  <r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x v="1"/>
    <s v="rock"/>
  </r>
  <r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x v="6"/>
    <s v="mobile games"/>
  </r>
  <r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x v="3"/>
    <s v="plays"/>
  </r>
  <r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x v="4"/>
    <s v="documentary"/>
  </r>
  <r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x v="2"/>
    <s v="wearables"/>
  </r>
  <r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x v="5"/>
    <s v="fiction"/>
  </r>
  <r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x v="3"/>
    <s v="plays"/>
  </r>
  <r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x v="1"/>
    <s v="rock"/>
  </r>
  <r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x v="4"/>
    <s v="documentary"/>
  </r>
  <r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x v="3"/>
    <s v="plays"/>
  </r>
  <r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x v="3"/>
    <s v="plays"/>
  </r>
  <r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x v="6"/>
    <s v="mobile games"/>
  </r>
  <r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x v="3"/>
    <s v="plays"/>
  </r>
  <r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x v="2"/>
    <s v="web"/>
  </r>
  <r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x v="3"/>
    <s v="plays"/>
  </r>
  <r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x v="4"/>
    <s v="drama"/>
  </r>
  <r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x v="2"/>
    <s v="wearables"/>
  </r>
  <r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x v="2"/>
    <s v="web"/>
  </r>
  <r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x v="1"/>
    <s v="rock"/>
  </r>
  <r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x v="1"/>
    <s v="metal"/>
  </r>
  <r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x v="3"/>
    <s v="plays"/>
  </r>
  <r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x v="7"/>
    <s v="photography books"/>
  </r>
  <r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x v="5"/>
    <s v="nonfiction"/>
  </r>
  <r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x v="1"/>
    <s v="indie rock"/>
  </r>
  <r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x v="3"/>
    <s v="plays"/>
  </r>
  <r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x v="1"/>
    <s v="indie rock"/>
  </r>
  <r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x v="3"/>
    <s v="plays"/>
  </r>
  <r>
    <s v="Garcia Ltd"/>
    <s v="Balanced mobile alliance"/>
    <n v="1200"/>
    <n v="14150"/>
    <x v="1"/>
    <n v="130"/>
    <s v="US"/>
    <s v="USD"/>
    <n v="1274590800"/>
    <n v="1274677200"/>
    <b v="0"/>
    <b v="0"/>
    <s v="theater/plays"/>
    <x v="3"/>
    <s v="plays"/>
  </r>
  <r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x v="1"/>
    <s v="electric music"/>
  </r>
  <r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x v="3"/>
    <s v="plays"/>
  </r>
  <r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x v="3"/>
    <s v="plays"/>
  </r>
  <r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x v="2"/>
    <s v="wearables"/>
  </r>
  <r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x v="2"/>
    <s v="web"/>
  </r>
  <r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x v="3"/>
    <s v="plays"/>
  </r>
  <r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x v="4"/>
    <s v="animation"/>
  </r>
  <r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x v="2"/>
    <s v="wearables"/>
  </r>
  <r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x v="1"/>
    <s v="electric music"/>
  </r>
  <r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x v="5"/>
    <s v="nonfiction"/>
  </r>
  <r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x v="3"/>
    <s v="plays"/>
  </r>
  <r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x v="7"/>
    <s v="photography books"/>
  </r>
  <r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x v="3"/>
    <s v="plays"/>
  </r>
  <r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x v="3"/>
    <s v="plays"/>
  </r>
  <r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x v="3"/>
    <s v="plays"/>
  </r>
  <r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x v="4"/>
    <s v="drama"/>
  </r>
  <r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x v="1"/>
    <s v="rock"/>
  </r>
  <r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x v="1"/>
    <s v="electric music"/>
  </r>
  <r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x v="6"/>
    <s v="video games"/>
  </r>
  <r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x v="1"/>
    <s v="rock"/>
  </r>
  <r>
    <s v="Davis Ltd"/>
    <s v="Upgradable uniform service-desk"/>
    <n v="3500"/>
    <n v="6204"/>
    <x v="1"/>
    <n v="100"/>
    <s v="AU"/>
    <s v="AUD"/>
    <n v="1354082400"/>
    <n v="1355032800"/>
    <b v="0"/>
    <b v="0"/>
    <s v="music/jazz"/>
    <x v="1"/>
    <s v="jazz"/>
  </r>
  <r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x v="3"/>
    <s v="plays"/>
  </r>
  <r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x v="1"/>
    <s v="rock"/>
  </r>
  <r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x v="1"/>
    <s v="indie rock"/>
  </r>
  <r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x v="4"/>
    <s v="science fiction"/>
  </r>
  <r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x v="5"/>
    <s v="translations"/>
  </r>
  <r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x v="3"/>
    <s v="plays"/>
  </r>
  <r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x v="6"/>
    <s v="video games"/>
  </r>
  <r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x v="3"/>
    <s v="plays"/>
  </r>
  <r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x v="3"/>
    <s v="plays"/>
  </r>
  <r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x v="1"/>
    <s v="indie rock"/>
  </r>
  <r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x v="3"/>
    <s v="plays"/>
  </r>
  <r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x v="2"/>
    <s v="web"/>
  </r>
  <r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x v="1"/>
    <s v="rock"/>
  </r>
  <r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x v="3"/>
    <s v="plays"/>
  </r>
  <r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x v="3"/>
    <s v="plays"/>
  </r>
  <r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x v="4"/>
    <s v="animation"/>
  </r>
  <r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x v="3"/>
    <s v="plays"/>
  </r>
  <r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x v="4"/>
    <s v="drama"/>
  </r>
  <r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x v="3"/>
    <s v="plays"/>
  </r>
  <r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x v="4"/>
    <s v="animation"/>
  </r>
  <r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x v="1"/>
    <s v="rock"/>
  </r>
  <r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x v="2"/>
    <s v="web"/>
  </r>
  <r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x v="4"/>
    <s v="animation"/>
  </r>
  <r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x v="1"/>
    <s v="jazz"/>
  </r>
  <r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x v="1"/>
    <s v="rock"/>
  </r>
  <r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x v="4"/>
    <s v="animation"/>
  </r>
  <r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x v="3"/>
    <s v="plays"/>
  </r>
  <r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x v="3"/>
    <s v="plays"/>
  </r>
  <r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x v="0"/>
    <s v="food trucks"/>
  </r>
  <r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x v="3"/>
    <s v="plays"/>
  </r>
  <r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x v="5"/>
    <s v="nonfiction"/>
  </r>
  <r>
    <s v="Welch Inc"/>
    <s v="Optional optimal website"/>
    <n v="6600"/>
    <n v="8276"/>
    <x v="1"/>
    <n v="110"/>
    <s v="US"/>
    <s v="USD"/>
    <n v="1513922400"/>
    <n v="1514959200"/>
    <b v="0"/>
    <b v="0"/>
    <s v="music/rock"/>
    <x v="1"/>
    <s v="rock"/>
  </r>
  <r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x v="4"/>
    <s v="drama"/>
  </r>
  <r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x v="6"/>
    <s v="mobile games"/>
  </r>
  <r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x v="2"/>
    <s v="web"/>
  </r>
  <r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x v="3"/>
    <s v="plays"/>
  </r>
  <r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x v="3"/>
    <s v="plays"/>
  </r>
  <r>
    <s v="Wallace LLC"/>
    <s v="Centralized regional function"/>
    <n v="100"/>
    <n v="1"/>
    <x v="0"/>
    <n v="1"/>
    <s v="CH"/>
    <s v="CHF"/>
    <n v="1434085200"/>
    <n v="1434430800"/>
    <b v="0"/>
    <b v="0"/>
    <s v="music/rock"/>
    <x v="1"/>
    <s v="rock"/>
  </r>
  <r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x v="7"/>
    <s v="photography books"/>
  </r>
  <r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x v="3"/>
    <s v="plays"/>
  </r>
  <r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x v="1"/>
    <s v="rock"/>
  </r>
  <r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x v="4"/>
    <s v="documentary"/>
  </r>
  <r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x v="4"/>
    <s v="drama"/>
  </r>
  <r>
    <s v="Walker-Taylor"/>
    <s v="Automated uniform concept"/>
    <n v="700"/>
    <n v="1848"/>
    <x v="1"/>
    <n v="43"/>
    <s v="US"/>
    <s v="USD"/>
    <n v="1571115600"/>
    <n v="1574920800"/>
    <b v="0"/>
    <b v="1"/>
    <s v="theater/plays"/>
    <x v="3"/>
    <s v="plays"/>
  </r>
  <r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x v="0"/>
    <s v="food trucks"/>
  </r>
  <r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x v="4"/>
    <s v="documentary"/>
  </r>
  <r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x v="3"/>
    <s v="plays"/>
  </r>
  <r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x v="6"/>
    <s v="video games"/>
  </r>
  <r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x v="5"/>
    <s v="nonfiction"/>
  </r>
  <r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x v="6"/>
    <s v="video games"/>
  </r>
  <r>
    <s v="Vincent PLC"/>
    <s v="Visionary 24hour analyzer"/>
    <n v="3200"/>
    <n v="2950"/>
    <x v="0"/>
    <n v="36"/>
    <s v="DK"/>
    <s v="DKK"/>
    <n v="1464325200"/>
    <n v="1464498000"/>
    <b v="0"/>
    <b v="1"/>
    <s v="music/rock"/>
    <x v="1"/>
    <s v="rock"/>
  </r>
  <r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x v="1"/>
    <s v="rock"/>
  </r>
  <r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x v="3"/>
    <s v="plays"/>
  </r>
  <r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x v="5"/>
    <s v="nonfiction"/>
  </r>
  <r>
    <s v="Martinez LLC"/>
    <s v="Automated local secured line"/>
    <n v="700"/>
    <n v="7664"/>
    <x v="1"/>
    <n v="69"/>
    <s v="US"/>
    <s v="USD"/>
    <n v="1548050400"/>
    <n v="1549173600"/>
    <b v="0"/>
    <b v="1"/>
    <s v="theater/plays"/>
    <x v="3"/>
    <s v="plays"/>
  </r>
  <r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x v="6"/>
    <s v="video games"/>
  </r>
  <r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x v="1"/>
    <s v="rock"/>
  </r>
  <r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x v="4"/>
    <s v="documentary"/>
  </r>
  <r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x v="1"/>
    <s v="rock"/>
  </r>
  <r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x v="1"/>
    <s v="rock"/>
  </r>
  <r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x v="5"/>
    <s v="nonfiction"/>
  </r>
  <r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x v="4"/>
    <s v="shorts"/>
  </r>
  <r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x v="3"/>
    <s v="plays"/>
  </r>
  <r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x v="4"/>
    <s v="drama"/>
  </r>
  <r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x v="3"/>
    <s v="plays"/>
  </r>
  <r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x v="3"/>
    <s v="plays"/>
  </r>
  <r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x v="3"/>
    <s v="plays"/>
  </r>
  <r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x v="7"/>
    <s v="photography books"/>
  </r>
  <r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x v="5"/>
    <s v="translations"/>
  </r>
  <r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x v="5"/>
    <s v="translations"/>
  </r>
  <r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x v="3"/>
    <s v="plays"/>
  </r>
  <r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x v="2"/>
    <s v="web"/>
  </r>
  <r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x v="1"/>
    <s v="indie rock"/>
  </r>
  <r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x v="1"/>
    <s v="jazz"/>
  </r>
  <r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x v="3"/>
    <s v="plays"/>
  </r>
  <r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x v="4"/>
    <s v="documentary"/>
  </r>
  <r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x v="3"/>
    <s v="plays"/>
  </r>
  <r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x v="2"/>
    <s v="web"/>
  </r>
  <r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x v="2"/>
    <s v="wearables"/>
  </r>
  <r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x v="7"/>
    <s v="photography books"/>
  </r>
  <r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x v="4"/>
    <s v="documentary"/>
  </r>
  <r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x v="2"/>
    <s v="web"/>
  </r>
  <r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x v="2"/>
    <s v="web"/>
  </r>
  <r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x v="0"/>
    <s v="food trucks"/>
  </r>
  <r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x v="4"/>
    <s v="drama"/>
  </r>
  <r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x v="1"/>
    <s v="indie rock"/>
  </r>
  <r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x v="1"/>
    <s v="rock"/>
  </r>
  <r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x v="1"/>
    <s v="electric music"/>
  </r>
  <r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x v="6"/>
    <s v="video games"/>
  </r>
  <r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x v="1"/>
    <s v="indie rock"/>
  </r>
  <r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x v="5"/>
    <s v="fiction"/>
  </r>
  <r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x v="3"/>
    <s v="plays"/>
  </r>
  <r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x v="0"/>
    <s v="food trucks"/>
  </r>
  <r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x v="4"/>
    <s v="shorts"/>
  </r>
  <r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x v="0"/>
    <s v="food trucks"/>
  </r>
  <r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x v="3"/>
    <s v="plays"/>
  </r>
  <r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x v="2"/>
    <s v="wearables"/>
  </r>
  <r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x v="3"/>
    <s v="plays"/>
  </r>
  <r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x v="3"/>
    <s v="plays"/>
  </r>
  <r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x v="4"/>
    <s v="television"/>
  </r>
  <r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x v="4"/>
    <s v="shorts"/>
  </r>
  <r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x v="3"/>
    <s v="plays"/>
  </r>
  <r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x v="7"/>
    <s v="photography books"/>
  </r>
  <r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x v="0"/>
    <s v="food trucks"/>
  </r>
  <r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x v="3"/>
    <s v="plays"/>
  </r>
  <r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x v="4"/>
    <s v="drama"/>
  </r>
  <r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x v="3"/>
    <s v="plays"/>
  </r>
  <r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x v="3"/>
    <s v="plays"/>
  </r>
  <r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x v="4"/>
    <s v="science fiction"/>
  </r>
  <r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x v="7"/>
    <s v="photography books"/>
  </r>
  <r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x v="7"/>
    <s v="photography books"/>
  </r>
  <r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x v="1"/>
    <s v="rock"/>
  </r>
  <r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x v="7"/>
    <s v="photography books"/>
  </r>
  <r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x v="0"/>
    <s v="food trucks"/>
  </r>
  <r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x v="1"/>
    <s v="metal"/>
  </r>
  <r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x v="5"/>
    <s v="nonfiction"/>
  </r>
  <r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x v="1"/>
    <s v="electric music"/>
  </r>
  <r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x v="3"/>
    <s v="plays"/>
  </r>
  <r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x v="3"/>
    <s v="plays"/>
  </r>
  <r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x v="4"/>
    <s v="shorts"/>
  </r>
  <r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x v="3"/>
    <s v="plays"/>
  </r>
  <r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x v="3"/>
    <s v="plays"/>
  </r>
  <r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x v="1"/>
    <s v="indie rock"/>
  </r>
  <r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x v="3"/>
    <s v="plays"/>
  </r>
  <r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x v="3"/>
    <s v="plays"/>
  </r>
  <r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x v="1"/>
    <s v="electric music"/>
  </r>
  <r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x v="1"/>
    <s v="indie rock"/>
  </r>
  <r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x v="4"/>
    <s v="documentary"/>
  </r>
  <r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x v="5"/>
    <s v="translations"/>
  </r>
  <r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x v="4"/>
    <s v="documentary"/>
  </r>
  <r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x v="4"/>
    <s v="television"/>
  </r>
  <r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x v="3"/>
    <s v="plays"/>
  </r>
  <r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x v="0"/>
    <s v="food trucks"/>
  </r>
  <r>
    <s v="Berry-Cannon"/>
    <s v="Organized discrete encoding"/>
    <n v="8800"/>
    <n v="2437"/>
    <x v="0"/>
    <n v="27"/>
    <s v="US"/>
    <s v="USD"/>
    <n v="1556427600"/>
    <n v="1556600400"/>
    <b v="0"/>
    <b v="0"/>
    <s v="theater/plays"/>
    <x v="3"/>
    <s v="plays"/>
  </r>
  <r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x v="4"/>
    <s v="documentary"/>
  </r>
  <r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x v="1"/>
    <s v="jazz"/>
  </r>
  <r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x v="2"/>
    <s v="web"/>
  </r>
  <r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x v="1"/>
    <s v="rock"/>
  </r>
  <r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x v="2"/>
    <s v="web"/>
  </r>
  <r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x v="5"/>
    <s v="nonfiction"/>
  </r>
  <r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x v="5"/>
    <s v="radio &amp; podcasts"/>
  </r>
  <r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x v="3"/>
    <s v="plays"/>
  </r>
  <r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x v="4"/>
    <s v="documentary"/>
  </r>
  <r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x v="3"/>
    <s v="plays"/>
  </r>
  <r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x v="6"/>
    <s v="video games"/>
  </r>
  <r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x v="3"/>
    <s v="plays"/>
  </r>
  <r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x v="3"/>
    <s v="plays"/>
  </r>
  <r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x v="2"/>
    <s v="web"/>
  </r>
  <r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x v="4"/>
    <s v="drama"/>
  </r>
  <r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x v="4"/>
    <s v="drama"/>
  </r>
  <r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x v="3"/>
    <s v="plays"/>
  </r>
  <r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x v="4"/>
    <s v="television"/>
  </r>
  <r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x v="7"/>
    <s v="photography books"/>
  </r>
  <r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x v="4"/>
    <s v="shorts"/>
  </r>
  <r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x v="5"/>
    <s v="radio &amp; podcasts"/>
  </r>
  <r>
    <s v="Fox Ltd"/>
    <s v="Extended multimedia firmware"/>
    <n v="35600"/>
    <n v="20915"/>
    <x v="0"/>
    <n v="225"/>
    <s v="AU"/>
    <s v="AUD"/>
    <n v="1507957200"/>
    <n v="1510725600"/>
    <b v="0"/>
    <b v="1"/>
    <s v="theater/plays"/>
    <x v="3"/>
    <s v="plays"/>
  </r>
  <r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x v="4"/>
    <s v="animation"/>
  </r>
  <r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x v="2"/>
    <s v="web"/>
  </r>
  <r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x v="1"/>
    <s v="world music"/>
  </r>
  <r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x v="3"/>
    <s v="plays"/>
  </r>
  <r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x v="3"/>
    <s v="plays"/>
  </r>
  <r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x v="3"/>
    <s v="plays"/>
  </r>
  <r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x v="0"/>
    <s v="food trucks"/>
  </r>
  <r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x v="3"/>
    <s v="plays"/>
  </r>
  <r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x v="2"/>
    <s v="web"/>
  </r>
  <r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x v="3"/>
    <s v="plays"/>
  </r>
  <r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x v="3"/>
    <s v="plays"/>
  </r>
  <r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x v="3"/>
    <s v="plays"/>
  </r>
  <r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x v="1"/>
    <s v="rock"/>
  </r>
  <r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x v="3"/>
    <s v="plays"/>
  </r>
  <r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x v="3"/>
    <s v="plays"/>
  </r>
  <r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x v="3"/>
    <s v="plays"/>
  </r>
  <r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x v="3"/>
    <s v="plays"/>
  </r>
  <r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x v="4"/>
    <s v="documentary"/>
  </r>
  <r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x v="5"/>
    <s v="fiction"/>
  </r>
  <r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x v="6"/>
    <s v="video games"/>
  </r>
  <r>
    <s v="Wiggins Ltd"/>
    <s v="Upgradable analyzing core"/>
    <n v="9900"/>
    <n v="6161"/>
    <x v="2"/>
    <n v="66"/>
    <s v="CA"/>
    <s v="CAD"/>
    <n v="1354341600"/>
    <n v="1356242400"/>
    <b v="0"/>
    <b v="0"/>
    <s v="technology/web"/>
    <x v="2"/>
    <s v="web"/>
  </r>
  <r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x v="3"/>
    <s v="plays"/>
  </r>
  <r>
    <s v="Allen Inc"/>
    <s v="Horizontal optimizing model"/>
    <n v="9600"/>
    <n v="6205"/>
    <x v="0"/>
    <n v="67"/>
    <s v="AU"/>
    <s v="AUD"/>
    <n v="1295935200"/>
    <n v="1296194400"/>
    <b v="0"/>
    <b v="0"/>
    <s v="theater/plays"/>
    <x v="3"/>
    <s v="plays"/>
  </r>
  <r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x v="0"/>
    <s v="food trucks"/>
  </r>
  <r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x v="7"/>
    <s v="photography books"/>
  </r>
  <r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x v="7"/>
    <s v="photography books"/>
  </r>
  <r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x v="3"/>
    <s v="plays"/>
  </r>
  <r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x v="3"/>
    <s v="plays"/>
  </r>
  <r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x v="4"/>
    <s v="documentary"/>
  </r>
  <r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x v="2"/>
    <s v="web"/>
  </r>
  <r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x v="3"/>
    <s v="plays"/>
  </r>
  <r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x v="1"/>
    <s v="rock"/>
  </r>
  <r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x v="4"/>
    <s v="documentary"/>
  </r>
  <r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x v="4"/>
    <s v="science fiction"/>
  </r>
  <r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x v="2"/>
    <s v="web"/>
  </r>
  <r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x v="3"/>
    <s v="plays"/>
  </r>
  <r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x v="4"/>
    <s v="science fiction"/>
  </r>
  <r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x v="3"/>
    <s v="plays"/>
  </r>
  <r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x v="4"/>
    <s v="animation"/>
  </r>
  <r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x v="5"/>
    <s v="translations"/>
  </r>
  <r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x v="2"/>
    <s v="web"/>
  </r>
  <r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x v="5"/>
    <s v="translations"/>
  </r>
  <r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x v="0"/>
    <s v="food trucks"/>
  </r>
  <r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x v="7"/>
    <s v="photography books"/>
  </r>
  <r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x v="3"/>
    <s v="plays"/>
  </r>
  <r>
    <s v="Nunez-King"/>
    <s v="Phased clear-thinking policy"/>
    <n v="2200"/>
    <n v="8501"/>
    <x v="1"/>
    <n v="207"/>
    <s v="GB"/>
    <s v="GBP"/>
    <n v="1264399200"/>
    <n v="1267855200"/>
    <b v="0"/>
    <b v="0"/>
    <s v="music/rock"/>
    <x v="1"/>
    <s v="rock"/>
  </r>
  <r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x v="3"/>
    <s v="plays"/>
  </r>
  <r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x v="1"/>
    <s v="world music"/>
  </r>
  <r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x v="0"/>
    <s v="food trucks"/>
  </r>
  <r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x v="3"/>
    <s v="plays"/>
  </r>
  <r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x v="3"/>
    <s v="plays"/>
  </r>
  <r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x v="4"/>
    <s v="television"/>
  </r>
  <r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x v="2"/>
    <s v="web"/>
  </r>
  <r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x v="3"/>
    <s v="plays"/>
  </r>
  <r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x v="1"/>
    <s v="indie rock"/>
  </r>
  <r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x v="3"/>
    <s v="plays"/>
  </r>
  <r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x v="3"/>
    <s v="plays"/>
  </r>
  <r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x v="0"/>
    <s v="food trucks"/>
  </r>
  <r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x v="6"/>
    <s v="video games"/>
  </r>
  <r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x v="3"/>
    <s v="plays"/>
  </r>
  <r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x v="5"/>
    <s v="nonfiction"/>
  </r>
  <r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x v="2"/>
    <s v="web"/>
  </r>
  <r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x v="4"/>
    <s v="documentary"/>
  </r>
  <r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x v="4"/>
    <s v="documentary"/>
  </r>
  <r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x v="3"/>
    <s v="plays"/>
  </r>
  <r>
    <s v="Logan-Curtis"/>
    <s v="Enhanced optimal ability"/>
    <n v="170600"/>
    <n v="114523"/>
    <x v="0"/>
    <n v="4405"/>
    <s v="US"/>
    <s v="USD"/>
    <n v="1386309600"/>
    <n v="1388556000"/>
    <b v="0"/>
    <b v="1"/>
    <s v="music/rock"/>
    <x v="1"/>
    <s v="rock"/>
  </r>
  <r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x v="1"/>
    <s v="rock"/>
  </r>
  <r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x v="4"/>
    <s v="documentary"/>
  </r>
  <r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x v="5"/>
    <s v="radio &amp; podcasts"/>
  </r>
  <r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x v="5"/>
    <s v="translations"/>
  </r>
  <r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x v="4"/>
    <s v="drama"/>
  </r>
  <r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x v="1"/>
    <s v="rock"/>
  </r>
  <r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x v="4"/>
    <s v="drama"/>
  </r>
  <r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x v="7"/>
    <s v="photography books"/>
  </r>
  <r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x v="5"/>
    <s v="translations"/>
  </r>
  <r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x v="0"/>
    <s v="food trucks"/>
  </r>
  <r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x v="3"/>
    <s v="plays"/>
  </r>
  <r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x v="3"/>
    <s v="plays"/>
  </r>
  <r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x v="1"/>
    <s v="indie rock"/>
  </r>
  <r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s v="food"/>
    <x v="0"/>
    <n v="0"/>
    <m/>
  </r>
  <r>
    <s v="Odom Inc"/>
    <s v="Managed bottom-line architecture"/>
    <x v="1"/>
    <n v="14560"/>
    <x v="1"/>
    <n v="158"/>
    <s v="US"/>
    <s v="USD"/>
    <n v="1408424400"/>
    <n v="1408597200"/>
    <b v="0"/>
    <b v="1"/>
    <s v="music/rock"/>
    <s v="music"/>
    <x v="1"/>
    <n v="1040"/>
    <m/>
  </r>
  <r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s v="technology"/>
    <x v="2"/>
    <n v="131"/>
    <m/>
  </r>
  <r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s v="music"/>
    <x v="1"/>
    <n v="59"/>
    <m/>
  </r>
  <r>
    <s v="Larson-Little"/>
    <s v="Proactive foreground core"/>
    <x v="4"/>
    <n v="5265"/>
    <x v="0"/>
    <n v="53"/>
    <s v="US"/>
    <s v="USD"/>
    <n v="1547964000"/>
    <n v="1548309600"/>
    <b v="0"/>
    <b v="0"/>
    <s v="theater/plays"/>
    <s v="theater"/>
    <x v="3"/>
    <n v="69"/>
    <m/>
  </r>
  <r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s v="theater"/>
    <x v="3"/>
    <n v="174"/>
    <m/>
  </r>
  <r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s v="film &amp; video"/>
    <x v="4"/>
    <n v="21"/>
    <m/>
  </r>
  <r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s v="theater"/>
    <x v="3"/>
    <n v="328"/>
    <m/>
  </r>
  <r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s v="theater"/>
    <x v="3"/>
    <n v="20"/>
    <m/>
  </r>
  <r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s v="music"/>
    <x v="5"/>
    <n v="52"/>
    <m/>
  </r>
  <r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s v="film &amp; video"/>
    <x v="6"/>
    <n v="266"/>
    <m/>
  </r>
  <r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s v="theater"/>
    <x v="3"/>
    <n v="48"/>
    <m/>
  </r>
  <r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s v="film &amp; video"/>
    <x v="6"/>
    <n v="89"/>
    <m/>
  </r>
  <r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s v="music"/>
    <x v="7"/>
    <n v="245"/>
    <m/>
  </r>
  <r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s v="music"/>
    <x v="7"/>
    <n v="67"/>
    <m/>
  </r>
  <r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s v="technology"/>
    <x v="8"/>
    <n v="47"/>
    <m/>
  </r>
  <r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s v="publishing"/>
    <x v="9"/>
    <n v="649"/>
    <m/>
  </r>
  <r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s v="film &amp; video"/>
    <x v="10"/>
    <n v="159"/>
    <m/>
  </r>
  <r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s v="theater"/>
    <x v="3"/>
    <n v="67"/>
    <m/>
  </r>
  <r>
    <s v="Perez-Hess"/>
    <s v="Down-sized cohesive archive"/>
    <x v="15"/>
    <n v="30331"/>
    <x v="0"/>
    <n v="674"/>
    <s v="US"/>
    <s v="USD"/>
    <n v="1551679200"/>
    <n v="1553490000"/>
    <b v="0"/>
    <b v="1"/>
    <s v="theater/plays"/>
    <s v="theater"/>
    <x v="3"/>
    <n v="49"/>
    <m/>
  </r>
  <r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s v="film &amp; video"/>
    <x v="6"/>
    <n v="112"/>
    <m/>
  </r>
  <r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s v="theater"/>
    <x v="3"/>
    <n v="41"/>
    <m/>
  </r>
  <r>
    <s v="Collier Inc"/>
    <s v="Enhanced dynamic definition"/>
    <x v="18"/>
    <n v="75690"/>
    <x v="1"/>
    <n v="890"/>
    <s v="US"/>
    <s v="USD"/>
    <n v="1522731600"/>
    <n v="1524027600"/>
    <b v="0"/>
    <b v="0"/>
    <s v="theater/plays"/>
    <s v="theater"/>
    <x v="3"/>
    <n v="128"/>
    <m/>
  </r>
  <r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s v="film &amp; video"/>
    <x v="4"/>
    <n v="332"/>
    <m/>
  </r>
  <r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s v="technology"/>
    <x v="8"/>
    <n v="113"/>
    <m/>
  </r>
  <r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s v="games"/>
    <x v="11"/>
    <n v="216"/>
    <m/>
  </r>
  <r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s v="theater"/>
    <x v="3"/>
    <n v="48"/>
    <m/>
  </r>
  <r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s v="music"/>
    <x v="1"/>
    <n v="80"/>
    <m/>
  </r>
  <r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s v="theater"/>
    <x v="3"/>
    <n v="105"/>
    <m/>
  </r>
  <r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s v="film &amp; video"/>
    <x v="12"/>
    <n v="329"/>
    <m/>
  </r>
  <r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s v="film &amp; video"/>
    <x v="10"/>
    <n v="161"/>
    <m/>
  </r>
  <r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s v="games"/>
    <x v="11"/>
    <n v="310"/>
    <m/>
  </r>
  <r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s v="film &amp; video"/>
    <x v="4"/>
    <n v="87"/>
    <m/>
  </r>
  <r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s v="theater"/>
    <x v="3"/>
    <n v="378"/>
    <m/>
  </r>
  <r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s v="film &amp; video"/>
    <x v="4"/>
    <n v="151"/>
    <m/>
  </r>
  <r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s v="film &amp; video"/>
    <x v="6"/>
    <n v="150"/>
    <m/>
  </r>
  <r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s v="theater"/>
    <x v="3"/>
    <n v="157"/>
    <m/>
  </r>
  <r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s v="publishing"/>
    <x v="13"/>
    <n v="140"/>
    <m/>
  </r>
  <r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s v="photography"/>
    <x v="14"/>
    <n v="325"/>
    <m/>
  </r>
  <r>
    <s v="Kim-Rice"/>
    <s v="Organized bi-directional function"/>
    <x v="34"/>
    <n v="5027"/>
    <x v="0"/>
    <n v="88"/>
    <s v="DK"/>
    <s v="DKK"/>
    <n v="1361772000"/>
    <n v="1362978000"/>
    <b v="0"/>
    <b v="0"/>
    <s v="theater/plays"/>
    <s v="theater"/>
    <x v="3"/>
    <n v="51"/>
    <m/>
  </r>
  <r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s v="technology"/>
    <x v="8"/>
    <n v="169"/>
    <m/>
  </r>
  <r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s v="music"/>
    <x v="1"/>
    <n v="213"/>
    <m/>
  </r>
  <r>
    <s v="Werner-Bryant"/>
    <s v="Virtual uniform frame"/>
    <x v="37"/>
    <n v="7991"/>
    <x v="1"/>
    <n v="222"/>
    <s v="US"/>
    <s v="USD"/>
    <n v="1309755600"/>
    <n v="1310533200"/>
    <b v="0"/>
    <b v="0"/>
    <s v="food/food trucks"/>
    <s v="food"/>
    <x v="0"/>
    <n v="444"/>
    <m/>
  </r>
  <r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s v="publishing"/>
    <x v="15"/>
    <n v="186"/>
    <m/>
  </r>
  <r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s v="publishing"/>
    <x v="13"/>
    <n v="659"/>
    <m/>
  </r>
  <r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s v="theater"/>
    <x v="3"/>
    <n v="48"/>
    <m/>
  </r>
  <r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s v="music"/>
    <x v="1"/>
    <n v="115"/>
    <m/>
  </r>
  <r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s v="theater"/>
    <x v="3"/>
    <n v="475"/>
    <m/>
  </r>
  <r>
    <s v="Lamb Inc"/>
    <s v="Optimized leadingedge concept"/>
    <x v="43"/>
    <n v="128862"/>
    <x v="1"/>
    <n v="2431"/>
    <s v="US"/>
    <s v="USD"/>
    <n v="1435208400"/>
    <n v="1436245200"/>
    <b v="0"/>
    <b v="0"/>
    <s v="theater/plays"/>
    <s v="theater"/>
    <x v="3"/>
    <n v="387"/>
    <m/>
  </r>
  <r>
    <s v="Casey-Kelly"/>
    <s v="Sharable holistic interface"/>
    <x v="44"/>
    <n v="13653"/>
    <x v="1"/>
    <n v="303"/>
    <s v="US"/>
    <s v="USD"/>
    <n v="1571547600"/>
    <n v="1575439200"/>
    <b v="0"/>
    <b v="0"/>
    <s v="music/rock"/>
    <s v="music"/>
    <x v="1"/>
    <n v="190"/>
    <m/>
  </r>
  <r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s v="music"/>
    <x v="16"/>
    <n v="2"/>
    <m/>
  </r>
  <r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s v="technology"/>
    <x v="8"/>
    <n v="92"/>
    <m/>
  </r>
  <r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s v="theater"/>
    <x v="3"/>
    <n v="34"/>
    <m/>
  </r>
  <r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s v="film &amp; video"/>
    <x v="6"/>
    <n v="140"/>
    <m/>
  </r>
  <r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s v="technology"/>
    <x v="8"/>
    <n v="90"/>
    <m/>
  </r>
  <r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s v="music"/>
    <x v="17"/>
    <n v="178"/>
    <m/>
  </r>
  <r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s v="technology"/>
    <x v="8"/>
    <n v="144"/>
    <m/>
  </r>
  <r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s v="games"/>
    <x v="11"/>
    <n v="215"/>
    <m/>
  </r>
  <r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s v="theater"/>
    <x v="3"/>
    <n v="227"/>
    <m/>
  </r>
  <r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s v="theater"/>
    <x v="3"/>
    <n v="275"/>
    <m/>
  </r>
  <r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s v="theater"/>
    <x v="3"/>
    <n v="144"/>
    <m/>
  </r>
  <r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s v="theater"/>
    <x v="3"/>
    <n v="93"/>
    <m/>
  </r>
  <r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s v="technology"/>
    <x v="2"/>
    <n v="723"/>
    <m/>
  </r>
  <r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s v="theater"/>
    <x v="3"/>
    <n v="12"/>
    <m/>
  </r>
  <r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s v="technology"/>
    <x v="2"/>
    <n v="98"/>
    <m/>
  </r>
  <r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s v="theater"/>
    <x v="3"/>
    <n v="236"/>
    <m/>
  </r>
  <r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s v="theater"/>
    <x v="3"/>
    <n v="45"/>
    <m/>
  </r>
  <r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s v="technology"/>
    <x v="8"/>
    <n v="162"/>
    <m/>
  </r>
  <r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s v="theater"/>
    <x v="3"/>
    <n v="255"/>
    <m/>
  </r>
  <r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s v="theater"/>
    <x v="3"/>
    <n v="24"/>
    <m/>
  </r>
  <r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s v="theater"/>
    <x v="3"/>
    <n v="124"/>
    <m/>
  </r>
  <r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s v="theater"/>
    <x v="3"/>
    <n v="108"/>
    <m/>
  </r>
  <r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s v="film &amp; video"/>
    <x v="10"/>
    <n v="670"/>
    <m/>
  </r>
  <r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s v="music"/>
    <x v="17"/>
    <n v="661"/>
    <m/>
  </r>
  <r>
    <s v="Davis-Michael"/>
    <s v="Progressive tertiary framework"/>
    <x v="61"/>
    <n v="4776"/>
    <x v="1"/>
    <n v="85"/>
    <s v="GB"/>
    <s v="GBP"/>
    <n v="1459054800"/>
    <n v="1459141200"/>
    <b v="0"/>
    <b v="0"/>
    <s v="music/metal"/>
    <s v="music"/>
    <x v="16"/>
    <n v="122"/>
    <m/>
  </r>
  <r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s v="photography"/>
    <x v="14"/>
    <n v="151"/>
    <m/>
  </r>
  <r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s v="theater"/>
    <x v="3"/>
    <n v="78"/>
    <m/>
  </r>
  <r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s v="film &amp; video"/>
    <x v="10"/>
    <n v="47"/>
    <m/>
  </r>
  <r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s v="publishing"/>
    <x v="18"/>
    <n v="301"/>
    <m/>
  </r>
  <r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s v="theater"/>
    <x v="3"/>
    <n v="70"/>
    <m/>
  </r>
  <r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s v="games"/>
    <x v="11"/>
    <n v="637"/>
    <m/>
  </r>
  <r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s v="music"/>
    <x v="1"/>
    <n v="225"/>
    <m/>
  </r>
  <r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s v="games"/>
    <x v="11"/>
    <n v="1497"/>
    <m/>
  </r>
  <r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s v="music"/>
    <x v="5"/>
    <n v="38"/>
    <m/>
  </r>
  <r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s v="technology"/>
    <x v="8"/>
    <n v="132"/>
    <m/>
  </r>
  <r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s v="music"/>
    <x v="7"/>
    <n v="131"/>
    <m/>
  </r>
  <r>
    <s v="Davis-Smith"/>
    <s v="Organic motivating firmware"/>
    <x v="71"/>
    <n v="12405"/>
    <x v="1"/>
    <n v="203"/>
    <s v="US"/>
    <s v="USD"/>
    <n v="1430715600"/>
    <n v="1431838800"/>
    <b v="1"/>
    <b v="0"/>
    <s v="theater/plays"/>
    <s v="theater"/>
    <x v="3"/>
    <n v="168"/>
    <m/>
  </r>
  <r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s v="music"/>
    <x v="1"/>
    <n v="62"/>
    <m/>
  </r>
  <r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s v="publishing"/>
    <x v="18"/>
    <n v="261"/>
    <m/>
  </r>
  <r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s v="theater"/>
    <x v="3"/>
    <n v="253"/>
    <m/>
  </r>
  <r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s v="theater"/>
    <x v="3"/>
    <n v="79"/>
    <m/>
  </r>
  <r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s v="publishing"/>
    <x v="18"/>
    <n v="48"/>
    <m/>
  </r>
  <r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s v="games"/>
    <x v="11"/>
    <n v="259"/>
    <m/>
  </r>
  <r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s v="theater"/>
    <x v="3"/>
    <n v="61"/>
    <m/>
  </r>
  <r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s v="technology"/>
    <x v="2"/>
    <n v="304"/>
    <m/>
  </r>
  <r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s v="film &amp; video"/>
    <x v="4"/>
    <n v="113"/>
    <m/>
  </r>
  <r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s v="theater"/>
    <x v="3"/>
    <n v="217"/>
    <m/>
  </r>
  <r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s v="food"/>
    <x v="0"/>
    <n v="927"/>
    <m/>
  </r>
  <r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s v="games"/>
    <x v="11"/>
    <n v="34"/>
    <m/>
  </r>
  <r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s v="theater"/>
    <x v="3"/>
    <n v="197"/>
    <m/>
  </r>
  <r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s v="theater"/>
    <x v="3"/>
    <n v="1"/>
    <m/>
  </r>
  <r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s v="music"/>
    <x v="5"/>
    <n v="1021"/>
    <m/>
  </r>
  <r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s v="technology"/>
    <x v="8"/>
    <n v="282"/>
    <m/>
  </r>
  <r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s v="music"/>
    <x v="5"/>
    <n v="25"/>
    <m/>
  </r>
  <r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s v="music"/>
    <x v="7"/>
    <n v="143"/>
    <m/>
  </r>
  <r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s v="technology"/>
    <x v="2"/>
    <n v="145"/>
    <m/>
  </r>
  <r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s v="theater"/>
    <x v="3"/>
    <n v="359"/>
    <m/>
  </r>
  <r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s v="theater"/>
    <x v="3"/>
    <n v="186"/>
    <m/>
  </r>
  <r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s v="film &amp; video"/>
    <x v="4"/>
    <n v="595"/>
    <m/>
  </r>
  <r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s v="film &amp; video"/>
    <x v="19"/>
    <n v="59"/>
    <m/>
  </r>
  <r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s v="food"/>
    <x v="0"/>
    <n v="15"/>
    <m/>
  </r>
  <r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s v="publishing"/>
    <x v="15"/>
    <n v="120"/>
    <m/>
  </r>
  <r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s v="technology"/>
    <x v="2"/>
    <n v="269"/>
    <m/>
  </r>
  <r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s v="food"/>
    <x v="0"/>
    <n v="377"/>
    <m/>
  </r>
  <r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s v="technology"/>
    <x v="8"/>
    <n v="727"/>
    <m/>
  </r>
  <r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s v="publishing"/>
    <x v="13"/>
    <n v="87"/>
    <m/>
  </r>
  <r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s v="theater"/>
    <x v="3"/>
    <n v="88"/>
    <m/>
  </r>
  <r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s v="film &amp; video"/>
    <x v="19"/>
    <n v="174"/>
    <m/>
  </r>
  <r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s v="photography"/>
    <x v="14"/>
    <n v="118"/>
    <m/>
  </r>
  <r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s v="film &amp; video"/>
    <x v="4"/>
    <n v="215"/>
    <m/>
  </r>
  <r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s v="games"/>
    <x v="20"/>
    <n v="149"/>
    <m/>
  </r>
  <r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s v="games"/>
    <x v="11"/>
    <n v="219"/>
    <m/>
  </r>
  <r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s v="publishing"/>
    <x v="13"/>
    <n v="64"/>
    <m/>
  </r>
  <r>
    <s v="Edwards-Lewis"/>
    <s v="Enhanced scalable concept"/>
    <x v="96"/>
    <n v="33092"/>
    <x v="0"/>
    <n v="662"/>
    <s v="CA"/>
    <s v="CAD"/>
    <n v="1448344800"/>
    <n v="1448604000"/>
    <b v="1"/>
    <b v="0"/>
    <s v="theater/plays"/>
    <s v="theater"/>
    <x v="3"/>
    <n v="19"/>
    <m/>
  </r>
  <r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s v="photography"/>
    <x v="14"/>
    <n v="368"/>
    <m/>
  </r>
  <r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s v="theater"/>
    <x v="3"/>
    <n v="160"/>
    <m/>
  </r>
  <r>
    <s v="Gross PLC"/>
    <s v="Proactive methodical benchmark"/>
    <x v="99"/>
    <n v="69617"/>
    <x v="0"/>
    <n v="774"/>
    <s v="US"/>
    <s v="USD"/>
    <n v="1471150800"/>
    <n v="1473570000"/>
    <b v="0"/>
    <b v="1"/>
    <s v="theater/plays"/>
    <s v="theater"/>
    <x v="3"/>
    <n v="39"/>
    <m/>
  </r>
  <r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s v="theater"/>
    <x v="3"/>
    <n v="51"/>
    <m/>
  </r>
  <r>
    <s v="Allen-Curtis"/>
    <s v="Phased human-resource core"/>
    <x v="101"/>
    <n v="42596"/>
    <x v="3"/>
    <n v="532"/>
    <s v="US"/>
    <s v="USD"/>
    <n v="1282885200"/>
    <n v="1284008400"/>
    <b v="0"/>
    <b v="0"/>
    <s v="music/rock"/>
    <s v="music"/>
    <x v="1"/>
    <n v="60"/>
    <m/>
  </r>
  <r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s v="food"/>
    <x v="0"/>
    <n v="3"/>
    <m/>
  </r>
  <r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s v="film &amp; video"/>
    <x v="6"/>
    <n v="155"/>
    <m/>
  </r>
  <r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s v="technology"/>
    <x v="2"/>
    <n v="101"/>
    <m/>
  </r>
  <r>
    <s v="Flowers and Sons"/>
    <s v="Virtual static core"/>
    <x v="88"/>
    <n v="3834"/>
    <x v="1"/>
    <n v="89"/>
    <s v="US"/>
    <s v="USD"/>
    <n v="1515736800"/>
    <n v="1517119200"/>
    <b v="0"/>
    <b v="1"/>
    <s v="theater/plays"/>
    <s v="theater"/>
    <x v="3"/>
    <n v="116"/>
    <m/>
  </r>
  <r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s v="music"/>
    <x v="21"/>
    <n v="311"/>
    <m/>
  </r>
  <r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s v="film &amp; video"/>
    <x v="4"/>
    <n v="90"/>
    <m/>
  </r>
  <r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s v="theater"/>
    <x v="3"/>
    <n v="71"/>
    <m/>
  </r>
  <r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s v="film &amp; video"/>
    <x v="6"/>
    <n v="3"/>
    <m/>
  </r>
  <r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s v="publishing"/>
    <x v="9"/>
    <n v="262"/>
    <m/>
  </r>
  <r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s v="games"/>
    <x v="20"/>
    <n v="96"/>
    <m/>
  </r>
  <r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s v="technology"/>
    <x v="8"/>
    <n v="21"/>
    <m/>
  </r>
  <r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s v="film &amp; video"/>
    <x v="4"/>
    <n v="223"/>
    <m/>
  </r>
  <r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s v="technology"/>
    <x v="2"/>
    <n v="102"/>
    <m/>
  </r>
  <r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s v="technology"/>
    <x v="2"/>
    <n v="230"/>
    <m/>
  </r>
  <r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s v="music"/>
    <x v="7"/>
    <n v="136"/>
    <m/>
  </r>
  <r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s v="theater"/>
    <x v="3"/>
    <n v="129"/>
    <m/>
  </r>
  <r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s v="technology"/>
    <x v="8"/>
    <n v="237"/>
    <m/>
  </r>
  <r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s v="theater"/>
    <x v="3"/>
    <n v="17"/>
    <m/>
  </r>
  <r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s v="theater"/>
    <x v="3"/>
    <n v="112"/>
    <m/>
  </r>
  <r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s v="technology"/>
    <x v="8"/>
    <n v="121"/>
    <m/>
  </r>
  <r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s v="music"/>
    <x v="7"/>
    <n v="220"/>
    <m/>
  </r>
  <r>
    <s v="Brown, Palmer and Pace"/>
    <s v="Networked stable workforce"/>
    <x v="0"/>
    <n v="1"/>
    <x v="0"/>
    <n v="1"/>
    <s v="US"/>
    <s v="USD"/>
    <n v="1544940000"/>
    <n v="1545026400"/>
    <b v="0"/>
    <b v="0"/>
    <s v="music/rock"/>
    <s v="music"/>
    <x v="1"/>
    <n v="1"/>
    <m/>
  </r>
  <r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s v="music"/>
    <x v="5"/>
    <n v="64"/>
    <m/>
  </r>
  <r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s v="music"/>
    <x v="7"/>
    <n v="423"/>
    <m/>
  </r>
  <r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s v="theater"/>
    <x v="3"/>
    <n v="93"/>
    <m/>
  </r>
  <r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s v="music"/>
    <x v="7"/>
    <n v="59"/>
    <m/>
  </r>
  <r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s v="theater"/>
    <x v="3"/>
    <n v="65"/>
    <m/>
  </r>
  <r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s v="music"/>
    <x v="1"/>
    <n v="74"/>
    <m/>
  </r>
  <r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s v="photography"/>
    <x v="14"/>
    <n v="53"/>
    <m/>
  </r>
  <r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s v="music"/>
    <x v="1"/>
    <n v="221"/>
    <m/>
  </r>
  <r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s v="theater"/>
    <x v="3"/>
    <n v="100"/>
    <m/>
  </r>
  <r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s v="technology"/>
    <x v="8"/>
    <n v="162"/>
    <m/>
  </r>
  <r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s v="technology"/>
    <x v="2"/>
    <n v="78"/>
    <m/>
  </r>
  <r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s v="music"/>
    <x v="1"/>
    <n v="150"/>
    <m/>
  </r>
  <r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s v="photography"/>
    <x v="14"/>
    <n v="253"/>
    <m/>
  </r>
  <r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s v="theater"/>
    <x v="3"/>
    <n v="100"/>
    <m/>
  </r>
  <r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s v="technology"/>
    <x v="2"/>
    <n v="122"/>
    <m/>
  </r>
  <r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s v="photography"/>
    <x v="14"/>
    <n v="137"/>
    <m/>
  </r>
  <r>
    <s v="Cruz-Ward"/>
    <s v="Robust content-based emulation"/>
    <x v="97"/>
    <n v="10804"/>
    <x v="1"/>
    <n v="146"/>
    <s v="AU"/>
    <s v="AUD"/>
    <n v="1370840400"/>
    <n v="1371704400"/>
    <b v="0"/>
    <b v="0"/>
    <s v="theater/plays"/>
    <s v="theater"/>
    <x v="3"/>
    <n v="416"/>
    <m/>
  </r>
  <r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s v="music"/>
    <x v="7"/>
    <n v="31"/>
    <m/>
  </r>
  <r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s v="film &amp; video"/>
    <x v="12"/>
    <n v="424"/>
    <m/>
  </r>
  <r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s v="music"/>
    <x v="7"/>
    <n v="3"/>
    <m/>
  </r>
  <r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s v="publishing"/>
    <x v="18"/>
    <n v="11"/>
    <m/>
  </r>
  <r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s v="film &amp; video"/>
    <x v="4"/>
    <n v="83"/>
    <m/>
  </r>
  <r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s v="theater"/>
    <x v="3"/>
    <n v="163"/>
    <m/>
  </r>
  <r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s v="technology"/>
    <x v="8"/>
    <n v="895"/>
    <m/>
  </r>
  <r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s v="theater"/>
    <x v="3"/>
    <n v="26"/>
    <m/>
  </r>
  <r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s v="theater"/>
    <x v="3"/>
    <n v="75"/>
    <m/>
  </r>
  <r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s v="theater"/>
    <x v="3"/>
    <n v="416"/>
    <m/>
  </r>
  <r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s v="food"/>
    <x v="0"/>
    <n v="96"/>
    <m/>
  </r>
  <r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s v="theater"/>
    <x v="3"/>
    <n v="358"/>
    <m/>
  </r>
  <r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s v="technology"/>
    <x v="8"/>
    <n v="308"/>
    <m/>
  </r>
  <r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s v="technology"/>
    <x v="2"/>
    <n v="62"/>
    <m/>
  </r>
  <r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s v="theater"/>
    <x v="3"/>
    <n v="722"/>
    <m/>
  </r>
  <r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s v="music"/>
    <x v="1"/>
    <n v="69"/>
    <m/>
  </r>
  <r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s v="theater"/>
    <x v="3"/>
    <n v="293"/>
    <m/>
  </r>
  <r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s v="film &amp; video"/>
    <x v="19"/>
    <n v="72"/>
    <m/>
  </r>
  <r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s v="theater"/>
    <x v="3"/>
    <n v="32"/>
    <m/>
  </r>
  <r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s v="film &amp; video"/>
    <x v="12"/>
    <n v="230"/>
    <m/>
  </r>
  <r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s v="theater"/>
    <x v="3"/>
    <n v="32"/>
    <m/>
  </r>
  <r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s v="theater"/>
    <x v="3"/>
    <n v="24"/>
    <m/>
  </r>
  <r>
    <s v="Cook LLC"/>
    <s v="Up-sized dynamic throughput"/>
    <x v="41"/>
    <n v="2538"/>
    <x v="0"/>
    <n v="24"/>
    <s v="US"/>
    <s v="USD"/>
    <n v="1370322000"/>
    <n v="1370408400"/>
    <b v="0"/>
    <b v="1"/>
    <s v="theater/plays"/>
    <s v="theater"/>
    <x v="3"/>
    <n v="69"/>
    <m/>
  </r>
  <r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s v="theater"/>
    <x v="3"/>
    <n v="38"/>
    <m/>
  </r>
  <r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s v="music"/>
    <x v="1"/>
    <n v="20"/>
    <m/>
  </r>
  <r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s v="music"/>
    <x v="7"/>
    <n v="46"/>
    <m/>
  </r>
  <r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s v="music"/>
    <x v="16"/>
    <n v="123"/>
    <m/>
  </r>
  <r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s v="music"/>
    <x v="5"/>
    <n v="362"/>
    <m/>
  </r>
  <r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s v="technology"/>
    <x v="8"/>
    <n v="63"/>
    <m/>
  </r>
  <r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s v="film &amp; video"/>
    <x v="6"/>
    <n v="298"/>
    <m/>
  </r>
  <r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s v="music"/>
    <x v="5"/>
    <n v="10"/>
    <m/>
  </r>
  <r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s v="music"/>
    <x v="1"/>
    <n v="54"/>
    <m/>
  </r>
  <r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s v="theater"/>
    <x v="3"/>
    <n v="2"/>
    <m/>
  </r>
  <r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s v="technology"/>
    <x v="2"/>
    <n v="681"/>
    <m/>
  </r>
  <r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s v="food"/>
    <x v="0"/>
    <n v="79"/>
    <m/>
  </r>
  <r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s v="theater"/>
    <x v="3"/>
    <n v="134"/>
    <m/>
  </r>
  <r>
    <s v="Daniel-Luna"/>
    <s v="Mandatory multimedia leverage"/>
    <x v="148"/>
    <n v="2529"/>
    <x v="0"/>
    <n v="40"/>
    <s v="US"/>
    <s v="USD"/>
    <n v="1301806800"/>
    <n v="1302670800"/>
    <b v="0"/>
    <b v="0"/>
    <s v="music/jazz"/>
    <s v="music"/>
    <x v="17"/>
    <n v="3"/>
    <m/>
  </r>
  <r>
    <s v="Weaver-Marquez"/>
    <s v="Focused analyzing circuit"/>
    <x v="81"/>
    <n v="5614"/>
    <x v="1"/>
    <n v="80"/>
    <s v="US"/>
    <s v="USD"/>
    <n v="1539752400"/>
    <n v="1540789200"/>
    <b v="1"/>
    <b v="0"/>
    <s v="theater/plays"/>
    <s v="theater"/>
    <x v="3"/>
    <n v="432"/>
    <m/>
  </r>
  <r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s v="publishing"/>
    <x v="13"/>
    <n v="39"/>
    <m/>
  </r>
  <r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s v="music"/>
    <x v="1"/>
    <n v="426"/>
    <m/>
  </r>
  <r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s v="film &amp; video"/>
    <x v="4"/>
    <n v="101"/>
    <m/>
  </r>
  <r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s v="film &amp; video"/>
    <x v="4"/>
    <n v="21"/>
    <m/>
  </r>
  <r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s v="film &amp; video"/>
    <x v="22"/>
    <n v="67"/>
    <m/>
  </r>
  <r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s v="theater"/>
    <x v="3"/>
    <n v="95"/>
    <m/>
  </r>
  <r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s v="theater"/>
    <x v="3"/>
    <n v="152"/>
    <m/>
  </r>
  <r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s v="music"/>
    <x v="7"/>
    <n v="195"/>
    <m/>
  </r>
  <r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s v="music"/>
    <x v="1"/>
    <n v="1023"/>
    <m/>
  </r>
  <r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s v="theater"/>
    <x v="3"/>
    <n v="4"/>
    <m/>
  </r>
  <r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s v="theater"/>
    <x v="3"/>
    <n v="155"/>
    <m/>
  </r>
  <r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s v="film &amp; video"/>
    <x v="22"/>
    <n v="45"/>
    <m/>
  </r>
  <r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s v="film &amp; video"/>
    <x v="12"/>
    <n v="216"/>
    <m/>
  </r>
  <r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s v="film &amp; video"/>
    <x v="10"/>
    <n v="332"/>
    <m/>
  </r>
  <r>
    <s v="Owens-Le"/>
    <s v="Focused composite approach"/>
    <x v="58"/>
    <n v="667"/>
    <x v="0"/>
    <n v="17"/>
    <s v="US"/>
    <s v="USD"/>
    <n v="1309496400"/>
    <n v="1311051600"/>
    <b v="1"/>
    <b v="0"/>
    <s v="theater/plays"/>
    <s v="theater"/>
    <x v="3"/>
    <n v="8"/>
    <m/>
  </r>
  <r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s v="food"/>
    <x v="0"/>
    <n v="99"/>
    <m/>
  </r>
  <r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s v="photography"/>
    <x v="14"/>
    <n v="138"/>
    <m/>
  </r>
  <r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s v="theater"/>
    <x v="3"/>
    <n v="94"/>
    <m/>
  </r>
  <r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s v="film &amp; video"/>
    <x v="22"/>
    <n v="404"/>
    <m/>
  </r>
  <r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s v="music"/>
    <x v="1"/>
    <n v="260"/>
    <m/>
  </r>
  <r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s v="photography"/>
    <x v="14"/>
    <n v="367"/>
    <m/>
  </r>
  <r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s v="games"/>
    <x v="20"/>
    <n v="169"/>
    <m/>
  </r>
  <r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s v="film &amp; video"/>
    <x v="10"/>
    <n v="120"/>
    <m/>
  </r>
  <r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s v="games"/>
    <x v="20"/>
    <n v="194"/>
    <m/>
  </r>
  <r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s v="games"/>
    <x v="11"/>
    <n v="420"/>
    <m/>
  </r>
  <r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s v="theater"/>
    <x v="3"/>
    <n v="77"/>
    <m/>
  </r>
  <r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s v="theater"/>
    <x v="3"/>
    <n v="171"/>
    <m/>
  </r>
  <r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s v="film &amp; video"/>
    <x v="10"/>
    <n v="158"/>
    <m/>
  </r>
  <r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s v="games"/>
    <x v="11"/>
    <n v="109"/>
    <m/>
  </r>
  <r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s v="film &amp; video"/>
    <x v="10"/>
    <n v="42"/>
    <m/>
  </r>
  <r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s v="music"/>
    <x v="1"/>
    <n v="11"/>
    <m/>
  </r>
  <r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s v="film &amp; video"/>
    <x v="10"/>
    <n v="159"/>
    <m/>
  </r>
  <r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s v="theater"/>
    <x v="3"/>
    <n v="422"/>
    <m/>
  </r>
  <r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s v="technology"/>
    <x v="8"/>
    <n v="98"/>
    <m/>
  </r>
  <r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s v="theater"/>
    <x v="3"/>
    <n v="419"/>
    <m/>
  </r>
  <r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s v="publishing"/>
    <x v="9"/>
    <n v="102"/>
    <m/>
  </r>
  <r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s v="music"/>
    <x v="1"/>
    <n v="128"/>
    <m/>
  </r>
  <r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s v="theater"/>
    <x v="3"/>
    <n v="445"/>
    <m/>
  </r>
  <r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s v="theater"/>
    <x v="3"/>
    <n v="570"/>
    <m/>
  </r>
  <r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s v="theater"/>
    <x v="3"/>
    <n v="509"/>
    <m/>
  </r>
  <r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s v="technology"/>
    <x v="2"/>
    <n v="326"/>
    <m/>
  </r>
  <r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s v="publishing"/>
    <x v="13"/>
    <n v="933"/>
    <m/>
  </r>
  <r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s v="games"/>
    <x v="20"/>
    <n v="211"/>
    <m/>
  </r>
  <r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s v="publishing"/>
    <x v="18"/>
    <n v="273"/>
    <m/>
  </r>
  <r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s v="music"/>
    <x v="1"/>
    <n v="3"/>
    <m/>
  </r>
  <r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s v="theater"/>
    <x v="3"/>
    <n v="54"/>
    <m/>
  </r>
  <r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s v="theater"/>
    <x v="3"/>
    <n v="626"/>
    <m/>
  </r>
  <r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s v="film &amp; video"/>
    <x v="6"/>
    <n v="89"/>
    <m/>
  </r>
  <r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s v="publishing"/>
    <x v="9"/>
    <n v="185"/>
    <m/>
  </r>
  <r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s v="music"/>
    <x v="1"/>
    <n v="120"/>
    <m/>
  </r>
  <r>
    <s v="Smith-Reid"/>
    <s v="Optimized actuating toolset"/>
    <x v="178"/>
    <n v="959"/>
    <x v="0"/>
    <n v="15"/>
    <s v="GB"/>
    <s v="GBP"/>
    <n v="1453615200"/>
    <n v="1456812000"/>
    <b v="0"/>
    <b v="0"/>
    <s v="music/rock"/>
    <s v="music"/>
    <x v="1"/>
    <n v="23"/>
    <m/>
  </r>
  <r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s v="theater"/>
    <x v="3"/>
    <n v="146"/>
    <m/>
  </r>
  <r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s v="theater"/>
    <x v="3"/>
    <n v="268"/>
    <m/>
  </r>
  <r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s v="photography"/>
    <x v="14"/>
    <n v="598"/>
    <m/>
  </r>
  <r>
    <s v="Allen-Jones"/>
    <s v="Centralized modular initiative"/>
    <x v="9"/>
    <n v="9935"/>
    <x v="1"/>
    <n v="261"/>
    <s v="US"/>
    <s v="USD"/>
    <n v="1348808400"/>
    <n v="1349845200"/>
    <b v="0"/>
    <b v="0"/>
    <s v="music/rock"/>
    <s v="music"/>
    <x v="1"/>
    <n v="158"/>
    <m/>
  </r>
  <r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s v="music"/>
    <x v="1"/>
    <n v="31"/>
    <m/>
  </r>
  <r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s v="music"/>
    <x v="7"/>
    <n v="313"/>
    <m/>
  </r>
  <r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s v="photography"/>
    <x v="14"/>
    <n v="371"/>
    <m/>
  </r>
  <r>
    <s v="Gordon PLC"/>
    <s v="Virtual reciprocal policy"/>
    <x v="180"/>
    <n v="165375"/>
    <x v="1"/>
    <n v="5512"/>
    <s v="US"/>
    <s v="USD"/>
    <n v="1360648800"/>
    <n v="1362031200"/>
    <b v="0"/>
    <b v="0"/>
    <s v="theater/plays"/>
    <s v="theater"/>
    <x v="3"/>
    <n v="363"/>
    <m/>
  </r>
  <r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s v="theater"/>
    <x v="3"/>
    <n v="123"/>
    <m/>
  </r>
  <r>
    <s v="Cole LLC"/>
    <s v="Proactive responsive emulation"/>
    <x v="181"/>
    <n v="85902"/>
    <x v="0"/>
    <n v="3182"/>
    <s v="IT"/>
    <s v="EUR"/>
    <n v="1415340000"/>
    <n v="1418191200"/>
    <b v="0"/>
    <b v="1"/>
    <s v="music/jazz"/>
    <s v="music"/>
    <x v="17"/>
    <n v="77"/>
    <m/>
  </r>
  <r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s v="theater"/>
    <x v="3"/>
    <n v="234"/>
    <m/>
  </r>
  <r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s v="film &amp; video"/>
    <x v="4"/>
    <n v="181"/>
    <m/>
  </r>
  <r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s v="film &amp; video"/>
    <x v="19"/>
    <n v="253"/>
    <m/>
  </r>
  <r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s v="games"/>
    <x v="11"/>
    <n v="27"/>
    <m/>
  </r>
  <r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s v="photography"/>
    <x v="14"/>
    <n v="1"/>
    <m/>
  </r>
  <r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s v="theater"/>
    <x v="3"/>
    <n v="304"/>
    <m/>
  </r>
  <r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s v="theater"/>
    <x v="3"/>
    <n v="137"/>
    <m/>
  </r>
  <r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s v="theater"/>
    <x v="3"/>
    <n v="32"/>
    <m/>
  </r>
  <r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s v="publishing"/>
    <x v="18"/>
    <n v="242"/>
    <m/>
  </r>
  <r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s v="games"/>
    <x v="11"/>
    <n v="97"/>
    <m/>
  </r>
  <r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s v="theater"/>
    <x v="3"/>
    <n v="1066"/>
    <m/>
  </r>
  <r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s v="technology"/>
    <x v="2"/>
    <n v="326"/>
    <m/>
  </r>
  <r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s v="theater"/>
    <x v="3"/>
    <n v="171"/>
    <m/>
  </r>
  <r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s v="film &amp; video"/>
    <x v="10"/>
    <n v="581"/>
    <m/>
  </r>
  <r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s v="theater"/>
    <x v="3"/>
    <n v="92"/>
    <m/>
  </r>
  <r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s v="film &amp; video"/>
    <x v="19"/>
    <n v="108"/>
    <m/>
  </r>
  <r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s v="music"/>
    <x v="1"/>
    <n v="19"/>
    <m/>
  </r>
  <r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s v="technology"/>
    <x v="2"/>
    <n v="83"/>
    <m/>
  </r>
  <r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s v="theater"/>
    <x v="3"/>
    <n v="706"/>
    <m/>
  </r>
  <r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s v="theater"/>
    <x v="3"/>
    <n v="17"/>
    <m/>
  </r>
  <r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s v="music"/>
    <x v="5"/>
    <n v="210"/>
    <m/>
  </r>
  <r>
    <s v="Garcia Ltd"/>
    <s v="Secured global success"/>
    <x v="36"/>
    <n v="5476"/>
    <x v="0"/>
    <n v="137"/>
    <s v="DK"/>
    <s v="DKK"/>
    <n v="1331701200"/>
    <n v="1331787600"/>
    <b v="0"/>
    <b v="1"/>
    <s v="music/metal"/>
    <s v="music"/>
    <x v="16"/>
    <n v="98"/>
    <m/>
  </r>
  <r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s v="theater"/>
    <x v="3"/>
    <n v="1684"/>
    <m/>
  </r>
  <r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s v="film &amp; video"/>
    <x v="4"/>
    <n v="54"/>
    <m/>
  </r>
  <r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s v="technology"/>
    <x v="2"/>
    <n v="457"/>
    <m/>
  </r>
  <r>
    <s v="Ho-Harris"/>
    <s v="Versatile cohesive encoding"/>
    <x v="190"/>
    <n v="717"/>
    <x v="0"/>
    <n v="10"/>
    <s v="US"/>
    <s v="USD"/>
    <n v="1331874000"/>
    <n v="1333429200"/>
    <b v="0"/>
    <b v="0"/>
    <s v="food/food trucks"/>
    <s v="food"/>
    <x v="0"/>
    <n v="10"/>
    <m/>
  </r>
  <r>
    <s v="Ross Group"/>
    <s v="Organized executive solution"/>
    <x v="191"/>
    <n v="1065"/>
    <x v="3"/>
    <n v="32"/>
    <s v="IT"/>
    <s v="EUR"/>
    <n v="1286254800"/>
    <n v="1287032400"/>
    <b v="0"/>
    <b v="0"/>
    <s v="theater/plays"/>
    <s v="theater"/>
    <x v="3"/>
    <n v="16"/>
    <m/>
  </r>
  <r>
    <s v="Turner-Davis"/>
    <s v="Automated local emulation"/>
    <x v="60"/>
    <n v="8038"/>
    <x v="1"/>
    <n v="183"/>
    <s v="US"/>
    <s v="USD"/>
    <n v="1540530000"/>
    <n v="1541570400"/>
    <b v="0"/>
    <b v="0"/>
    <s v="theater/plays"/>
    <s v="theater"/>
    <x v="3"/>
    <n v="1340"/>
    <m/>
  </r>
  <r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s v="theater"/>
    <x v="3"/>
    <n v="36"/>
    <m/>
  </r>
  <r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s v="theater"/>
    <x v="3"/>
    <n v="55"/>
    <m/>
  </r>
  <r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s v="theater"/>
    <x v="3"/>
    <n v="94"/>
    <m/>
  </r>
  <r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s v="music"/>
    <x v="1"/>
    <n v="144"/>
    <m/>
  </r>
  <r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s v="food"/>
    <x v="0"/>
    <n v="51"/>
    <m/>
  </r>
  <r>
    <s v="Cooke PLC"/>
    <s v="Focused executive core"/>
    <x v="0"/>
    <n v="5"/>
    <x v="0"/>
    <n v="1"/>
    <s v="DK"/>
    <s v="DKK"/>
    <n v="1504069200"/>
    <n v="1504155600"/>
    <b v="0"/>
    <b v="1"/>
    <s v="publishing/nonfiction"/>
    <s v="publishing"/>
    <x v="9"/>
    <n v="5"/>
    <m/>
  </r>
  <r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s v="film &amp; video"/>
    <x v="4"/>
    <n v="1345"/>
    <m/>
  </r>
  <r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s v="theater"/>
    <x v="3"/>
    <n v="32"/>
    <m/>
  </r>
  <r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s v="music"/>
    <x v="7"/>
    <n v="83"/>
    <m/>
  </r>
  <r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s v="film &amp; video"/>
    <x v="4"/>
    <n v="546"/>
    <m/>
  </r>
  <r>
    <s v="Townsend Ltd"/>
    <s v="Grass-roots actuating policy"/>
    <x v="54"/>
    <n v="8014"/>
    <x v="1"/>
    <n v="85"/>
    <s v="US"/>
    <s v="USD"/>
    <n v="1458363600"/>
    <n v="1461906000"/>
    <b v="0"/>
    <b v="0"/>
    <s v="theater/plays"/>
    <s v="theater"/>
    <x v="3"/>
    <n v="286"/>
    <m/>
  </r>
  <r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s v="theater"/>
    <x v="3"/>
    <n v="8"/>
    <m/>
  </r>
  <r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s v="publishing"/>
    <x v="13"/>
    <n v="132"/>
    <m/>
  </r>
  <r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s v="theater"/>
    <x v="3"/>
    <n v="74"/>
    <m/>
  </r>
  <r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s v="music"/>
    <x v="7"/>
    <n v="75"/>
    <m/>
  </r>
  <r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s v="games"/>
    <x v="11"/>
    <n v="20"/>
    <m/>
  </r>
  <r>
    <s v="Flores PLC"/>
    <s v="Focused real-time help-desk"/>
    <x v="9"/>
    <n v="12812"/>
    <x v="1"/>
    <n v="121"/>
    <s v="US"/>
    <s v="USD"/>
    <n v="1297836000"/>
    <n v="1298872800"/>
    <b v="0"/>
    <b v="0"/>
    <s v="theater/plays"/>
    <s v="theater"/>
    <x v="3"/>
    <n v="203"/>
    <m/>
  </r>
  <r>
    <s v="Martinez LLC"/>
    <s v="Robust impactful approach"/>
    <x v="18"/>
    <n v="183345"/>
    <x v="1"/>
    <n v="3742"/>
    <s v="US"/>
    <s v="USD"/>
    <n v="1382677200"/>
    <n v="1383282000"/>
    <b v="0"/>
    <b v="0"/>
    <s v="theater/plays"/>
    <s v="theater"/>
    <x v="3"/>
    <n v="310"/>
    <m/>
  </r>
  <r>
    <s v="Miller-Irwin"/>
    <s v="Secured maximized policy"/>
    <x v="196"/>
    <n v="8697"/>
    <x v="1"/>
    <n v="223"/>
    <s v="US"/>
    <s v="USD"/>
    <n v="1330322400"/>
    <n v="1330495200"/>
    <b v="0"/>
    <b v="0"/>
    <s v="music/rock"/>
    <s v="music"/>
    <x v="1"/>
    <n v="395"/>
    <m/>
  </r>
  <r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s v="film &amp; video"/>
    <x v="4"/>
    <n v="295"/>
    <m/>
  </r>
  <r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s v="theater"/>
    <x v="3"/>
    <n v="34"/>
    <m/>
  </r>
  <r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s v="food"/>
    <x v="0"/>
    <n v="67"/>
    <m/>
  </r>
  <r>
    <s v="Summers PLC"/>
    <s v="Cross-group coherent hierarchy"/>
    <x v="47"/>
    <n v="1269"/>
    <x v="0"/>
    <n v="30"/>
    <s v="US"/>
    <s v="USD"/>
    <n v="1494738000"/>
    <n v="1495861200"/>
    <b v="0"/>
    <b v="0"/>
    <s v="theater/plays"/>
    <s v="theater"/>
    <x v="3"/>
    <n v="19"/>
    <m/>
  </r>
  <r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s v="music"/>
    <x v="1"/>
    <n v="16"/>
    <m/>
  </r>
  <r>
    <s v="Mills Group"/>
    <s v="Advanced empowering matrix"/>
    <x v="141"/>
    <n v="3251"/>
    <x v="3"/>
    <n v="64"/>
    <s v="US"/>
    <s v="USD"/>
    <n v="1281589200"/>
    <n v="1283662800"/>
    <b v="0"/>
    <b v="0"/>
    <s v="technology/web"/>
    <s v="technology"/>
    <x v="2"/>
    <n v="39"/>
    <m/>
  </r>
  <r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s v="publishing"/>
    <x v="13"/>
    <n v="10"/>
    <m/>
  </r>
  <r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s v="film &amp; video"/>
    <x v="12"/>
    <n v="94"/>
    <m/>
  </r>
  <r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s v="theater"/>
    <x v="3"/>
    <n v="167"/>
    <m/>
  </r>
  <r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s v="film &amp; video"/>
    <x v="4"/>
    <n v="24"/>
    <m/>
  </r>
  <r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s v="theater"/>
    <x v="3"/>
    <n v="164"/>
    <m/>
  </r>
  <r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s v="theater"/>
    <x v="3"/>
    <n v="91"/>
    <m/>
  </r>
  <r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s v="film &amp; video"/>
    <x v="10"/>
    <n v="46"/>
    <m/>
  </r>
  <r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s v="theater"/>
    <x v="3"/>
    <n v="39"/>
    <m/>
  </r>
  <r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s v="music"/>
    <x v="1"/>
    <n v="134"/>
    <m/>
  </r>
  <r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s v="games"/>
    <x v="11"/>
    <n v="23"/>
    <m/>
  </r>
  <r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s v="film &amp; video"/>
    <x v="4"/>
    <n v="185"/>
    <m/>
  </r>
  <r>
    <s v="Rose-Silva"/>
    <s v="Intuitive static portal"/>
    <x v="88"/>
    <n v="14643"/>
    <x v="1"/>
    <n v="190"/>
    <s v="US"/>
    <s v="USD"/>
    <n v="1324274400"/>
    <n v="1324360800"/>
    <b v="0"/>
    <b v="0"/>
    <s v="food/food trucks"/>
    <s v="food"/>
    <x v="0"/>
    <n v="444"/>
    <m/>
  </r>
  <r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s v="technology"/>
    <x v="8"/>
    <n v="200"/>
    <m/>
  </r>
  <r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s v="theater"/>
    <x v="3"/>
    <n v="124"/>
    <m/>
  </r>
  <r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s v="music"/>
    <x v="1"/>
    <n v="187"/>
    <m/>
  </r>
  <r>
    <s v="Jordan-Acosta"/>
    <s v="Operative uniform hub"/>
    <x v="206"/>
    <n v="198628"/>
    <x v="1"/>
    <n v="2283"/>
    <s v="US"/>
    <s v="USD"/>
    <n v="1573797600"/>
    <n v="1574920800"/>
    <b v="0"/>
    <b v="0"/>
    <s v="music/rock"/>
    <s v="music"/>
    <x v="1"/>
    <n v="114"/>
    <m/>
  </r>
  <r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s v="music"/>
    <x v="1"/>
    <n v="97"/>
    <m/>
  </r>
  <r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s v="theater"/>
    <x v="3"/>
    <n v="123"/>
    <m/>
  </r>
  <r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s v="theater"/>
    <x v="3"/>
    <n v="179"/>
    <m/>
  </r>
  <r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s v="theater"/>
    <x v="3"/>
    <n v="80"/>
    <m/>
  </r>
  <r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s v="photography"/>
    <x v="14"/>
    <n v="94"/>
    <m/>
  </r>
  <r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s v="music"/>
    <x v="7"/>
    <n v="85"/>
    <m/>
  </r>
  <r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s v="theater"/>
    <x v="3"/>
    <n v="67"/>
    <m/>
  </r>
  <r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s v="theater"/>
    <x v="3"/>
    <n v="54"/>
    <m/>
  </r>
  <r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s v="games"/>
    <x v="11"/>
    <n v="42"/>
    <m/>
  </r>
  <r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s v="film &amp; video"/>
    <x v="6"/>
    <n v="15"/>
    <m/>
  </r>
  <r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s v="music"/>
    <x v="7"/>
    <n v="34"/>
    <m/>
  </r>
  <r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s v="technology"/>
    <x v="2"/>
    <n v="1401"/>
    <m/>
  </r>
  <r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s v="food"/>
    <x v="0"/>
    <n v="72"/>
    <m/>
  </r>
  <r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s v="theater"/>
    <x v="3"/>
    <n v="53"/>
    <m/>
  </r>
  <r>
    <s v="Shannon Ltd"/>
    <s v="Pre-emptive neutral capacity"/>
    <x v="0"/>
    <n v="5"/>
    <x v="0"/>
    <n v="1"/>
    <s v="US"/>
    <s v="USD"/>
    <n v="1432098000"/>
    <n v="1433653200"/>
    <b v="0"/>
    <b v="1"/>
    <s v="music/jazz"/>
    <s v="music"/>
    <x v="17"/>
    <n v="5"/>
    <m/>
  </r>
  <r>
    <s v="Young LLC"/>
    <s v="Universal maximized methodology"/>
    <x v="218"/>
    <n v="94631"/>
    <x v="1"/>
    <n v="2013"/>
    <s v="US"/>
    <s v="USD"/>
    <n v="1440392400"/>
    <n v="1441602000"/>
    <b v="0"/>
    <b v="0"/>
    <s v="music/rock"/>
    <s v="music"/>
    <x v="1"/>
    <n v="128"/>
    <m/>
  </r>
  <r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s v="theater"/>
    <x v="3"/>
    <n v="35"/>
    <m/>
  </r>
  <r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s v="theater"/>
    <x v="3"/>
    <n v="411"/>
    <m/>
  </r>
  <r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s v="film &amp; video"/>
    <x v="4"/>
    <n v="124"/>
    <m/>
  </r>
  <r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s v="technology"/>
    <x v="8"/>
    <n v="59"/>
    <m/>
  </r>
  <r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s v="theater"/>
    <x v="3"/>
    <n v="37"/>
    <m/>
  </r>
  <r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s v="games"/>
    <x v="11"/>
    <n v="185"/>
    <m/>
  </r>
  <r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s v="photography"/>
    <x v="14"/>
    <n v="12"/>
    <m/>
  </r>
  <r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s v="film &amp; video"/>
    <x v="10"/>
    <n v="299"/>
    <m/>
  </r>
  <r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s v="theater"/>
    <x v="3"/>
    <n v="226"/>
    <m/>
  </r>
  <r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s v="theater"/>
    <x v="3"/>
    <n v="174"/>
    <m/>
  </r>
  <r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s v="music"/>
    <x v="1"/>
    <n v="372"/>
    <m/>
  </r>
  <r>
    <s v="Gray-Davis"/>
    <s v="Re-contextualized local initiative"/>
    <x v="5"/>
    <n v="8330"/>
    <x v="1"/>
    <n v="139"/>
    <s v="US"/>
    <s v="USD"/>
    <n v="1324965600"/>
    <n v="1325052000"/>
    <b v="0"/>
    <b v="0"/>
    <s v="music/rock"/>
    <s v="music"/>
    <x v="1"/>
    <n v="160"/>
    <m/>
  </r>
  <r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s v="music"/>
    <x v="7"/>
    <n v="1616"/>
    <m/>
  </r>
  <r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s v="theater"/>
    <x v="3"/>
    <n v="733"/>
    <m/>
  </r>
  <r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s v="theater"/>
    <x v="3"/>
    <n v="592"/>
    <m/>
  </r>
  <r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s v="theater"/>
    <x v="3"/>
    <n v="19"/>
    <m/>
  </r>
  <r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s v="film &amp; video"/>
    <x v="4"/>
    <n v="277"/>
    <m/>
  </r>
  <r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s v="film &amp; video"/>
    <x v="19"/>
    <n v="273"/>
    <m/>
  </r>
  <r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s v="theater"/>
    <x v="3"/>
    <n v="159"/>
    <m/>
  </r>
  <r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s v="theater"/>
    <x v="3"/>
    <n v="68"/>
    <m/>
  </r>
  <r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s v="film &amp; video"/>
    <x v="4"/>
    <n v="1592"/>
    <m/>
  </r>
  <r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s v="theater"/>
    <x v="3"/>
    <n v="730"/>
    <m/>
  </r>
  <r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s v="film &amp; video"/>
    <x v="4"/>
    <n v="13"/>
    <m/>
  </r>
  <r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s v="music"/>
    <x v="7"/>
    <n v="55"/>
    <m/>
  </r>
  <r>
    <s v="Perry PLC"/>
    <s v="Mandatory uniform matrix"/>
    <x v="74"/>
    <n v="12275"/>
    <x v="1"/>
    <n v="131"/>
    <s v="US"/>
    <s v="USD"/>
    <n v="1404622800"/>
    <n v="1405141200"/>
    <b v="0"/>
    <b v="0"/>
    <s v="music/rock"/>
    <s v="music"/>
    <x v="1"/>
    <n v="361"/>
    <m/>
  </r>
  <r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s v="theater"/>
    <x v="3"/>
    <n v="10"/>
    <m/>
  </r>
  <r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s v="film &amp; video"/>
    <x v="4"/>
    <n v="14"/>
    <m/>
  </r>
  <r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s v="theater"/>
    <x v="3"/>
    <n v="40"/>
    <m/>
  </r>
  <r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s v="theater"/>
    <x v="3"/>
    <n v="160"/>
    <m/>
  </r>
  <r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s v="theater"/>
    <x v="3"/>
    <n v="184"/>
    <m/>
  </r>
  <r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s v="photography"/>
    <x v="14"/>
    <n v="64"/>
    <m/>
  </r>
  <r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s v="food"/>
    <x v="0"/>
    <n v="225"/>
    <m/>
  </r>
  <r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s v="film &amp; video"/>
    <x v="4"/>
    <n v="172"/>
    <m/>
  </r>
  <r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s v="publishing"/>
    <x v="9"/>
    <n v="146"/>
    <m/>
  </r>
  <r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s v="theater"/>
    <x v="3"/>
    <n v="76"/>
    <m/>
  </r>
  <r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s v="technology"/>
    <x v="8"/>
    <n v="39"/>
    <m/>
  </r>
  <r>
    <s v="Cruz Ltd"/>
    <s v="Exclusive dynamic adapter"/>
    <x v="232"/>
    <n v="12938"/>
    <x v="3"/>
    <n v="145"/>
    <s v="CH"/>
    <s v="CHF"/>
    <n v="1325656800"/>
    <n v="1325829600"/>
    <b v="0"/>
    <b v="0"/>
    <s v="music/indie rock"/>
    <s v="music"/>
    <x v="7"/>
    <n v="11"/>
    <m/>
  </r>
  <r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s v="theater"/>
    <x v="3"/>
    <n v="122"/>
    <m/>
  </r>
  <r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s v="photography"/>
    <x v="14"/>
    <n v="187"/>
    <m/>
  </r>
  <r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s v="publishing"/>
    <x v="9"/>
    <n v="7"/>
    <m/>
  </r>
  <r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s v="technology"/>
    <x v="8"/>
    <n v="66"/>
    <m/>
  </r>
  <r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s v="music"/>
    <x v="17"/>
    <n v="229"/>
    <m/>
  </r>
  <r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s v="film &amp; video"/>
    <x v="4"/>
    <n v="469"/>
    <m/>
  </r>
  <r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s v="theater"/>
    <x v="3"/>
    <n v="130"/>
    <m/>
  </r>
  <r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s v="film &amp; video"/>
    <x v="6"/>
    <n v="167"/>
    <m/>
  </r>
  <r>
    <s v="Jones-Martin"/>
    <s v="Virtual systematic monitoring"/>
    <x v="32"/>
    <n v="14083"/>
    <x v="1"/>
    <n v="454"/>
    <s v="US"/>
    <s v="USD"/>
    <n v="1369285200"/>
    <n v="1369803600"/>
    <b v="0"/>
    <b v="0"/>
    <s v="music/rock"/>
    <s v="music"/>
    <x v="1"/>
    <n v="174"/>
    <m/>
  </r>
  <r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s v="film &amp; video"/>
    <x v="10"/>
    <n v="718"/>
    <m/>
  </r>
  <r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s v="music"/>
    <x v="7"/>
    <n v="64"/>
    <m/>
  </r>
  <r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s v="photography"/>
    <x v="14"/>
    <n v="2"/>
    <m/>
  </r>
  <r>
    <s v="Smith-Schmidt"/>
    <s v="Inverse radical hierarchy"/>
    <x v="79"/>
    <n v="13772"/>
    <x v="1"/>
    <n v="299"/>
    <s v="US"/>
    <s v="USD"/>
    <n v="1572152400"/>
    <n v="1572152400"/>
    <b v="0"/>
    <b v="0"/>
    <s v="theater/plays"/>
    <s v="theater"/>
    <x v="3"/>
    <n v="1530"/>
    <m/>
  </r>
  <r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s v="film &amp; video"/>
    <x v="12"/>
    <n v="40"/>
    <m/>
  </r>
  <r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s v="theater"/>
    <x v="3"/>
    <n v="86"/>
    <m/>
  </r>
  <r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s v="theater"/>
    <x v="3"/>
    <n v="316"/>
    <m/>
  </r>
  <r>
    <s v="Lee LLC"/>
    <s v="Synchronized secondary analyzer"/>
    <x v="241"/>
    <n v="26527"/>
    <x v="0"/>
    <n v="435"/>
    <s v="US"/>
    <s v="USD"/>
    <n v="1528088400"/>
    <n v="1532408400"/>
    <b v="0"/>
    <b v="0"/>
    <s v="theater/plays"/>
    <s v="theater"/>
    <x v="3"/>
    <n v="90"/>
    <m/>
  </r>
  <r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s v="film &amp; video"/>
    <x v="4"/>
    <n v="182"/>
    <m/>
  </r>
  <r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s v="theater"/>
    <x v="3"/>
    <n v="356"/>
    <m/>
  </r>
  <r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s v="film &amp; video"/>
    <x v="4"/>
    <n v="132"/>
    <m/>
  </r>
  <r>
    <s v="Stewart LLC"/>
    <s v="Secured asymmetric projection"/>
    <x v="244"/>
    <n v="62804"/>
    <x v="0"/>
    <n v="714"/>
    <s v="US"/>
    <s v="USD"/>
    <n v="1492491600"/>
    <n v="1492837200"/>
    <b v="0"/>
    <b v="0"/>
    <s v="music/rock"/>
    <s v="music"/>
    <x v="1"/>
    <n v="46"/>
    <m/>
  </r>
  <r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s v="games"/>
    <x v="20"/>
    <n v="36"/>
    <m/>
  </r>
  <r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s v="theater"/>
    <x v="3"/>
    <n v="105"/>
    <m/>
  </r>
  <r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s v="publishing"/>
    <x v="13"/>
    <n v="669"/>
    <m/>
  </r>
  <r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s v="film &amp; video"/>
    <x v="10"/>
    <n v="62"/>
    <m/>
  </r>
  <r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s v="food"/>
    <x v="0"/>
    <n v="85"/>
    <m/>
  </r>
  <r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s v="theater"/>
    <x v="3"/>
    <n v="11"/>
    <m/>
  </r>
  <r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s v="film &amp; video"/>
    <x v="4"/>
    <n v="44"/>
    <m/>
  </r>
  <r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s v="theater"/>
    <x v="3"/>
    <n v="55"/>
    <m/>
  </r>
  <r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s v="film &amp; video"/>
    <x v="4"/>
    <n v="57"/>
    <m/>
  </r>
  <r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s v="technology"/>
    <x v="2"/>
    <n v="123"/>
    <m/>
  </r>
  <r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s v="theater"/>
    <x v="3"/>
    <n v="128"/>
    <m/>
  </r>
  <r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s v="technology"/>
    <x v="8"/>
    <n v="64"/>
    <m/>
  </r>
  <r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s v="theater"/>
    <x v="3"/>
    <n v="127"/>
    <m/>
  </r>
  <r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s v="food"/>
    <x v="0"/>
    <n v="11"/>
    <m/>
  </r>
  <r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s v="music"/>
    <x v="7"/>
    <n v="40"/>
    <m/>
  </r>
  <r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s v="photography"/>
    <x v="14"/>
    <n v="288"/>
    <m/>
  </r>
  <r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s v="theater"/>
    <x v="3"/>
    <n v="573"/>
    <m/>
  </r>
  <r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s v="theater"/>
    <x v="3"/>
    <n v="113"/>
    <m/>
  </r>
  <r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s v="film &amp; video"/>
    <x v="10"/>
    <n v="46"/>
    <m/>
  </r>
  <r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s v="photography"/>
    <x v="14"/>
    <n v="91"/>
    <m/>
  </r>
  <r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s v="theater"/>
    <x v="3"/>
    <n v="68"/>
    <m/>
  </r>
  <r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s v="theater"/>
    <x v="3"/>
    <n v="192"/>
    <m/>
  </r>
  <r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s v="theater"/>
    <x v="3"/>
    <n v="83"/>
    <m/>
  </r>
  <r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s v="film &amp; video"/>
    <x v="4"/>
    <n v="54"/>
    <m/>
  </r>
  <r>
    <s v="Floyd-Sims"/>
    <s v="Cloned transitional hierarchy"/>
    <x v="91"/>
    <n v="903"/>
    <x v="3"/>
    <n v="10"/>
    <s v="CA"/>
    <s v="CAD"/>
    <n v="1480572000"/>
    <n v="1481781600"/>
    <b v="1"/>
    <b v="0"/>
    <s v="theater/plays"/>
    <s v="theater"/>
    <x v="3"/>
    <n v="17"/>
    <m/>
  </r>
  <r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s v="theater"/>
    <x v="3"/>
    <n v="117"/>
    <m/>
  </r>
  <r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s v="music"/>
    <x v="17"/>
    <n v="1052"/>
    <m/>
  </r>
  <r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s v="film &amp; video"/>
    <x v="10"/>
    <n v="123"/>
    <m/>
  </r>
  <r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s v="theater"/>
    <x v="3"/>
    <n v="179"/>
    <m/>
  </r>
  <r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s v="film &amp; video"/>
    <x v="22"/>
    <n v="355"/>
    <m/>
  </r>
  <r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s v="film &amp; video"/>
    <x v="19"/>
    <n v="162"/>
    <m/>
  </r>
  <r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s v="technology"/>
    <x v="8"/>
    <n v="25"/>
    <m/>
  </r>
  <r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s v="theater"/>
    <x v="3"/>
    <n v="199"/>
    <m/>
  </r>
  <r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s v="theater"/>
    <x v="3"/>
    <n v="35"/>
    <m/>
  </r>
  <r>
    <s v="Hensley Ltd"/>
    <s v="Versatile global attitude"/>
    <x v="8"/>
    <n v="10938"/>
    <x v="1"/>
    <n v="296"/>
    <s v="US"/>
    <s v="USD"/>
    <n v="1311483600"/>
    <n v="1311656400"/>
    <b v="0"/>
    <b v="1"/>
    <s v="music/indie rock"/>
    <s v="music"/>
    <x v="7"/>
    <n v="176"/>
    <m/>
  </r>
  <r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s v="theater"/>
    <x v="3"/>
    <n v="511"/>
    <m/>
  </r>
  <r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s v="technology"/>
    <x v="8"/>
    <n v="82"/>
    <m/>
  </r>
  <r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s v="film &amp; video"/>
    <x v="19"/>
    <n v="24"/>
    <m/>
  </r>
  <r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s v="games"/>
    <x v="11"/>
    <n v="50"/>
    <m/>
  </r>
  <r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s v="games"/>
    <x v="11"/>
    <n v="967"/>
    <m/>
  </r>
  <r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s v="film &amp; video"/>
    <x v="10"/>
    <n v="4"/>
    <m/>
  </r>
  <r>
    <s v="Padilla-Porter"/>
    <s v="Innovative exuding matrix"/>
    <x v="263"/>
    <n v="182302"/>
    <x v="1"/>
    <n v="6286"/>
    <s v="US"/>
    <s v="USD"/>
    <n v="1500440400"/>
    <n v="1503118800"/>
    <b v="0"/>
    <b v="0"/>
    <s v="music/rock"/>
    <s v="music"/>
    <x v="1"/>
    <n v="123"/>
    <m/>
  </r>
  <r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s v="film &amp; video"/>
    <x v="6"/>
    <n v="63"/>
    <m/>
  </r>
  <r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s v="film &amp; video"/>
    <x v="22"/>
    <n v="56"/>
    <m/>
  </r>
  <r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s v="film &amp; video"/>
    <x v="6"/>
    <n v="44"/>
    <m/>
  </r>
  <r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s v="theater"/>
    <x v="3"/>
    <n v="118"/>
    <m/>
  </r>
  <r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s v="music"/>
    <x v="7"/>
    <n v="104"/>
    <m/>
  </r>
  <r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s v="theater"/>
    <x v="3"/>
    <n v="27"/>
    <m/>
  </r>
  <r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s v="theater"/>
    <x v="3"/>
    <n v="351"/>
    <m/>
  </r>
  <r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s v="film &amp; video"/>
    <x v="4"/>
    <n v="90"/>
    <m/>
  </r>
  <r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s v="theater"/>
    <x v="3"/>
    <n v="172"/>
    <m/>
  </r>
  <r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s v="film &amp; video"/>
    <x v="6"/>
    <n v="141"/>
    <m/>
  </r>
  <r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s v="games"/>
    <x v="20"/>
    <n v="31"/>
    <m/>
  </r>
  <r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s v="film &amp; video"/>
    <x v="10"/>
    <n v="108"/>
    <m/>
  </r>
  <r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s v="theater"/>
    <x v="3"/>
    <n v="133"/>
    <m/>
  </r>
  <r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s v="publishing"/>
    <x v="18"/>
    <n v="188"/>
    <m/>
  </r>
  <r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s v="technology"/>
    <x v="8"/>
    <n v="332"/>
    <m/>
  </r>
  <r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s v="technology"/>
    <x v="2"/>
    <n v="575"/>
    <m/>
  </r>
  <r>
    <s v="Hughes Inc"/>
    <s v="Streamlined neutral analyzer"/>
    <x v="220"/>
    <n v="1620"/>
    <x v="0"/>
    <n v="16"/>
    <s v="US"/>
    <s v="USD"/>
    <n v="1555218000"/>
    <n v="1556600400"/>
    <b v="0"/>
    <b v="0"/>
    <s v="theater/plays"/>
    <s v="theater"/>
    <x v="3"/>
    <n v="41"/>
    <m/>
  </r>
  <r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s v="film &amp; video"/>
    <x v="6"/>
    <n v="184"/>
    <m/>
  </r>
  <r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s v="technology"/>
    <x v="8"/>
    <n v="286"/>
    <m/>
  </r>
  <r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s v="food"/>
    <x v="0"/>
    <n v="319"/>
    <m/>
  </r>
  <r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s v="music"/>
    <x v="1"/>
    <n v="39"/>
    <m/>
  </r>
  <r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s v="music"/>
    <x v="5"/>
    <n v="178"/>
    <m/>
  </r>
  <r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s v="film &amp; video"/>
    <x v="19"/>
    <n v="365"/>
    <m/>
  </r>
  <r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s v="publishing"/>
    <x v="18"/>
    <n v="114"/>
    <m/>
  </r>
  <r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s v="publishing"/>
    <x v="13"/>
    <n v="30"/>
    <m/>
  </r>
  <r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s v="film &amp; video"/>
    <x v="22"/>
    <n v="54"/>
    <m/>
  </r>
  <r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s v="technology"/>
    <x v="8"/>
    <n v="236"/>
    <m/>
  </r>
  <r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s v="food"/>
    <x v="0"/>
    <n v="513"/>
    <m/>
  </r>
  <r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s v="photography"/>
    <x v="14"/>
    <n v="101"/>
    <m/>
  </r>
  <r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s v="theater"/>
    <x v="3"/>
    <n v="81"/>
    <m/>
  </r>
  <r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s v="publishing"/>
    <x v="13"/>
    <n v="16"/>
    <m/>
  </r>
  <r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s v="theater"/>
    <x v="3"/>
    <n v="53"/>
    <m/>
  </r>
  <r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s v="food"/>
    <x v="0"/>
    <n v="260"/>
    <m/>
  </r>
  <r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s v="theater"/>
    <x v="3"/>
    <n v="31"/>
    <m/>
  </r>
  <r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s v="publishing"/>
    <x v="18"/>
    <n v="14"/>
    <m/>
  </r>
  <r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s v="theater"/>
    <x v="3"/>
    <n v="179"/>
    <m/>
  </r>
  <r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s v="theater"/>
    <x v="3"/>
    <n v="220"/>
    <m/>
  </r>
  <r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s v="technology"/>
    <x v="8"/>
    <n v="102"/>
    <m/>
  </r>
  <r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s v="journalism"/>
    <x v="23"/>
    <n v="192"/>
    <m/>
  </r>
  <r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s v="food"/>
    <x v="0"/>
    <n v="305"/>
    <m/>
  </r>
  <r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s v="film &amp; video"/>
    <x v="12"/>
    <n v="24"/>
    <m/>
  </r>
  <r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s v="photography"/>
    <x v="14"/>
    <n v="724"/>
    <m/>
  </r>
  <r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s v="technology"/>
    <x v="8"/>
    <n v="547"/>
    <m/>
  </r>
  <r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s v="theater"/>
    <x v="3"/>
    <n v="415"/>
    <m/>
  </r>
  <r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s v="film &amp; video"/>
    <x v="10"/>
    <n v="1"/>
    <m/>
  </r>
  <r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s v="technology"/>
    <x v="8"/>
    <n v="34"/>
    <m/>
  </r>
  <r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s v="technology"/>
    <x v="2"/>
    <n v="24"/>
    <m/>
  </r>
  <r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s v="film &amp; video"/>
    <x v="4"/>
    <n v="48"/>
    <m/>
  </r>
  <r>
    <s v="Valdez Ltd"/>
    <s v="Team-oriented clear-thinking matrix"/>
    <x v="0"/>
    <n v="0"/>
    <x v="0"/>
    <n v="0"/>
    <s v="US"/>
    <s v="USD"/>
    <n v="1367384400"/>
    <n v="1369803600"/>
    <b v="0"/>
    <b v="1"/>
    <s v="theater/plays"/>
    <s v="theater"/>
    <x v="3"/>
    <n v="0"/>
    <m/>
  </r>
  <r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s v="film &amp; video"/>
    <x v="4"/>
    <n v="70"/>
    <m/>
  </r>
  <r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s v="games"/>
    <x v="11"/>
    <n v="530"/>
    <m/>
  </r>
  <r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s v="film &amp; video"/>
    <x v="6"/>
    <n v="180"/>
    <m/>
  </r>
  <r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s v="music"/>
    <x v="1"/>
    <n v="92"/>
    <m/>
  </r>
  <r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s v="publishing"/>
    <x v="15"/>
    <n v="14"/>
    <m/>
  </r>
  <r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s v="theater"/>
    <x v="3"/>
    <n v="927"/>
    <m/>
  </r>
  <r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s v="technology"/>
    <x v="2"/>
    <n v="40"/>
    <m/>
  </r>
  <r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s v="theater"/>
    <x v="3"/>
    <n v="112"/>
    <m/>
  </r>
  <r>
    <s v="White LLC"/>
    <s v="Robust zero-defect project"/>
    <x v="172"/>
    <n v="119510"/>
    <x v="0"/>
    <n v="1258"/>
    <s v="US"/>
    <s v="USD"/>
    <n v="1336194000"/>
    <n v="1337058000"/>
    <b v="0"/>
    <b v="0"/>
    <s v="theater/plays"/>
    <s v="theater"/>
    <x v="3"/>
    <n v="71"/>
    <m/>
  </r>
  <r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s v="film &amp; video"/>
    <x v="6"/>
    <n v="119"/>
    <m/>
  </r>
  <r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s v="theater"/>
    <x v="3"/>
    <n v="24"/>
    <m/>
  </r>
  <r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s v="games"/>
    <x v="11"/>
    <n v="139"/>
    <m/>
  </r>
  <r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s v="film &amp; video"/>
    <x v="19"/>
    <n v="39"/>
    <m/>
  </r>
  <r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s v="music"/>
    <x v="1"/>
    <n v="22"/>
    <m/>
  </r>
  <r>
    <s v="Cox LLC"/>
    <s v="Phased 24hour flexibility"/>
    <x v="133"/>
    <n v="4797"/>
    <x v="0"/>
    <n v="133"/>
    <s v="CA"/>
    <s v="CAD"/>
    <n v="1324620000"/>
    <n v="1324792800"/>
    <b v="0"/>
    <b v="1"/>
    <s v="theater/plays"/>
    <s v="theater"/>
    <x v="3"/>
    <n v="56"/>
    <m/>
  </r>
  <r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s v="publishing"/>
    <x v="9"/>
    <n v="43"/>
    <m/>
  </r>
  <r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s v="food"/>
    <x v="0"/>
    <n v="112"/>
    <m/>
  </r>
  <r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s v="film &amp; video"/>
    <x v="10"/>
    <n v="7"/>
    <m/>
  </r>
  <r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s v="music"/>
    <x v="1"/>
    <n v="102"/>
    <m/>
  </r>
  <r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s v="theater"/>
    <x v="3"/>
    <n v="426"/>
    <m/>
  </r>
  <r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s v="film &amp; video"/>
    <x v="6"/>
    <n v="146"/>
    <m/>
  </r>
  <r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s v="film &amp; video"/>
    <x v="12"/>
    <n v="32"/>
    <m/>
  </r>
  <r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s v="film &amp; video"/>
    <x v="12"/>
    <n v="700"/>
    <m/>
  </r>
  <r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s v="theater"/>
    <x v="3"/>
    <n v="84"/>
    <m/>
  </r>
  <r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s v="technology"/>
    <x v="8"/>
    <n v="84"/>
    <m/>
  </r>
  <r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s v="theater"/>
    <x v="3"/>
    <n v="156"/>
    <m/>
  </r>
  <r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s v="film &amp; video"/>
    <x v="10"/>
    <n v="100"/>
    <m/>
  </r>
  <r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s v="music"/>
    <x v="7"/>
    <n v="80"/>
    <m/>
  </r>
  <r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s v="games"/>
    <x v="11"/>
    <n v="11"/>
    <m/>
  </r>
  <r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s v="publishing"/>
    <x v="13"/>
    <n v="92"/>
    <m/>
  </r>
  <r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s v="games"/>
    <x v="11"/>
    <n v="96"/>
    <m/>
  </r>
  <r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s v="theater"/>
    <x v="3"/>
    <n v="503"/>
    <m/>
  </r>
  <r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s v="music"/>
    <x v="7"/>
    <n v="159"/>
    <m/>
  </r>
  <r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s v="film &amp; video"/>
    <x v="6"/>
    <n v="15"/>
    <m/>
  </r>
  <r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s v="theater"/>
    <x v="3"/>
    <n v="482"/>
    <m/>
  </r>
  <r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s v="publishing"/>
    <x v="13"/>
    <n v="150"/>
    <m/>
  </r>
  <r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s v="film &amp; video"/>
    <x v="4"/>
    <n v="117"/>
    <m/>
  </r>
  <r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s v="games"/>
    <x v="20"/>
    <n v="38"/>
    <m/>
  </r>
  <r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s v="food"/>
    <x v="0"/>
    <n v="73"/>
    <m/>
  </r>
  <r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s v="photography"/>
    <x v="14"/>
    <n v="266"/>
    <m/>
  </r>
  <r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s v="games"/>
    <x v="20"/>
    <n v="24"/>
    <m/>
  </r>
  <r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s v="music"/>
    <x v="7"/>
    <n v="3"/>
    <m/>
  </r>
  <r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s v="games"/>
    <x v="11"/>
    <n v="16"/>
    <m/>
  </r>
  <r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s v="music"/>
    <x v="1"/>
    <n v="277"/>
    <m/>
  </r>
  <r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s v="theater"/>
    <x v="3"/>
    <n v="89"/>
    <m/>
  </r>
  <r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s v="theater"/>
    <x v="3"/>
    <n v="164"/>
    <m/>
  </r>
  <r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s v="film &amp; video"/>
    <x v="6"/>
    <n v="969"/>
    <m/>
  </r>
  <r>
    <s v="York-Pitts"/>
    <s v="Monitored discrete toolset"/>
    <x v="302"/>
    <n v="179074"/>
    <x v="1"/>
    <n v="2985"/>
    <s v="US"/>
    <s v="USD"/>
    <n v="1459486800"/>
    <n v="1460610000"/>
    <b v="0"/>
    <b v="0"/>
    <s v="theater/plays"/>
    <s v="theater"/>
    <x v="3"/>
    <n v="271"/>
    <m/>
  </r>
  <r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s v="technology"/>
    <x v="8"/>
    <n v="284"/>
    <m/>
  </r>
  <r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s v="music"/>
    <x v="7"/>
    <n v="4"/>
    <m/>
  </r>
  <r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s v="technology"/>
    <x v="2"/>
    <n v="59"/>
    <m/>
  </r>
  <r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s v="theater"/>
    <x v="3"/>
    <n v="99"/>
    <m/>
  </r>
  <r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s v="music"/>
    <x v="1"/>
    <n v="44"/>
    <m/>
  </r>
  <r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s v="music"/>
    <x v="7"/>
    <n v="152"/>
    <m/>
  </r>
  <r>
    <s v="Anderson Group"/>
    <s v="Organic maximized database"/>
    <x v="9"/>
    <n v="14089"/>
    <x v="1"/>
    <n v="135"/>
    <s v="DK"/>
    <s v="DKK"/>
    <n v="1396414800"/>
    <n v="1399093200"/>
    <b v="0"/>
    <b v="0"/>
    <s v="music/rock"/>
    <s v="music"/>
    <x v="1"/>
    <n v="224"/>
    <m/>
  </r>
  <r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s v="publishing"/>
    <x v="18"/>
    <n v="240"/>
    <m/>
  </r>
  <r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s v="film &amp; video"/>
    <x v="22"/>
    <n v="199"/>
    <m/>
  </r>
  <r>
    <s v="Ho Ltd"/>
    <s v="Enhanced client-driven capacity"/>
    <x v="306"/>
    <n v="7966"/>
    <x v="1"/>
    <n v="126"/>
    <s v="US"/>
    <s v="USD"/>
    <n v="1456293600"/>
    <n v="1460005200"/>
    <b v="0"/>
    <b v="0"/>
    <s v="theater/plays"/>
    <s v="theater"/>
    <x v="3"/>
    <n v="137"/>
    <m/>
  </r>
  <r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s v="theater"/>
    <x v="3"/>
    <n v="101"/>
    <m/>
  </r>
  <r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s v="film &amp; video"/>
    <x v="10"/>
    <n v="794"/>
    <m/>
  </r>
  <r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s v="theater"/>
    <x v="3"/>
    <n v="370"/>
    <m/>
  </r>
  <r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s v="music"/>
    <x v="1"/>
    <n v="13"/>
    <m/>
  </r>
  <r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s v="film &amp; video"/>
    <x v="4"/>
    <n v="138"/>
    <m/>
  </r>
  <r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s v="theater"/>
    <x v="3"/>
    <n v="84"/>
    <m/>
  </r>
  <r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s v="theater"/>
    <x v="3"/>
    <n v="205"/>
    <m/>
  </r>
  <r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s v="music"/>
    <x v="5"/>
    <n v="44"/>
    <m/>
  </r>
  <r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s v="music"/>
    <x v="1"/>
    <n v="219"/>
    <m/>
  </r>
  <r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s v="theater"/>
    <x v="3"/>
    <n v="186"/>
    <m/>
  </r>
  <r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s v="film &amp; video"/>
    <x v="10"/>
    <n v="237"/>
    <m/>
  </r>
  <r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s v="music"/>
    <x v="1"/>
    <n v="306"/>
    <m/>
  </r>
  <r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s v="film &amp; video"/>
    <x v="12"/>
    <n v="94"/>
    <m/>
  </r>
  <r>
    <s v="Clements Group"/>
    <s v="Assimilated actuating policy"/>
    <x v="25"/>
    <n v="4896"/>
    <x v="3"/>
    <n v="94"/>
    <s v="US"/>
    <s v="USD"/>
    <n v="1443416400"/>
    <n v="1444798800"/>
    <b v="0"/>
    <b v="1"/>
    <s v="music/rock"/>
    <s v="music"/>
    <x v="1"/>
    <n v="54"/>
    <m/>
  </r>
  <r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s v="journalism"/>
    <x v="23"/>
    <n v="112"/>
    <m/>
  </r>
  <r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s v="food"/>
    <x v="0"/>
    <n v="369"/>
    <m/>
  </r>
  <r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s v="theater"/>
    <x v="3"/>
    <n v="63"/>
    <m/>
  </r>
  <r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s v="theater"/>
    <x v="3"/>
    <n v="65"/>
    <m/>
  </r>
  <r>
    <s v="Stevens Inc"/>
    <s v="Adaptive 24hour projection"/>
    <x v="139"/>
    <n v="1546"/>
    <x v="3"/>
    <n v="37"/>
    <s v="US"/>
    <s v="USD"/>
    <n v="1299823200"/>
    <n v="1302066000"/>
    <b v="0"/>
    <b v="0"/>
    <s v="music/jazz"/>
    <s v="music"/>
    <x v="17"/>
    <n v="19"/>
    <m/>
  </r>
  <r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s v="film &amp; video"/>
    <x v="22"/>
    <n v="17"/>
    <m/>
  </r>
  <r>
    <s v="Franklin Inc"/>
    <s v="Focused multimedia knowledgebase"/>
    <x v="8"/>
    <n v="6269"/>
    <x v="1"/>
    <n v="87"/>
    <s v="US"/>
    <s v="USD"/>
    <n v="1312693200"/>
    <n v="1313730000"/>
    <b v="0"/>
    <b v="0"/>
    <s v="music/jazz"/>
    <s v="music"/>
    <x v="17"/>
    <n v="101"/>
    <m/>
  </r>
  <r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s v="theater"/>
    <x v="3"/>
    <n v="342"/>
    <m/>
  </r>
  <r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s v="technology"/>
    <x v="2"/>
    <n v="64"/>
    <m/>
  </r>
  <r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s v="games"/>
    <x v="11"/>
    <n v="52"/>
    <m/>
  </r>
  <r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s v="film &amp; video"/>
    <x v="4"/>
    <n v="322"/>
    <m/>
  </r>
  <r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s v="technology"/>
    <x v="2"/>
    <n v="120"/>
    <m/>
  </r>
  <r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s v="publishing"/>
    <x v="18"/>
    <n v="147"/>
    <m/>
  </r>
  <r>
    <s v="Rowe-Wong"/>
    <s v="Robust hybrid budgetary management"/>
    <x v="31"/>
    <n v="6654"/>
    <x v="1"/>
    <n v="130"/>
    <s v="US"/>
    <s v="USD"/>
    <n v="1289973600"/>
    <n v="1291615200"/>
    <b v="0"/>
    <b v="0"/>
    <s v="music/rock"/>
    <s v="music"/>
    <x v="1"/>
    <n v="951"/>
    <m/>
  </r>
  <r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s v="food"/>
    <x v="0"/>
    <n v="73"/>
    <m/>
  </r>
  <r>
    <s v="Weber Inc"/>
    <s v="Up-sized discrete firmware"/>
    <x v="215"/>
    <n v="124517"/>
    <x v="0"/>
    <n v="1368"/>
    <s v="GB"/>
    <s v="GBP"/>
    <n v="1269493200"/>
    <n v="1272171600"/>
    <b v="0"/>
    <b v="0"/>
    <s v="theater/plays"/>
    <s v="theater"/>
    <x v="3"/>
    <n v="79"/>
    <m/>
  </r>
  <r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s v="film &amp; video"/>
    <x v="4"/>
    <n v="65"/>
    <m/>
  </r>
  <r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s v="publishing"/>
    <x v="15"/>
    <n v="82"/>
    <m/>
  </r>
  <r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s v="games"/>
    <x v="11"/>
    <n v="1038"/>
    <m/>
  </r>
  <r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s v="theater"/>
    <x v="3"/>
    <n v="13"/>
    <m/>
  </r>
  <r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s v="film &amp; video"/>
    <x v="10"/>
    <n v="155"/>
    <m/>
  </r>
  <r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s v="theater"/>
    <x v="3"/>
    <n v="7"/>
    <m/>
  </r>
  <r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s v="theater"/>
    <x v="3"/>
    <n v="209"/>
    <m/>
  </r>
  <r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s v="film &amp; video"/>
    <x v="6"/>
    <n v="100"/>
    <m/>
  </r>
  <r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s v="theater"/>
    <x v="3"/>
    <n v="202"/>
    <m/>
  </r>
  <r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s v="music"/>
    <x v="1"/>
    <n v="162"/>
    <m/>
  </r>
  <r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s v="film &amp; video"/>
    <x v="4"/>
    <n v="4"/>
    <m/>
  </r>
  <r>
    <s v="Brown-George"/>
    <s v="Cross-platform tertiary array"/>
    <x v="0"/>
    <n v="5"/>
    <x v="0"/>
    <n v="1"/>
    <s v="GB"/>
    <s v="GBP"/>
    <n v="1375160400"/>
    <n v="1376197200"/>
    <b v="0"/>
    <b v="0"/>
    <s v="food/food trucks"/>
    <s v="food"/>
    <x v="0"/>
    <n v="5"/>
    <m/>
  </r>
  <r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s v="technology"/>
    <x v="8"/>
    <n v="207"/>
    <m/>
  </r>
  <r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s v="theater"/>
    <x v="3"/>
    <n v="128"/>
    <m/>
  </r>
  <r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s v="theater"/>
    <x v="3"/>
    <n v="120"/>
    <m/>
  </r>
  <r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s v="theater"/>
    <x v="3"/>
    <n v="171"/>
    <m/>
  </r>
  <r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s v="publishing"/>
    <x v="9"/>
    <n v="187"/>
    <m/>
  </r>
  <r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s v="music"/>
    <x v="1"/>
    <n v="188"/>
    <m/>
  </r>
  <r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s v="food"/>
    <x v="0"/>
    <n v="131"/>
    <m/>
  </r>
  <r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s v="music"/>
    <x v="17"/>
    <n v="284"/>
    <m/>
  </r>
  <r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s v="film &amp; video"/>
    <x v="22"/>
    <n v="120"/>
    <m/>
  </r>
  <r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s v="theater"/>
    <x v="3"/>
    <n v="419"/>
    <m/>
  </r>
  <r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s v="theater"/>
    <x v="3"/>
    <n v="14"/>
    <m/>
  </r>
  <r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s v="music"/>
    <x v="5"/>
    <n v="139"/>
    <m/>
  </r>
  <r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s v="theater"/>
    <x v="3"/>
    <n v="174"/>
    <m/>
  </r>
  <r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s v="theater"/>
    <x v="3"/>
    <n v="155"/>
    <m/>
  </r>
  <r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s v="theater"/>
    <x v="3"/>
    <n v="170"/>
    <m/>
  </r>
  <r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s v="music"/>
    <x v="7"/>
    <n v="190"/>
    <m/>
  </r>
  <r>
    <s v="King LLC"/>
    <s v="Multi-channeled local intranet"/>
    <x v="1"/>
    <n v="3496"/>
    <x v="1"/>
    <n v="55"/>
    <s v="US"/>
    <s v="USD"/>
    <n v="1401858000"/>
    <n v="1402722000"/>
    <b v="0"/>
    <b v="0"/>
    <s v="theater/plays"/>
    <s v="theater"/>
    <x v="3"/>
    <n v="250"/>
    <m/>
  </r>
  <r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s v="publishing"/>
    <x v="9"/>
    <n v="49"/>
    <m/>
  </r>
  <r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s v="theater"/>
    <x v="3"/>
    <n v="28"/>
    <m/>
  </r>
  <r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s v="photography"/>
    <x v="14"/>
    <n v="268"/>
    <m/>
  </r>
  <r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s v="theater"/>
    <x v="3"/>
    <n v="620"/>
    <m/>
  </r>
  <r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s v="music"/>
    <x v="7"/>
    <n v="3"/>
    <m/>
  </r>
  <r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s v="theater"/>
    <x v="3"/>
    <n v="160"/>
    <m/>
  </r>
  <r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s v="photography"/>
    <x v="14"/>
    <n v="279"/>
    <m/>
  </r>
  <r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s v="theater"/>
    <x v="3"/>
    <n v="77"/>
    <m/>
  </r>
  <r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s v="theater"/>
    <x v="3"/>
    <n v="206"/>
    <m/>
  </r>
  <r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s v="food"/>
    <x v="0"/>
    <n v="694"/>
    <m/>
  </r>
  <r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s v="music"/>
    <x v="7"/>
    <n v="152"/>
    <m/>
  </r>
  <r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s v="theater"/>
    <x v="3"/>
    <n v="65"/>
    <m/>
  </r>
  <r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s v="theater"/>
    <x v="3"/>
    <n v="63"/>
    <m/>
  </r>
  <r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s v="theater"/>
    <x v="3"/>
    <n v="310"/>
    <m/>
  </r>
  <r>
    <s v="Parker PLC"/>
    <s v="Reduced interactive matrix"/>
    <x v="339"/>
    <n v="30902"/>
    <x v="2"/>
    <n v="278"/>
    <s v="US"/>
    <s v="USD"/>
    <n v="1414904400"/>
    <n v="1416463200"/>
    <b v="0"/>
    <b v="0"/>
    <s v="theater/plays"/>
    <s v="theater"/>
    <x v="3"/>
    <n v="43"/>
    <m/>
  </r>
  <r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s v="film &amp; video"/>
    <x v="10"/>
    <n v="83"/>
    <m/>
  </r>
  <r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s v="film &amp; video"/>
    <x v="19"/>
    <n v="79"/>
    <m/>
  </r>
  <r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s v="film &amp; video"/>
    <x v="19"/>
    <n v="114"/>
    <m/>
  </r>
  <r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s v="film &amp; video"/>
    <x v="10"/>
    <n v="65"/>
    <m/>
  </r>
  <r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s v="theater"/>
    <x v="3"/>
    <n v="79"/>
    <m/>
  </r>
  <r>
    <s v="Weaver Ltd"/>
    <s v="Monitored 24/7 approach"/>
    <x v="342"/>
    <n v="9318"/>
    <x v="0"/>
    <n v="94"/>
    <s v="US"/>
    <s v="USD"/>
    <n v="1280206800"/>
    <n v="1281243600"/>
    <b v="0"/>
    <b v="1"/>
    <s v="theater/plays"/>
    <s v="theater"/>
    <x v="3"/>
    <n v="11"/>
    <m/>
  </r>
  <r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s v="film &amp; video"/>
    <x v="6"/>
    <n v="56"/>
    <m/>
  </r>
  <r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s v="theater"/>
    <x v="3"/>
    <n v="17"/>
    <m/>
  </r>
  <r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s v="theater"/>
    <x v="3"/>
    <n v="120"/>
    <m/>
  </r>
  <r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s v="technology"/>
    <x v="8"/>
    <n v="145"/>
    <m/>
  </r>
  <r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s v="theater"/>
    <x v="3"/>
    <n v="221"/>
    <m/>
  </r>
  <r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s v="theater"/>
    <x v="3"/>
    <n v="48"/>
    <m/>
  </r>
  <r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s v="music"/>
    <x v="1"/>
    <n v="93"/>
    <m/>
  </r>
  <r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s v="games"/>
    <x v="11"/>
    <n v="89"/>
    <m/>
  </r>
  <r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s v="publishing"/>
    <x v="18"/>
    <n v="41"/>
    <m/>
  </r>
  <r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s v="food"/>
    <x v="0"/>
    <n v="63"/>
    <m/>
  </r>
  <r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s v="theater"/>
    <x v="3"/>
    <n v="48"/>
    <m/>
  </r>
  <r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s v="music"/>
    <x v="17"/>
    <n v="2"/>
    <m/>
  </r>
  <r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s v="film &amp; video"/>
    <x v="12"/>
    <n v="88"/>
    <m/>
  </r>
  <r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s v="technology"/>
    <x v="2"/>
    <n v="127"/>
    <m/>
  </r>
  <r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s v="technology"/>
    <x v="2"/>
    <n v="2339"/>
    <m/>
  </r>
  <r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s v="music"/>
    <x v="16"/>
    <n v="508"/>
    <m/>
  </r>
  <r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s v="photography"/>
    <x v="14"/>
    <n v="191"/>
    <m/>
  </r>
  <r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s v="food"/>
    <x v="0"/>
    <n v="42"/>
    <m/>
  </r>
  <r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s v="film &amp; video"/>
    <x v="22"/>
    <n v="8"/>
    <m/>
  </r>
  <r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s v="music"/>
    <x v="1"/>
    <n v="60"/>
    <m/>
  </r>
  <r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s v="film &amp; video"/>
    <x v="4"/>
    <n v="47"/>
    <m/>
  </r>
  <r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s v="theater"/>
    <x v="3"/>
    <n v="82"/>
    <m/>
  </r>
  <r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s v="music"/>
    <x v="17"/>
    <n v="54"/>
    <m/>
  </r>
  <r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s v="theater"/>
    <x v="3"/>
    <n v="98"/>
    <m/>
  </r>
  <r>
    <s v="Everett-Wolfe"/>
    <s v="Total optimizing software"/>
    <x v="83"/>
    <n v="7724"/>
    <x v="0"/>
    <n v="87"/>
    <s v="US"/>
    <s v="USD"/>
    <n v="1286427600"/>
    <n v="1288414800"/>
    <b v="0"/>
    <b v="0"/>
    <s v="theater/plays"/>
    <s v="theater"/>
    <x v="3"/>
    <n v="77"/>
    <m/>
  </r>
  <r>
    <s v="Young PLC"/>
    <s v="Optional maximized attitude"/>
    <x v="355"/>
    <n v="26571"/>
    <x v="0"/>
    <n v="1063"/>
    <s v="US"/>
    <s v="USD"/>
    <n v="1329717600"/>
    <n v="1330581600"/>
    <b v="0"/>
    <b v="0"/>
    <s v="music/jazz"/>
    <s v="music"/>
    <x v="17"/>
    <n v="33"/>
    <m/>
  </r>
  <r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s v="film &amp; video"/>
    <x v="4"/>
    <n v="240"/>
    <m/>
  </r>
  <r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s v="theater"/>
    <x v="3"/>
    <n v="64"/>
    <m/>
  </r>
  <r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s v="journalism"/>
    <x v="23"/>
    <n v="176"/>
    <m/>
  </r>
  <r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s v="theater"/>
    <x v="3"/>
    <n v="20"/>
    <m/>
  </r>
  <r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s v="theater"/>
    <x v="3"/>
    <n v="359"/>
    <m/>
  </r>
  <r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s v="music"/>
    <x v="7"/>
    <n v="469"/>
    <m/>
  </r>
  <r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s v="theater"/>
    <x v="3"/>
    <n v="122"/>
    <m/>
  </r>
  <r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s v="theater"/>
    <x v="3"/>
    <n v="56"/>
    <m/>
  </r>
  <r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s v="music"/>
    <x v="7"/>
    <n v="44"/>
    <m/>
  </r>
  <r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s v="photography"/>
    <x v="14"/>
    <n v="34"/>
    <m/>
  </r>
  <r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s v="journalism"/>
    <x v="23"/>
    <n v="123"/>
    <m/>
  </r>
  <r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s v="photography"/>
    <x v="14"/>
    <n v="190"/>
    <m/>
  </r>
  <r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s v="publishing"/>
    <x v="13"/>
    <n v="84"/>
    <m/>
  </r>
  <r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s v="film &amp; video"/>
    <x v="6"/>
    <n v="18"/>
    <m/>
  </r>
  <r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s v="food"/>
    <x v="0"/>
    <n v="1037"/>
    <m/>
  </r>
  <r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s v="games"/>
    <x v="20"/>
    <n v="97"/>
    <m/>
  </r>
  <r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s v="theater"/>
    <x v="3"/>
    <n v="86"/>
    <m/>
  </r>
  <r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s v="theater"/>
    <x v="3"/>
    <n v="150"/>
    <m/>
  </r>
  <r>
    <s v="Jones PLC"/>
    <s v="Virtual systemic intranet"/>
    <x v="173"/>
    <n v="8244"/>
    <x v="1"/>
    <n v="147"/>
    <s v="US"/>
    <s v="USD"/>
    <n v="1537074000"/>
    <n v="1537246800"/>
    <b v="0"/>
    <b v="0"/>
    <s v="theater/plays"/>
    <s v="theater"/>
    <x v="3"/>
    <n v="358"/>
    <m/>
  </r>
  <r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s v="publishing"/>
    <x v="9"/>
    <n v="543"/>
    <m/>
  </r>
  <r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s v="theater"/>
    <x v="3"/>
    <n v="68"/>
    <m/>
  </r>
  <r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s v="technology"/>
    <x v="8"/>
    <n v="192"/>
    <m/>
  </r>
  <r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s v="theater"/>
    <x v="3"/>
    <n v="932"/>
    <m/>
  </r>
  <r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s v="film &amp; video"/>
    <x v="19"/>
    <n v="429"/>
    <m/>
  </r>
  <r>
    <s v="Nguyen Inc"/>
    <s v="Seamless directional capacity"/>
    <x v="190"/>
    <n v="7348"/>
    <x v="1"/>
    <n v="69"/>
    <s v="US"/>
    <s v="USD"/>
    <n v="1383022800"/>
    <n v="1384063200"/>
    <b v="0"/>
    <b v="0"/>
    <s v="technology/web"/>
    <s v="technology"/>
    <x v="2"/>
    <n v="101"/>
    <m/>
  </r>
  <r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s v="film &amp; video"/>
    <x v="4"/>
    <n v="227"/>
    <m/>
  </r>
  <r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s v="film &amp; video"/>
    <x v="4"/>
    <n v="142"/>
    <m/>
  </r>
  <r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s v="music"/>
    <x v="1"/>
    <n v="91"/>
    <m/>
  </r>
  <r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s v="theater"/>
    <x v="3"/>
    <n v="64"/>
    <m/>
  </r>
  <r>
    <s v="Mora-Bradley"/>
    <s v="Programmable tangible ability"/>
    <x v="14"/>
    <n v="7656"/>
    <x v="0"/>
    <n v="79"/>
    <s v="US"/>
    <s v="USD"/>
    <n v="1511762400"/>
    <n v="1514959200"/>
    <b v="0"/>
    <b v="0"/>
    <s v="theater/plays"/>
    <s v="theater"/>
    <x v="3"/>
    <n v="84"/>
    <m/>
  </r>
  <r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s v="music"/>
    <x v="1"/>
    <n v="134"/>
    <m/>
  </r>
  <r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s v="theater"/>
    <x v="3"/>
    <n v="59"/>
    <m/>
  </r>
  <r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s v="music"/>
    <x v="5"/>
    <n v="153"/>
    <m/>
  </r>
  <r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s v="technology"/>
    <x v="8"/>
    <n v="447"/>
    <m/>
  </r>
  <r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s v="film &amp; video"/>
    <x v="6"/>
    <n v="84"/>
    <m/>
  </r>
  <r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s v="technology"/>
    <x v="8"/>
    <n v="3"/>
    <m/>
  </r>
  <r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s v="theater"/>
    <x v="3"/>
    <n v="175"/>
    <m/>
  </r>
  <r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s v="technology"/>
    <x v="8"/>
    <n v="54"/>
    <m/>
  </r>
  <r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s v="publishing"/>
    <x v="18"/>
    <n v="312"/>
    <m/>
  </r>
  <r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s v="film &amp; video"/>
    <x v="10"/>
    <n v="123"/>
    <m/>
  </r>
  <r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s v="publishing"/>
    <x v="9"/>
    <n v="99"/>
    <m/>
  </r>
  <r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s v="technology"/>
    <x v="2"/>
    <n v="128"/>
    <m/>
  </r>
  <r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s v="film &amp; video"/>
    <x v="6"/>
    <n v="159"/>
    <m/>
  </r>
  <r>
    <s v="Ortega LLC"/>
    <s v="Secured bifurcated intranet"/>
    <x v="12"/>
    <n v="12020"/>
    <x v="1"/>
    <n v="137"/>
    <s v="CH"/>
    <s v="CHF"/>
    <n v="1495429200"/>
    <n v="1496293200"/>
    <b v="0"/>
    <b v="0"/>
    <s v="theater/plays"/>
    <s v="theater"/>
    <x v="3"/>
    <n v="707"/>
    <m/>
  </r>
  <r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s v="theater"/>
    <x v="3"/>
    <n v="142"/>
    <m/>
  </r>
  <r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s v="theater"/>
    <x v="3"/>
    <n v="148"/>
    <m/>
  </r>
  <r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s v="theater"/>
    <x v="3"/>
    <n v="20"/>
    <m/>
  </r>
  <r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s v="theater"/>
    <x v="3"/>
    <n v="1841"/>
    <m/>
  </r>
  <r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s v="publishing"/>
    <x v="15"/>
    <n v="162"/>
    <m/>
  </r>
  <r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s v="music"/>
    <x v="1"/>
    <n v="473"/>
    <m/>
  </r>
  <r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s v="games"/>
    <x v="20"/>
    <n v="24"/>
    <m/>
  </r>
  <r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s v="theater"/>
    <x v="3"/>
    <n v="518"/>
    <m/>
  </r>
  <r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s v="film &amp; video"/>
    <x v="4"/>
    <n v="248"/>
    <m/>
  </r>
  <r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s v="technology"/>
    <x v="8"/>
    <n v="100"/>
    <m/>
  </r>
  <r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s v="publishing"/>
    <x v="13"/>
    <n v="153"/>
    <m/>
  </r>
  <r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s v="theater"/>
    <x v="3"/>
    <n v="37"/>
    <m/>
  </r>
  <r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s v="music"/>
    <x v="1"/>
    <n v="4"/>
    <m/>
  </r>
  <r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s v="film &amp; video"/>
    <x v="4"/>
    <n v="157"/>
    <m/>
  </r>
  <r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s v="theater"/>
    <x v="3"/>
    <n v="270"/>
    <m/>
  </r>
  <r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s v="theater"/>
    <x v="3"/>
    <n v="134"/>
    <m/>
  </r>
  <r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s v="games"/>
    <x v="20"/>
    <n v="50"/>
    <m/>
  </r>
  <r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s v="theater"/>
    <x v="3"/>
    <n v="89"/>
    <m/>
  </r>
  <r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s v="technology"/>
    <x v="2"/>
    <n v="165"/>
    <m/>
  </r>
  <r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s v="theater"/>
    <x v="3"/>
    <n v="18"/>
    <m/>
  </r>
  <r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s v="film &amp; video"/>
    <x v="6"/>
    <n v="186"/>
    <m/>
  </r>
  <r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s v="technology"/>
    <x v="8"/>
    <n v="413"/>
    <m/>
  </r>
  <r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s v="technology"/>
    <x v="2"/>
    <n v="90"/>
    <m/>
  </r>
  <r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s v="music"/>
    <x v="1"/>
    <n v="92"/>
    <m/>
  </r>
  <r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s v="music"/>
    <x v="16"/>
    <n v="527"/>
    <m/>
  </r>
  <r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s v="theater"/>
    <x v="3"/>
    <n v="319"/>
    <m/>
  </r>
  <r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s v="photography"/>
    <x v="14"/>
    <n v="354"/>
    <m/>
  </r>
  <r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s v="publishing"/>
    <x v="9"/>
    <n v="33"/>
    <m/>
  </r>
  <r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s v="music"/>
    <x v="7"/>
    <n v="136"/>
    <m/>
  </r>
  <r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s v="theater"/>
    <x v="3"/>
    <n v="2"/>
    <m/>
  </r>
  <r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s v="music"/>
    <x v="7"/>
    <n v="61"/>
    <m/>
  </r>
  <r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s v="theater"/>
    <x v="3"/>
    <n v="30"/>
    <m/>
  </r>
  <r>
    <s v="Garcia Ltd"/>
    <s v="Balanced mobile alliance"/>
    <x v="272"/>
    <n v="14150"/>
    <x v="1"/>
    <n v="130"/>
    <s v="US"/>
    <s v="USD"/>
    <n v="1274590800"/>
    <n v="1274677200"/>
    <b v="0"/>
    <b v="0"/>
    <s v="theater/plays"/>
    <s v="theater"/>
    <x v="3"/>
    <n v="1179"/>
    <m/>
  </r>
  <r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s v="music"/>
    <x v="5"/>
    <n v="1126"/>
    <m/>
  </r>
  <r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s v="theater"/>
    <x v="3"/>
    <n v="13"/>
    <m/>
  </r>
  <r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s v="theater"/>
    <x v="3"/>
    <n v="712"/>
    <m/>
  </r>
  <r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s v="technology"/>
    <x v="8"/>
    <n v="30"/>
    <m/>
  </r>
  <r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s v="technology"/>
    <x v="2"/>
    <n v="213"/>
    <m/>
  </r>
  <r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s v="theater"/>
    <x v="3"/>
    <n v="229"/>
    <m/>
  </r>
  <r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s v="film &amp; video"/>
    <x v="10"/>
    <n v="35"/>
    <m/>
  </r>
  <r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s v="technology"/>
    <x v="8"/>
    <n v="157"/>
    <m/>
  </r>
  <r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s v="music"/>
    <x v="5"/>
    <n v="1"/>
    <m/>
  </r>
  <r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s v="publishing"/>
    <x v="9"/>
    <n v="232"/>
    <m/>
  </r>
  <r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s v="theater"/>
    <x v="3"/>
    <n v="92"/>
    <m/>
  </r>
  <r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s v="photography"/>
    <x v="14"/>
    <n v="257"/>
    <m/>
  </r>
  <r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s v="theater"/>
    <x v="3"/>
    <n v="168"/>
    <m/>
  </r>
  <r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s v="theater"/>
    <x v="3"/>
    <n v="167"/>
    <m/>
  </r>
  <r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s v="theater"/>
    <x v="3"/>
    <n v="772"/>
    <m/>
  </r>
  <r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s v="film &amp; video"/>
    <x v="6"/>
    <n v="407"/>
    <m/>
  </r>
  <r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s v="music"/>
    <x v="1"/>
    <n v="564"/>
    <m/>
  </r>
  <r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s v="music"/>
    <x v="5"/>
    <n v="68"/>
    <m/>
  </r>
  <r>
    <s v="Smith-Kennedy"/>
    <s v="Virtual heuristic hub"/>
    <x v="386"/>
    <n v="16592"/>
    <x v="0"/>
    <n v="210"/>
    <s v="IT"/>
    <s v="EUR"/>
    <n v="1564635600"/>
    <n v="1567141200"/>
    <b v="0"/>
    <b v="1"/>
    <s v="games/video games"/>
    <s v="games"/>
    <x v="11"/>
    <n v="34"/>
    <m/>
  </r>
  <r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s v="music"/>
    <x v="1"/>
    <n v="655"/>
    <m/>
  </r>
  <r>
    <s v="Davis Ltd"/>
    <s v="Upgradable uniform service-desk"/>
    <x v="26"/>
    <n v="6204"/>
    <x v="1"/>
    <n v="100"/>
    <s v="AU"/>
    <s v="AUD"/>
    <n v="1354082400"/>
    <n v="1355032800"/>
    <b v="0"/>
    <b v="0"/>
    <s v="music/jazz"/>
    <s v="music"/>
    <x v="17"/>
    <n v="177"/>
    <m/>
  </r>
  <r>
    <s v="Rowland PLC"/>
    <s v="Inverse client-driven product"/>
    <x v="36"/>
    <n v="6338"/>
    <x v="1"/>
    <n v="235"/>
    <s v="US"/>
    <s v="USD"/>
    <n v="1336453200"/>
    <n v="1339477200"/>
    <b v="0"/>
    <b v="1"/>
    <s v="theater/plays"/>
    <s v="theater"/>
    <x v="3"/>
    <n v="113"/>
    <m/>
  </r>
  <r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s v="music"/>
    <x v="1"/>
    <n v="728"/>
    <m/>
  </r>
  <r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s v="music"/>
    <x v="7"/>
    <n v="208"/>
    <m/>
  </r>
  <r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s v="film &amp; video"/>
    <x v="22"/>
    <n v="31"/>
    <m/>
  </r>
  <r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s v="publishing"/>
    <x v="18"/>
    <n v="57"/>
    <m/>
  </r>
  <r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s v="theater"/>
    <x v="3"/>
    <n v="231"/>
    <m/>
  </r>
  <r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s v="games"/>
    <x v="11"/>
    <n v="87"/>
    <m/>
  </r>
  <r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s v="theater"/>
    <x v="3"/>
    <n v="271"/>
    <m/>
  </r>
  <r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s v="theater"/>
    <x v="3"/>
    <n v="49"/>
    <m/>
  </r>
  <r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s v="music"/>
    <x v="7"/>
    <n v="113"/>
    <m/>
  </r>
  <r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s v="theater"/>
    <x v="3"/>
    <n v="191"/>
    <m/>
  </r>
  <r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s v="technology"/>
    <x v="2"/>
    <n v="136"/>
    <m/>
  </r>
  <r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s v="music"/>
    <x v="1"/>
    <n v="10"/>
    <m/>
  </r>
  <r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s v="theater"/>
    <x v="3"/>
    <n v="66"/>
    <m/>
  </r>
  <r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s v="theater"/>
    <x v="3"/>
    <n v="49"/>
    <m/>
  </r>
  <r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s v="film &amp; video"/>
    <x v="10"/>
    <n v="788"/>
    <m/>
  </r>
  <r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s v="theater"/>
    <x v="3"/>
    <n v="80"/>
    <m/>
  </r>
  <r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s v="film &amp; video"/>
    <x v="6"/>
    <n v="106"/>
    <m/>
  </r>
  <r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s v="theater"/>
    <x v="3"/>
    <n v="51"/>
    <m/>
  </r>
  <r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s v="film &amp; video"/>
    <x v="10"/>
    <n v="215"/>
    <m/>
  </r>
  <r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s v="music"/>
    <x v="1"/>
    <n v="141"/>
    <m/>
  </r>
  <r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s v="technology"/>
    <x v="2"/>
    <n v="115"/>
    <m/>
  </r>
  <r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s v="film &amp; video"/>
    <x v="10"/>
    <n v="193"/>
    <m/>
  </r>
  <r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s v="music"/>
    <x v="17"/>
    <n v="730"/>
    <m/>
  </r>
  <r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s v="music"/>
    <x v="1"/>
    <n v="100"/>
    <m/>
  </r>
  <r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s v="film &amp; video"/>
    <x v="10"/>
    <n v="88"/>
    <m/>
  </r>
  <r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s v="theater"/>
    <x v="3"/>
    <n v="37"/>
    <m/>
  </r>
  <r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s v="theater"/>
    <x v="3"/>
    <n v="31"/>
    <m/>
  </r>
  <r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s v="food"/>
    <x v="0"/>
    <n v="26"/>
    <m/>
  </r>
  <r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s v="theater"/>
    <x v="3"/>
    <n v="34"/>
    <m/>
  </r>
  <r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s v="publishing"/>
    <x v="9"/>
    <n v="1186"/>
    <m/>
  </r>
  <r>
    <s v="Welch Inc"/>
    <s v="Optional optimal website"/>
    <x v="47"/>
    <n v="8276"/>
    <x v="1"/>
    <n v="110"/>
    <s v="US"/>
    <s v="USD"/>
    <n v="1513922400"/>
    <n v="1514959200"/>
    <b v="0"/>
    <b v="0"/>
    <s v="music/rock"/>
    <s v="music"/>
    <x v="1"/>
    <n v="125"/>
    <m/>
  </r>
  <r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s v="film &amp; video"/>
    <x v="6"/>
    <n v="14"/>
    <m/>
  </r>
  <r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s v="games"/>
    <x v="20"/>
    <n v="55"/>
    <m/>
  </r>
  <r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s v="technology"/>
    <x v="2"/>
    <n v="110"/>
    <m/>
  </r>
  <r>
    <s v="Small-Fuentes"/>
    <s v="Seamless maximized product"/>
    <x v="74"/>
    <n v="6408"/>
    <x v="1"/>
    <n v="121"/>
    <s v="US"/>
    <s v="USD"/>
    <n v="1338440400"/>
    <n v="1340859600"/>
    <b v="0"/>
    <b v="1"/>
    <s v="theater/plays"/>
    <s v="theater"/>
    <x v="3"/>
    <n v="188"/>
    <m/>
  </r>
  <r>
    <s v="Reid-Day"/>
    <s v="Devolved tertiary time-frame"/>
    <x v="396"/>
    <n v="73522"/>
    <x v="0"/>
    <n v="1225"/>
    <s v="GB"/>
    <s v="GBP"/>
    <n v="1454133600"/>
    <n v="1454479200"/>
    <b v="0"/>
    <b v="0"/>
    <s v="theater/plays"/>
    <s v="theater"/>
    <x v="3"/>
    <n v="87"/>
    <m/>
  </r>
  <r>
    <s v="Wallace LLC"/>
    <s v="Centralized regional function"/>
    <x v="0"/>
    <n v="1"/>
    <x v="0"/>
    <n v="1"/>
    <s v="CH"/>
    <s v="CHF"/>
    <n v="1434085200"/>
    <n v="1434430800"/>
    <b v="0"/>
    <b v="0"/>
    <s v="music/rock"/>
    <s v="music"/>
    <x v="1"/>
    <n v="1"/>
    <m/>
  </r>
  <r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s v="photography"/>
    <x v="14"/>
    <n v="203"/>
    <m/>
  </r>
  <r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s v="photography"/>
    <x v="14"/>
    <n v="197"/>
    <m/>
  </r>
  <r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s v="theater"/>
    <x v="3"/>
    <n v="107"/>
    <m/>
  </r>
  <r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s v="music"/>
    <x v="1"/>
    <n v="269"/>
    <m/>
  </r>
  <r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s v="film &amp; video"/>
    <x v="4"/>
    <n v="51"/>
    <m/>
  </r>
  <r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s v="film &amp; video"/>
    <x v="6"/>
    <n v="1180"/>
    <m/>
  </r>
  <r>
    <s v="Walker-Taylor"/>
    <s v="Automated uniform concept"/>
    <x v="31"/>
    <n v="1848"/>
    <x v="1"/>
    <n v="43"/>
    <s v="US"/>
    <s v="USD"/>
    <n v="1571115600"/>
    <n v="1574920800"/>
    <b v="0"/>
    <b v="1"/>
    <s v="theater/plays"/>
    <s v="theater"/>
    <x v="3"/>
    <n v="264"/>
    <m/>
  </r>
  <r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s v="food"/>
    <x v="0"/>
    <n v="30"/>
    <m/>
  </r>
  <r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s v="film &amp; video"/>
    <x v="4"/>
    <n v="63"/>
    <m/>
  </r>
  <r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s v="theater"/>
    <x v="3"/>
    <n v="193"/>
    <m/>
  </r>
  <r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s v="games"/>
    <x v="11"/>
    <n v="77"/>
    <m/>
  </r>
  <r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s v="publishing"/>
    <x v="9"/>
    <n v="226"/>
    <m/>
  </r>
  <r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s v="games"/>
    <x v="11"/>
    <n v="239"/>
    <m/>
  </r>
  <r>
    <s v="Vincent PLC"/>
    <s v="Visionary 24hour analyzer"/>
    <x v="170"/>
    <n v="2950"/>
    <x v="0"/>
    <n v="36"/>
    <s v="DK"/>
    <s v="DKK"/>
    <n v="1464325200"/>
    <n v="1464498000"/>
    <b v="0"/>
    <b v="1"/>
    <s v="music/rock"/>
    <s v="music"/>
    <x v="1"/>
    <n v="92"/>
    <m/>
  </r>
  <r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s v="music"/>
    <x v="1"/>
    <n v="130"/>
    <m/>
  </r>
  <r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s v="theater"/>
    <x v="3"/>
    <n v="615"/>
    <m/>
  </r>
  <r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s v="publishing"/>
    <x v="9"/>
    <n v="369"/>
    <m/>
  </r>
  <r>
    <s v="Martinez LLC"/>
    <s v="Automated local secured line"/>
    <x v="31"/>
    <n v="7664"/>
    <x v="1"/>
    <n v="69"/>
    <s v="US"/>
    <s v="USD"/>
    <n v="1548050400"/>
    <n v="1549173600"/>
    <b v="0"/>
    <b v="1"/>
    <s v="theater/plays"/>
    <s v="theater"/>
    <x v="3"/>
    <n v="1095"/>
    <m/>
  </r>
  <r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s v="games"/>
    <x v="11"/>
    <n v="51"/>
    <m/>
  </r>
  <r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s v="music"/>
    <x v="1"/>
    <n v="801"/>
    <m/>
  </r>
  <r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s v="film &amp; video"/>
    <x v="4"/>
    <n v="291"/>
    <m/>
  </r>
  <r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s v="music"/>
    <x v="1"/>
    <n v="350"/>
    <m/>
  </r>
  <r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s v="music"/>
    <x v="1"/>
    <n v="357"/>
    <m/>
  </r>
  <r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s v="publishing"/>
    <x v="9"/>
    <n v="126"/>
    <m/>
  </r>
  <r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s v="film &amp; video"/>
    <x v="12"/>
    <n v="388"/>
    <m/>
  </r>
  <r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s v="theater"/>
    <x v="3"/>
    <n v="457"/>
    <m/>
  </r>
  <r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s v="film &amp; video"/>
    <x v="6"/>
    <n v="267"/>
    <m/>
  </r>
  <r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s v="theater"/>
    <x v="3"/>
    <n v="69"/>
    <m/>
  </r>
  <r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s v="theater"/>
    <x v="3"/>
    <n v="51"/>
    <m/>
  </r>
  <r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s v="theater"/>
    <x v="3"/>
    <n v="1"/>
    <m/>
  </r>
  <r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s v="photography"/>
    <x v="14"/>
    <n v="109"/>
    <m/>
  </r>
  <r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s v="publishing"/>
    <x v="18"/>
    <n v="315"/>
    <m/>
  </r>
  <r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s v="publishing"/>
    <x v="18"/>
    <n v="158"/>
    <m/>
  </r>
  <r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s v="theater"/>
    <x v="3"/>
    <n v="154"/>
    <m/>
  </r>
  <r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s v="technology"/>
    <x v="2"/>
    <n v="90"/>
    <m/>
  </r>
  <r>
    <s v="Macias Inc"/>
    <s v="Optimized didactic intranet"/>
    <x v="32"/>
    <n v="6086"/>
    <x v="0"/>
    <n v="94"/>
    <s v="US"/>
    <s v="USD"/>
    <n v="1265349600"/>
    <n v="1266300000"/>
    <b v="0"/>
    <b v="0"/>
    <s v="music/indie rock"/>
    <s v="music"/>
    <x v="7"/>
    <n v="75"/>
    <m/>
  </r>
  <r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s v="music"/>
    <x v="17"/>
    <n v="853"/>
    <m/>
  </r>
  <r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s v="theater"/>
    <x v="3"/>
    <n v="139"/>
    <m/>
  </r>
  <r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s v="film &amp; video"/>
    <x v="4"/>
    <n v="190"/>
    <m/>
  </r>
  <r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s v="theater"/>
    <x v="3"/>
    <n v="100"/>
    <m/>
  </r>
  <r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s v="technology"/>
    <x v="2"/>
    <n v="143"/>
    <m/>
  </r>
  <r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s v="technology"/>
    <x v="8"/>
    <n v="563"/>
    <m/>
  </r>
  <r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s v="photography"/>
    <x v="14"/>
    <n v="31"/>
    <m/>
  </r>
  <r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s v="film &amp; video"/>
    <x v="4"/>
    <n v="99"/>
    <m/>
  </r>
  <r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s v="technology"/>
    <x v="2"/>
    <n v="198"/>
    <m/>
  </r>
  <r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s v="technology"/>
    <x v="2"/>
    <n v="509"/>
    <m/>
  </r>
  <r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s v="food"/>
    <x v="0"/>
    <n v="238"/>
    <m/>
  </r>
  <r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s v="film &amp; video"/>
    <x v="6"/>
    <n v="338"/>
    <m/>
  </r>
  <r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s v="music"/>
    <x v="7"/>
    <n v="133"/>
    <m/>
  </r>
  <r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s v="music"/>
    <x v="1"/>
    <n v="1"/>
    <m/>
  </r>
  <r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s v="music"/>
    <x v="5"/>
    <n v="208"/>
    <m/>
  </r>
  <r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s v="games"/>
    <x v="11"/>
    <n v="51"/>
    <m/>
  </r>
  <r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s v="music"/>
    <x v="7"/>
    <n v="652"/>
    <m/>
  </r>
  <r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s v="publishing"/>
    <x v="13"/>
    <n v="114"/>
    <m/>
  </r>
  <r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s v="theater"/>
    <x v="3"/>
    <n v="102"/>
    <m/>
  </r>
  <r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s v="food"/>
    <x v="0"/>
    <n v="357"/>
    <m/>
  </r>
  <r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s v="film &amp; video"/>
    <x v="12"/>
    <n v="140"/>
    <m/>
  </r>
  <r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s v="food"/>
    <x v="0"/>
    <n v="69"/>
    <m/>
  </r>
  <r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s v="theater"/>
    <x v="3"/>
    <n v="36"/>
    <m/>
  </r>
  <r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s v="technology"/>
    <x v="8"/>
    <n v="252"/>
    <m/>
  </r>
  <r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s v="theater"/>
    <x v="3"/>
    <n v="106"/>
    <m/>
  </r>
  <r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s v="theater"/>
    <x v="3"/>
    <n v="187"/>
    <m/>
  </r>
  <r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s v="film &amp; video"/>
    <x v="19"/>
    <n v="387"/>
    <m/>
  </r>
  <r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s v="film &amp; video"/>
    <x v="12"/>
    <n v="347"/>
    <m/>
  </r>
  <r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s v="theater"/>
    <x v="3"/>
    <n v="186"/>
    <m/>
  </r>
  <r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s v="photography"/>
    <x v="14"/>
    <n v="43"/>
    <m/>
  </r>
  <r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s v="food"/>
    <x v="0"/>
    <n v="162"/>
    <m/>
  </r>
  <r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s v="theater"/>
    <x v="3"/>
    <n v="185"/>
    <m/>
  </r>
  <r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s v="film &amp; video"/>
    <x v="6"/>
    <n v="24"/>
    <m/>
  </r>
  <r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s v="theater"/>
    <x v="3"/>
    <n v="90"/>
    <m/>
  </r>
  <r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s v="theater"/>
    <x v="3"/>
    <n v="273"/>
    <m/>
  </r>
  <r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s v="film &amp; video"/>
    <x v="22"/>
    <n v="170"/>
    <m/>
  </r>
  <r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s v="photography"/>
    <x v="14"/>
    <n v="188"/>
    <m/>
  </r>
  <r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s v="photography"/>
    <x v="14"/>
    <n v="347"/>
    <m/>
  </r>
  <r>
    <s v="Mueller-Harmon"/>
    <s v="Implemented tangible approach"/>
    <x v="58"/>
    <n v="5465"/>
    <x v="0"/>
    <n v="67"/>
    <s v="US"/>
    <s v="USD"/>
    <n v="1294898400"/>
    <n v="1294984800"/>
    <b v="0"/>
    <b v="0"/>
    <s v="music/rock"/>
    <s v="music"/>
    <x v="1"/>
    <n v="69"/>
    <m/>
  </r>
  <r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s v="photography"/>
    <x v="14"/>
    <n v="25"/>
    <m/>
  </r>
  <r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s v="food"/>
    <x v="0"/>
    <n v="77"/>
    <m/>
  </r>
  <r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s v="music"/>
    <x v="16"/>
    <n v="37"/>
    <m/>
  </r>
  <r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s v="publishing"/>
    <x v="9"/>
    <n v="544"/>
    <m/>
  </r>
  <r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s v="music"/>
    <x v="5"/>
    <n v="229"/>
    <m/>
  </r>
  <r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s v="theater"/>
    <x v="3"/>
    <n v="39"/>
    <m/>
  </r>
  <r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s v="theater"/>
    <x v="3"/>
    <n v="370"/>
    <m/>
  </r>
  <r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s v="film &amp; video"/>
    <x v="12"/>
    <n v="238"/>
    <m/>
  </r>
  <r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s v="theater"/>
    <x v="3"/>
    <n v="64"/>
    <m/>
  </r>
  <r>
    <s v="Lynch Ltd"/>
    <s v="Virtual analyzing collaboration"/>
    <x v="37"/>
    <n v="2129"/>
    <x v="1"/>
    <n v="52"/>
    <s v="US"/>
    <s v="USD"/>
    <n v="1275800400"/>
    <n v="1279083600"/>
    <b v="0"/>
    <b v="0"/>
    <s v="theater/plays"/>
    <s v="theater"/>
    <x v="3"/>
    <n v="118"/>
    <m/>
  </r>
  <r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s v="music"/>
    <x v="7"/>
    <n v="85"/>
    <m/>
  </r>
  <r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s v="theater"/>
    <x v="3"/>
    <n v="29"/>
    <m/>
  </r>
  <r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s v="theater"/>
    <x v="3"/>
    <n v="210"/>
    <m/>
  </r>
  <r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s v="music"/>
    <x v="5"/>
    <n v="170"/>
    <m/>
  </r>
  <r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s v="music"/>
    <x v="7"/>
    <n v="116"/>
    <m/>
  </r>
  <r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s v="film &amp; video"/>
    <x v="4"/>
    <n v="259"/>
    <m/>
  </r>
  <r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s v="publishing"/>
    <x v="18"/>
    <n v="231"/>
    <m/>
  </r>
  <r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s v="film &amp; video"/>
    <x v="4"/>
    <n v="128"/>
    <m/>
  </r>
  <r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s v="film &amp; video"/>
    <x v="19"/>
    <n v="189"/>
    <m/>
  </r>
  <r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s v="theater"/>
    <x v="3"/>
    <n v="7"/>
    <m/>
  </r>
  <r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s v="food"/>
    <x v="0"/>
    <n v="774"/>
    <m/>
  </r>
  <r>
    <s v="Berry-Cannon"/>
    <s v="Organized discrete encoding"/>
    <x v="35"/>
    <n v="2437"/>
    <x v="0"/>
    <n v="27"/>
    <s v="US"/>
    <s v="USD"/>
    <n v="1556427600"/>
    <n v="1556600400"/>
    <b v="0"/>
    <b v="0"/>
    <s v="theater/plays"/>
    <s v="theater"/>
    <x v="3"/>
    <n v="28"/>
    <m/>
  </r>
  <r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s v="film &amp; video"/>
    <x v="4"/>
    <n v="52"/>
    <m/>
  </r>
  <r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s v="music"/>
    <x v="17"/>
    <n v="407"/>
    <m/>
  </r>
  <r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s v="technology"/>
    <x v="2"/>
    <n v="2"/>
    <m/>
  </r>
  <r>
    <s v="Hogan Group"/>
    <s v="Versatile bottom-line definition"/>
    <x v="36"/>
    <n v="8746"/>
    <x v="1"/>
    <n v="159"/>
    <s v="US"/>
    <s v="USD"/>
    <n v="1531803600"/>
    <n v="1534654800"/>
    <b v="0"/>
    <b v="1"/>
    <s v="music/rock"/>
    <s v="music"/>
    <x v="1"/>
    <n v="156"/>
    <m/>
  </r>
  <r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s v="technology"/>
    <x v="2"/>
    <n v="252"/>
    <m/>
  </r>
  <r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s v="publishing"/>
    <x v="9"/>
    <n v="2"/>
    <m/>
  </r>
  <r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s v="publishing"/>
    <x v="15"/>
    <n v="12"/>
    <m/>
  </r>
  <r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s v="theater"/>
    <x v="3"/>
    <n v="164"/>
    <m/>
  </r>
  <r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s v="film &amp; video"/>
    <x v="4"/>
    <n v="163"/>
    <m/>
  </r>
  <r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s v="theater"/>
    <x v="3"/>
    <n v="20"/>
    <m/>
  </r>
  <r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s v="games"/>
    <x v="11"/>
    <n v="319"/>
    <m/>
  </r>
  <r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s v="theater"/>
    <x v="3"/>
    <n v="479"/>
    <m/>
  </r>
  <r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s v="theater"/>
    <x v="3"/>
    <n v="20"/>
    <m/>
  </r>
  <r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s v="technology"/>
    <x v="2"/>
    <n v="199"/>
    <m/>
  </r>
  <r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s v="film &amp; video"/>
    <x v="6"/>
    <n v="795"/>
    <m/>
  </r>
  <r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s v="film &amp; video"/>
    <x v="6"/>
    <n v="51"/>
    <m/>
  </r>
  <r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s v="theater"/>
    <x v="3"/>
    <n v="57"/>
    <m/>
  </r>
  <r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s v="film &amp; video"/>
    <x v="19"/>
    <n v="156"/>
    <m/>
  </r>
  <r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s v="photography"/>
    <x v="14"/>
    <n v="36"/>
    <m/>
  </r>
  <r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s v="film &amp; video"/>
    <x v="12"/>
    <n v="58"/>
    <m/>
  </r>
  <r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s v="publishing"/>
    <x v="15"/>
    <n v="237"/>
    <m/>
  </r>
  <r>
    <s v="Fox Ltd"/>
    <s v="Extended multimedia firmware"/>
    <x v="428"/>
    <n v="20915"/>
    <x v="0"/>
    <n v="225"/>
    <s v="AU"/>
    <s v="AUD"/>
    <n v="1507957200"/>
    <n v="1510725600"/>
    <b v="0"/>
    <b v="1"/>
    <s v="theater/plays"/>
    <s v="theater"/>
    <x v="3"/>
    <n v="59"/>
    <m/>
  </r>
  <r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s v="film &amp; video"/>
    <x v="10"/>
    <n v="183"/>
    <m/>
  </r>
  <r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s v="technology"/>
    <x v="2"/>
    <n v="1"/>
    <m/>
  </r>
  <r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s v="music"/>
    <x v="21"/>
    <n v="176"/>
    <m/>
  </r>
  <r>
    <s v="Wise and Sons"/>
    <s v="Sharable discrete definition"/>
    <x v="12"/>
    <n v="4044"/>
    <x v="1"/>
    <n v="40"/>
    <s v="US"/>
    <s v="USD"/>
    <n v="1279083600"/>
    <n v="1279170000"/>
    <b v="0"/>
    <b v="0"/>
    <s v="theater/plays"/>
    <s v="theater"/>
    <x v="3"/>
    <n v="238"/>
    <m/>
  </r>
  <r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s v="theater"/>
    <x v="3"/>
    <n v="488"/>
    <m/>
  </r>
  <r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s v="theater"/>
    <x v="3"/>
    <n v="224"/>
    <m/>
  </r>
  <r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s v="food"/>
    <x v="0"/>
    <n v="18"/>
    <m/>
  </r>
  <r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s v="theater"/>
    <x v="3"/>
    <n v="46"/>
    <m/>
  </r>
  <r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s v="technology"/>
    <x v="2"/>
    <n v="117"/>
    <m/>
  </r>
  <r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s v="theater"/>
    <x v="3"/>
    <n v="217"/>
    <m/>
  </r>
  <r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s v="theater"/>
    <x v="3"/>
    <n v="112"/>
    <m/>
  </r>
  <r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s v="theater"/>
    <x v="3"/>
    <n v="73"/>
    <m/>
  </r>
  <r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s v="music"/>
    <x v="1"/>
    <n v="212"/>
    <m/>
  </r>
  <r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s v="theater"/>
    <x v="3"/>
    <n v="240"/>
    <m/>
  </r>
  <r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s v="theater"/>
    <x v="3"/>
    <n v="182"/>
    <m/>
  </r>
  <r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s v="theater"/>
    <x v="3"/>
    <n v="164"/>
    <m/>
  </r>
  <r>
    <s v="Brown Ltd"/>
    <s v="Enhanced composite contingency"/>
    <x v="100"/>
    <n v="1690"/>
    <x v="0"/>
    <n v="21"/>
    <s v="US"/>
    <s v="USD"/>
    <n v="1563771600"/>
    <n v="1564030800"/>
    <b v="1"/>
    <b v="0"/>
    <s v="theater/plays"/>
    <s v="theater"/>
    <x v="3"/>
    <n v="2"/>
    <m/>
  </r>
  <r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s v="film &amp; video"/>
    <x v="4"/>
    <n v="50"/>
    <m/>
  </r>
  <r>
    <s v="Allen Inc"/>
    <s v="Total dedicated benchmark"/>
    <x v="243"/>
    <n v="10093"/>
    <x v="1"/>
    <n v="96"/>
    <s v="US"/>
    <s v="USD"/>
    <n v="1528779600"/>
    <n v="1531890000"/>
    <b v="0"/>
    <b v="1"/>
    <s v="publishing/fiction"/>
    <s v="publishing"/>
    <x v="13"/>
    <n v="110"/>
    <m/>
  </r>
  <r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s v="games"/>
    <x v="11"/>
    <n v="49"/>
    <m/>
  </r>
  <r>
    <s v="Wiggins Ltd"/>
    <s v="Upgradable analyzing core"/>
    <x v="34"/>
    <n v="6161"/>
    <x v="2"/>
    <n v="66"/>
    <s v="CA"/>
    <s v="CAD"/>
    <n v="1354341600"/>
    <n v="1356242400"/>
    <b v="0"/>
    <b v="0"/>
    <s v="technology/web"/>
    <s v="technology"/>
    <x v="2"/>
    <n v="62"/>
    <m/>
  </r>
  <r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s v="theater"/>
    <x v="3"/>
    <n v="13"/>
    <m/>
  </r>
  <r>
    <s v="Allen Inc"/>
    <s v="Horizontal optimizing model"/>
    <x v="103"/>
    <n v="6205"/>
    <x v="0"/>
    <n v="67"/>
    <s v="AU"/>
    <s v="AUD"/>
    <n v="1295935200"/>
    <n v="1296194400"/>
    <b v="0"/>
    <b v="0"/>
    <s v="theater/plays"/>
    <s v="theater"/>
    <x v="3"/>
    <n v="65"/>
    <m/>
  </r>
  <r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s v="food"/>
    <x v="0"/>
    <n v="160"/>
    <m/>
  </r>
  <r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s v="photography"/>
    <x v="14"/>
    <n v="81"/>
    <m/>
  </r>
  <r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s v="photography"/>
    <x v="14"/>
    <n v="32"/>
    <m/>
  </r>
  <r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s v="theater"/>
    <x v="3"/>
    <n v="10"/>
    <m/>
  </r>
  <r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s v="theater"/>
    <x v="3"/>
    <n v="27"/>
    <m/>
  </r>
  <r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s v="film &amp; video"/>
    <x v="4"/>
    <n v="63"/>
    <m/>
  </r>
  <r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s v="technology"/>
    <x v="2"/>
    <n v="161"/>
    <m/>
  </r>
  <r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s v="theater"/>
    <x v="3"/>
    <n v="5"/>
    <m/>
  </r>
  <r>
    <s v="Peterson Ltd"/>
    <s v="Re-engineered 24hour matrix"/>
    <x v="435"/>
    <n v="159056"/>
    <x v="1"/>
    <n v="1559"/>
    <s v="US"/>
    <s v="USD"/>
    <n v="1482732000"/>
    <n v="1482818400"/>
    <b v="0"/>
    <b v="1"/>
    <s v="music/rock"/>
    <s v="music"/>
    <x v="1"/>
    <n v="1097"/>
    <m/>
  </r>
  <r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s v="film &amp; video"/>
    <x v="4"/>
    <n v="70"/>
    <m/>
  </r>
  <r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s v="film &amp; video"/>
    <x v="22"/>
    <n v="60"/>
    <m/>
  </r>
  <r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s v="technology"/>
    <x v="2"/>
    <n v="367"/>
    <m/>
  </r>
  <r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s v="theater"/>
    <x v="3"/>
    <n v="1109"/>
    <m/>
  </r>
  <r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s v="film &amp; video"/>
    <x v="22"/>
    <n v="19"/>
    <m/>
  </r>
  <r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s v="theater"/>
    <x v="3"/>
    <n v="127"/>
    <m/>
  </r>
  <r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s v="film &amp; video"/>
    <x v="10"/>
    <n v="735"/>
    <m/>
  </r>
  <r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s v="publishing"/>
    <x v="18"/>
    <n v="5"/>
    <m/>
  </r>
  <r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s v="technology"/>
    <x v="2"/>
    <n v="85"/>
    <m/>
  </r>
  <r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s v="publishing"/>
    <x v="18"/>
    <n v="119"/>
    <m/>
  </r>
  <r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s v="food"/>
    <x v="0"/>
    <n v="296"/>
    <m/>
  </r>
  <r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s v="photography"/>
    <x v="14"/>
    <n v="85"/>
    <m/>
  </r>
  <r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s v="theater"/>
    <x v="3"/>
    <n v="356"/>
    <m/>
  </r>
  <r>
    <s v="Nunez-King"/>
    <s v="Phased clear-thinking policy"/>
    <x v="196"/>
    <n v="8501"/>
    <x v="1"/>
    <n v="207"/>
    <s v="GB"/>
    <s v="GBP"/>
    <n v="1264399200"/>
    <n v="1267855200"/>
    <b v="0"/>
    <b v="0"/>
    <s v="music/rock"/>
    <s v="music"/>
    <x v="1"/>
    <n v="386"/>
    <m/>
  </r>
  <r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s v="theater"/>
    <x v="3"/>
    <n v="792"/>
    <m/>
  </r>
  <r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s v="music"/>
    <x v="21"/>
    <n v="137"/>
    <m/>
  </r>
  <r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s v="food"/>
    <x v="0"/>
    <n v="338"/>
    <m/>
  </r>
  <r>
    <s v="Lopez-King"/>
    <s v="Multi-lateral radical solution"/>
    <x v="58"/>
    <n v="8550"/>
    <x v="1"/>
    <n v="93"/>
    <s v="US"/>
    <s v="USD"/>
    <n v="1576994400"/>
    <n v="1577599200"/>
    <b v="0"/>
    <b v="0"/>
    <s v="theater/plays"/>
    <s v="theater"/>
    <x v="3"/>
    <n v="108"/>
    <m/>
  </r>
  <r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s v="theater"/>
    <x v="3"/>
    <n v="61"/>
    <m/>
  </r>
  <r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s v="film &amp; video"/>
    <x v="19"/>
    <n v="28"/>
    <m/>
  </r>
  <r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s v="technology"/>
    <x v="2"/>
    <n v="228"/>
    <m/>
  </r>
  <r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s v="theater"/>
    <x v="3"/>
    <n v="22"/>
    <m/>
  </r>
  <r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s v="music"/>
    <x v="7"/>
    <n v="374"/>
    <m/>
  </r>
  <r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s v="theater"/>
    <x v="3"/>
    <n v="155"/>
    <m/>
  </r>
  <r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s v="theater"/>
    <x v="3"/>
    <n v="322"/>
    <m/>
  </r>
  <r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s v="food"/>
    <x v="0"/>
    <n v="74"/>
    <m/>
  </r>
  <r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s v="games"/>
    <x v="11"/>
    <n v="864"/>
    <m/>
  </r>
  <r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s v="theater"/>
    <x v="3"/>
    <n v="143"/>
    <m/>
  </r>
  <r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s v="publishing"/>
    <x v="9"/>
    <n v="40"/>
    <m/>
  </r>
  <r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s v="technology"/>
    <x v="2"/>
    <n v="178"/>
    <m/>
  </r>
  <r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s v="film &amp; video"/>
    <x v="4"/>
    <n v="85"/>
    <m/>
  </r>
  <r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s v="film &amp; video"/>
    <x v="4"/>
    <n v="146"/>
    <m/>
  </r>
  <r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s v="theater"/>
    <x v="3"/>
    <n v="152"/>
    <m/>
  </r>
  <r>
    <s v="Logan-Curtis"/>
    <s v="Enhanced optimal ability"/>
    <x v="305"/>
    <n v="114523"/>
    <x v="0"/>
    <n v="4405"/>
    <s v="US"/>
    <s v="USD"/>
    <n v="1386309600"/>
    <n v="1388556000"/>
    <b v="0"/>
    <b v="1"/>
    <s v="music/rock"/>
    <s v="music"/>
    <x v="1"/>
    <n v="67"/>
    <m/>
  </r>
  <r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s v="music"/>
    <x v="1"/>
    <n v="40"/>
    <m/>
  </r>
  <r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s v="film &amp; video"/>
    <x v="4"/>
    <n v="217"/>
    <m/>
  </r>
  <r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s v="publishing"/>
    <x v="15"/>
    <n v="52"/>
    <m/>
  </r>
  <r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s v="publishing"/>
    <x v="18"/>
    <n v="500"/>
    <m/>
  </r>
  <r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s v="film &amp; video"/>
    <x v="6"/>
    <n v="88"/>
    <m/>
  </r>
  <r>
    <s v="Ramirez LLC"/>
    <s v="Reduced reciprocal focus group"/>
    <x v="122"/>
    <n v="11091"/>
    <x v="1"/>
    <n v="241"/>
    <s v="US"/>
    <s v="USD"/>
    <n v="1411621200"/>
    <n v="1411966800"/>
    <b v="0"/>
    <b v="1"/>
    <s v="music/rock"/>
    <s v="music"/>
    <x v="1"/>
    <n v="113"/>
    <m/>
  </r>
  <r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s v="film &amp; video"/>
    <x v="6"/>
    <n v="427"/>
    <m/>
  </r>
  <r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s v="photography"/>
    <x v="14"/>
    <n v="78"/>
    <m/>
  </r>
  <r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s v="publishing"/>
    <x v="18"/>
    <n v="52"/>
    <m/>
  </r>
  <r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s v="food"/>
    <x v="0"/>
    <n v="157"/>
    <m/>
  </r>
  <r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s v="theater"/>
    <x v="3"/>
    <n v="73"/>
    <m/>
  </r>
  <r>
    <s v="Ball LLC"/>
    <s v="Right-sized full-range throughput"/>
    <x v="4"/>
    <n v="4603"/>
    <x v="3"/>
    <n v="139"/>
    <s v="IT"/>
    <s v="EUR"/>
    <n v="1390197600"/>
    <n v="1390629600"/>
    <b v="0"/>
    <b v="0"/>
    <s v="theater/plays"/>
    <s v="theater"/>
    <x v="3"/>
    <n v="61"/>
    <m/>
  </r>
  <r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s v="music"/>
    <x v="7"/>
    <n v="57"/>
    <m/>
  </r>
  <r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s v="food"/>
    <x v="0"/>
    <n v="5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x v="0"/>
    <s v="CA"/>
    <s v="CAD"/>
    <n v="1448690400"/>
    <n v="1450159200"/>
    <b v="0"/>
    <b v="0"/>
    <x v="0"/>
    <x v="0"/>
    <s v="food trucks"/>
    <n v="0"/>
    <n v="0"/>
    <x v="0"/>
    <d v="2015-12-15T06:00:00"/>
  </r>
  <r>
    <x v="1"/>
    <s v="Managed bottom-line architecture"/>
    <n v="1400"/>
    <n v="14560"/>
    <x v="1"/>
    <x v="1"/>
    <s v="US"/>
    <s v="USD"/>
    <n v="1408424400"/>
    <n v="1408597200"/>
    <b v="0"/>
    <b v="1"/>
    <x v="1"/>
    <x v="1"/>
    <s v="rock"/>
    <n v="1040"/>
    <n v="92.15"/>
    <x v="1"/>
    <d v="2014-08-21T05:00:00"/>
  </r>
  <r>
    <x v="2"/>
    <s v="Function-based leadingedge pricing structure"/>
    <n v="108400"/>
    <n v="142523"/>
    <x v="1"/>
    <x v="2"/>
    <s v="AU"/>
    <s v="AUD"/>
    <n v="1384668000"/>
    <n v="1384840800"/>
    <b v="0"/>
    <b v="0"/>
    <x v="2"/>
    <x v="2"/>
    <s v="web"/>
    <n v="131"/>
    <n v="100.02"/>
    <x v="2"/>
    <d v="2013-11-19T06:00:00"/>
  </r>
  <r>
    <x v="3"/>
    <s v="Vision-oriented fresh-thinking conglomeration"/>
    <n v="4200"/>
    <n v="2477"/>
    <x v="0"/>
    <x v="3"/>
    <s v="US"/>
    <s v="USD"/>
    <n v="1565499600"/>
    <n v="1568955600"/>
    <b v="0"/>
    <b v="0"/>
    <x v="1"/>
    <x v="1"/>
    <s v="rock"/>
    <n v="59"/>
    <n v="103.21"/>
    <x v="3"/>
    <d v="2019-09-20T05:00:00"/>
  </r>
  <r>
    <x v="4"/>
    <s v="Proactive foreground core"/>
    <n v="7600"/>
    <n v="5265"/>
    <x v="0"/>
    <x v="4"/>
    <s v="US"/>
    <s v="USD"/>
    <n v="1547964000"/>
    <n v="1548309600"/>
    <b v="0"/>
    <b v="0"/>
    <x v="3"/>
    <x v="3"/>
    <s v="plays"/>
    <n v="69"/>
    <n v="99.34"/>
    <x v="4"/>
    <d v="2019-01-24T06:00:00"/>
  </r>
  <r>
    <x v="5"/>
    <s v="Open-source optimizing database"/>
    <n v="7600"/>
    <n v="13195"/>
    <x v="1"/>
    <x v="5"/>
    <s v="DK"/>
    <s v="DKK"/>
    <n v="1346130000"/>
    <n v="1347080400"/>
    <b v="0"/>
    <b v="0"/>
    <x v="3"/>
    <x v="3"/>
    <s v="plays"/>
    <n v="174"/>
    <n v="75.83"/>
    <x v="5"/>
    <d v="2012-09-08T05:00:00"/>
  </r>
  <r>
    <x v="6"/>
    <s v="Operative upward-trending algorithm"/>
    <n v="5200"/>
    <n v="1090"/>
    <x v="0"/>
    <x v="6"/>
    <s v="GB"/>
    <s v="GBP"/>
    <n v="1505278800"/>
    <n v="1505365200"/>
    <b v="0"/>
    <b v="0"/>
    <x v="4"/>
    <x v="4"/>
    <s v="documentary"/>
    <n v="21"/>
    <n v="60.56"/>
    <x v="6"/>
    <d v="2017-09-14T05:00:00"/>
  </r>
  <r>
    <x v="7"/>
    <s v="Centralized cohesive challenge"/>
    <n v="4500"/>
    <n v="14741"/>
    <x v="1"/>
    <x v="7"/>
    <s v="DK"/>
    <s v="DKK"/>
    <n v="1439442000"/>
    <n v="1439614800"/>
    <b v="0"/>
    <b v="0"/>
    <x v="3"/>
    <x v="3"/>
    <s v="plays"/>
    <n v="328"/>
    <n v="64.94"/>
    <x v="7"/>
    <d v="2015-08-15T05:00:00"/>
  </r>
  <r>
    <x v="8"/>
    <s v="Exclusive attitude-oriented intranet"/>
    <n v="110100"/>
    <n v="21946"/>
    <x v="2"/>
    <x v="8"/>
    <s v="DK"/>
    <s v="DKK"/>
    <n v="1281330000"/>
    <n v="1281502800"/>
    <b v="0"/>
    <b v="0"/>
    <x v="3"/>
    <x v="3"/>
    <s v="plays"/>
    <n v="20"/>
    <n v="31"/>
    <x v="8"/>
    <d v="2010-08-11T05:00:00"/>
  </r>
  <r>
    <x v="9"/>
    <s v="Open-source fresh-thinking model"/>
    <n v="6200"/>
    <n v="3208"/>
    <x v="0"/>
    <x v="9"/>
    <s v="US"/>
    <s v="USD"/>
    <n v="1379566800"/>
    <n v="1383804000"/>
    <b v="0"/>
    <b v="0"/>
    <x v="5"/>
    <x v="1"/>
    <s v="electric music"/>
    <n v="52"/>
    <n v="72.91"/>
    <x v="9"/>
    <d v="2013-11-07T06:00:00"/>
  </r>
  <r>
    <x v="10"/>
    <s v="Monitored empowering installation"/>
    <n v="5200"/>
    <n v="13838"/>
    <x v="1"/>
    <x v="10"/>
    <s v="US"/>
    <s v="USD"/>
    <n v="1281762000"/>
    <n v="1285909200"/>
    <b v="0"/>
    <b v="0"/>
    <x v="6"/>
    <x v="4"/>
    <s v="drama"/>
    <n v="266"/>
    <n v="62.9"/>
    <x v="10"/>
    <d v="2010-10-01T05:00:00"/>
  </r>
  <r>
    <x v="11"/>
    <s v="Grass-roots zero administration system engine"/>
    <n v="6300"/>
    <n v="3030"/>
    <x v="0"/>
    <x v="11"/>
    <s v="US"/>
    <s v="USD"/>
    <n v="1285045200"/>
    <n v="1285563600"/>
    <b v="0"/>
    <b v="1"/>
    <x v="3"/>
    <x v="3"/>
    <s v="plays"/>
    <n v="48"/>
    <n v="112.22"/>
    <x v="11"/>
    <d v="2010-09-27T05:00:00"/>
  </r>
  <r>
    <x v="12"/>
    <s v="Assimilated hybrid intranet"/>
    <n v="6300"/>
    <n v="5629"/>
    <x v="0"/>
    <x v="12"/>
    <s v="US"/>
    <s v="USD"/>
    <n v="1571720400"/>
    <n v="1572411600"/>
    <b v="0"/>
    <b v="0"/>
    <x v="6"/>
    <x v="4"/>
    <s v="drama"/>
    <n v="89"/>
    <n v="102.35"/>
    <x v="12"/>
    <d v="2019-10-30T05:00:00"/>
  </r>
  <r>
    <x v="13"/>
    <s v="Multi-tiered directional open architecture"/>
    <n v="4200"/>
    <n v="10295"/>
    <x v="1"/>
    <x v="13"/>
    <s v="US"/>
    <s v="USD"/>
    <n v="1465621200"/>
    <n v="1466658000"/>
    <b v="0"/>
    <b v="0"/>
    <x v="7"/>
    <x v="1"/>
    <s v="indie rock"/>
    <n v="245"/>
    <n v="105.05"/>
    <x v="13"/>
    <d v="2016-06-23T05:00:00"/>
  </r>
  <r>
    <x v="14"/>
    <s v="Cloned directional synergy"/>
    <n v="28200"/>
    <n v="18829"/>
    <x v="0"/>
    <x v="14"/>
    <s v="US"/>
    <s v="USD"/>
    <n v="1331013600"/>
    <n v="1333342800"/>
    <b v="0"/>
    <b v="0"/>
    <x v="7"/>
    <x v="1"/>
    <s v="indie rock"/>
    <n v="67"/>
    <n v="94.15"/>
    <x v="14"/>
    <d v="2012-04-02T05:00:00"/>
  </r>
  <r>
    <x v="15"/>
    <s v="Extended eco-centric pricing structure"/>
    <n v="81200"/>
    <n v="38414"/>
    <x v="0"/>
    <x v="15"/>
    <s v="US"/>
    <s v="USD"/>
    <n v="1575957600"/>
    <n v="1576303200"/>
    <b v="0"/>
    <b v="0"/>
    <x v="8"/>
    <x v="2"/>
    <s v="wearables"/>
    <n v="47"/>
    <n v="84.99"/>
    <x v="15"/>
    <d v="2019-12-14T06:00:00"/>
  </r>
  <r>
    <x v="16"/>
    <s v="Cross-platform systemic adapter"/>
    <n v="1700"/>
    <n v="11041"/>
    <x v="1"/>
    <x v="16"/>
    <s v="US"/>
    <s v="USD"/>
    <n v="1390370400"/>
    <n v="1392271200"/>
    <b v="0"/>
    <b v="0"/>
    <x v="9"/>
    <x v="5"/>
    <s v="nonfiction"/>
    <n v="649"/>
    <n v="110.41"/>
    <x v="16"/>
    <d v="2014-02-13T06:00:00"/>
  </r>
  <r>
    <x v="17"/>
    <s v="Seamless 4thgeneration methodology"/>
    <n v="84600"/>
    <n v="134845"/>
    <x v="1"/>
    <x v="17"/>
    <s v="US"/>
    <s v="USD"/>
    <n v="1294812000"/>
    <n v="1294898400"/>
    <b v="0"/>
    <b v="0"/>
    <x v="10"/>
    <x v="4"/>
    <s v="animation"/>
    <n v="159"/>
    <n v="107.96"/>
    <x v="17"/>
    <d v="2011-01-13T06:00:00"/>
  </r>
  <r>
    <x v="18"/>
    <s v="Exclusive needs-based adapter"/>
    <n v="9100"/>
    <n v="6089"/>
    <x v="3"/>
    <x v="18"/>
    <s v="US"/>
    <s v="USD"/>
    <n v="1536382800"/>
    <n v="1537074000"/>
    <b v="0"/>
    <b v="0"/>
    <x v="3"/>
    <x v="3"/>
    <s v="plays"/>
    <n v="67"/>
    <n v="45.1"/>
    <x v="18"/>
    <d v="2018-09-16T05:00:00"/>
  </r>
  <r>
    <x v="19"/>
    <s v="Down-sized cohesive archive"/>
    <n v="62500"/>
    <n v="30331"/>
    <x v="0"/>
    <x v="19"/>
    <s v="US"/>
    <s v="USD"/>
    <n v="1551679200"/>
    <n v="1553490000"/>
    <b v="0"/>
    <b v="1"/>
    <x v="3"/>
    <x v="3"/>
    <s v="plays"/>
    <n v="49"/>
    <n v="45"/>
    <x v="19"/>
    <d v="2019-03-25T05:00:00"/>
  </r>
  <r>
    <x v="20"/>
    <s v="Proactive composite alliance"/>
    <n v="131800"/>
    <n v="147936"/>
    <x v="1"/>
    <x v="20"/>
    <s v="US"/>
    <s v="USD"/>
    <n v="1406523600"/>
    <n v="1406523600"/>
    <b v="0"/>
    <b v="0"/>
    <x v="6"/>
    <x v="4"/>
    <s v="drama"/>
    <n v="112"/>
    <n v="105.97"/>
    <x v="20"/>
    <d v="2014-07-28T05:00:00"/>
  </r>
  <r>
    <x v="21"/>
    <s v="Re-engineered intangible definition"/>
    <n v="94000"/>
    <n v="38533"/>
    <x v="0"/>
    <x v="21"/>
    <s v="US"/>
    <s v="USD"/>
    <n v="1313384400"/>
    <n v="1316322000"/>
    <b v="0"/>
    <b v="0"/>
    <x v="3"/>
    <x v="3"/>
    <s v="plays"/>
    <n v="41"/>
    <n v="69.06"/>
    <x v="21"/>
    <d v="2011-09-18T05:00:00"/>
  </r>
  <r>
    <x v="22"/>
    <s v="Enhanced dynamic definition"/>
    <n v="59100"/>
    <n v="75690"/>
    <x v="1"/>
    <x v="22"/>
    <s v="US"/>
    <s v="USD"/>
    <n v="1522731600"/>
    <n v="1524027600"/>
    <b v="0"/>
    <b v="0"/>
    <x v="3"/>
    <x v="3"/>
    <s v="plays"/>
    <n v="128"/>
    <n v="85.04"/>
    <x v="22"/>
    <d v="2018-04-18T05:00:00"/>
  </r>
  <r>
    <x v="23"/>
    <s v="Devolved next generation adapter"/>
    <n v="4500"/>
    <n v="14942"/>
    <x v="1"/>
    <x v="23"/>
    <s v="GB"/>
    <s v="GBP"/>
    <n v="1550124000"/>
    <n v="1554699600"/>
    <b v="0"/>
    <b v="0"/>
    <x v="4"/>
    <x v="4"/>
    <s v="documentary"/>
    <n v="332"/>
    <n v="105.23"/>
    <x v="23"/>
    <d v="2019-04-08T05:00:00"/>
  </r>
  <r>
    <x v="24"/>
    <s v="Cross-platform intermediate frame"/>
    <n v="92400"/>
    <n v="104257"/>
    <x v="1"/>
    <x v="24"/>
    <s v="US"/>
    <s v="USD"/>
    <n v="1403326800"/>
    <n v="1403499600"/>
    <b v="0"/>
    <b v="0"/>
    <x v="8"/>
    <x v="2"/>
    <s v="wearables"/>
    <n v="113"/>
    <n v="39"/>
    <x v="24"/>
    <d v="2014-06-23T05:00:00"/>
  </r>
  <r>
    <x v="25"/>
    <s v="Monitored impactful analyzer"/>
    <n v="5500"/>
    <n v="11904"/>
    <x v="1"/>
    <x v="25"/>
    <s v="US"/>
    <s v="USD"/>
    <n v="1305694800"/>
    <n v="1307422800"/>
    <b v="0"/>
    <b v="1"/>
    <x v="11"/>
    <x v="6"/>
    <s v="video games"/>
    <n v="216"/>
    <n v="73.03"/>
    <x v="25"/>
    <d v="2011-06-07T05:00:00"/>
  </r>
  <r>
    <x v="26"/>
    <s v="Optional responsive customer loyalty"/>
    <n v="107500"/>
    <n v="51814"/>
    <x v="3"/>
    <x v="26"/>
    <s v="US"/>
    <s v="USD"/>
    <n v="1533013200"/>
    <n v="1535346000"/>
    <b v="0"/>
    <b v="0"/>
    <x v="3"/>
    <x v="3"/>
    <s v="plays"/>
    <n v="48"/>
    <n v="35.01"/>
    <x v="26"/>
    <d v="2018-08-27T05:00:00"/>
  </r>
  <r>
    <x v="27"/>
    <s v="Diverse transitional migration"/>
    <n v="2000"/>
    <n v="1599"/>
    <x v="0"/>
    <x v="27"/>
    <s v="US"/>
    <s v="USD"/>
    <n v="1443848400"/>
    <n v="1444539600"/>
    <b v="0"/>
    <b v="0"/>
    <x v="1"/>
    <x v="1"/>
    <s v="rock"/>
    <n v="80"/>
    <n v="106.6"/>
    <x v="27"/>
    <d v="2015-10-11T05:00:00"/>
  </r>
  <r>
    <x v="28"/>
    <s v="Synchronized global task-force"/>
    <n v="130800"/>
    <n v="137635"/>
    <x v="1"/>
    <x v="28"/>
    <s v="US"/>
    <s v="USD"/>
    <n v="1265695200"/>
    <n v="1267682400"/>
    <b v="0"/>
    <b v="1"/>
    <x v="3"/>
    <x v="3"/>
    <s v="plays"/>
    <n v="105"/>
    <n v="62"/>
    <x v="28"/>
    <d v="2010-03-04T06:00:00"/>
  </r>
  <r>
    <x v="29"/>
    <s v="Focused 6thgeneration forecast"/>
    <n v="45900"/>
    <n v="150965"/>
    <x v="1"/>
    <x v="29"/>
    <s v="CH"/>
    <s v="CHF"/>
    <n v="1532062800"/>
    <n v="1535518800"/>
    <b v="0"/>
    <b v="0"/>
    <x v="12"/>
    <x v="4"/>
    <s v="shorts"/>
    <n v="329"/>
    <n v="94"/>
    <x v="29"/>
    <d v="2018-08-29T05:00:00"/>
  </r>
  <r>
    <x v="30"/>
    <s v="Down-sized analyzing challenge"/>
    <n v="9000"/>
    <n v="14455"/>
    <x v="1"/>
    <x v="30"/>
    <s v="US"/>
    <s v="USD"/>
    <n v="1558674000"/>
    <n v="1559106000"/>
    <b v="0"/>
    <b v="0"/>
    <x v="10"/>
    <x v="4"/>
    <s v="animation"/>
    <n v="161"/>
    <n v="112.05"/>
    <x v="30"/>
    <d v="2019-05-29T05:00:00"/>
  </r>
  <r>
    <x v="31"/>
    <s v="Progressive needs-based focus group"/>
    <n v="3500"/>
    <n v="10850"/>
    <x v="1"/>
    <x v="31"/>
    <s v="GB"/>
    <s v="GBP"/>
    <n v="1451973600"/>
    <n v="1454392800"/>
    <b v="0"/>
    <b v="0"/>
    <x v="11"/>
    <x v="6"/>
    <s v="video games"/>
    <n v="310"/>
    <n v="48.01"/>
    <x v="31"/>
    <d v="2016-02-02T06:00:00"/>
  </r>
  <r>
    <x v="32"/>
    <s v="Ergonomic 6thgeneration success"/>
    <n v="101000"/>
    <n v="87676"/>
    <x v="0"/>
    <x v="32"/>
    <s v="IT"/>
    <s v="EUR"/>
    <n v="1515564000"/>
    <n v="1517896800"/>
    <b v="0"/>
    <b v="0"/>
    <x v="4"/>
    <x v="4"/>
    <s v="documentary"/>
    <n v="87"/>
    <n v="38"/>
    <x v="32"/>
    <d v="2018-02-06T06:00:00"/>
  </r>
  <r>
    <x v="33"/>
    <s v="Exclusive interactive approach"/>
    <n v="50200"/>
    <n v="189666"/>
    <x v="1"/>
    <x v="33"/>
    <s v="US"/>
    <s v="USD"/>
    <n v="1412485200"/>
    <n v="1415685600"/>
    <b v="0"/>
    <b v="0"/>
    <x v="3"/>
    <x v="3"/>
    <s v="plays"/>
    <n v="378"/>
    <n v="35"/>
    <x v="33"/>
    <d v="2014-11-11T06:00:00"/>
  </r>
  <r>
    <x v="34"/>
    <s v="Reverse-engineered asynchronous archive"/>
    <n v="9300"/>
    <n v="14025"/>
    <x v="1"/>
    <x v="34"/>
    <s v="US"/>
    <s v="USD"/>
    <n v="1490245200"/>
    <n v="1490677200"/>
    <b v="0"/>
    <b v="0"/>
    <x v="4"/>
    <x v="4"/>
    <s v="documentary"/>
    <n v="151"/>
    <n v="85"/>
    <x v="34"/>
    <d v="2017-03-28T05:00:00"/>
  </r>
  <r>
    <x v="35"/>
    <s v="Synergized intangible challenge"/>
    <n v="125500"/>
    <n v="188628"/>
    <x v="1"/>
    <x v="35"/>
    <s v="DK"/>
    <s v="DKK"/>
    <n v="1547877600"/>
    <n v="1551506400"/>
    <b v="0"/>
    <b v="1"/>
    <x v="6"/>
    <x v="4"/>
    <s v="drama"/>
    <n v="150"/>
    <n v="95.99"/>
    <x v="35"/>
    <d v="2019-03-02T06:00:00"/>
  </r>
  <r>
    <x v="36"/>
    <s v="Monitored multi-state encryption"/>
    <n v="700"/>
    <n v="1101"/>
    <x v="1"/>
    <x v="36"/>
    <s v="US"/>
    <s v="USD"/>
    <n v="1298700000"/>
    <n v="1300856400"/>
    <b v="0"/>
    <b v="0"/>
    <x v="3"/>
    <x v="3"/>
    <s v="plays"/>
    <n v="157"/>
    <n v="68.81"/>
    <x v="36"/>
    <d v="2011-03-23T05:00:00"/>
  </r>
  <r>
    <x v="37"/>
    <s v="Profound attitude-oriented functionalities"/>
    <n v="8100"/>
    <n v="11339"/>
    <x v="1"/>
    <x v="37"/>
    <s v="US"/>
    <s v="USD"/>
    <n v="1570338000"/>
    <n v="1573192800"/>
    <b v="0"/>
    <b v="1"/>
    <x v="13"/>
    <x v="5"/>
    <s v="fiction"/>
    <n v="140"/>
    <n v="105.97"/>
    <x v="37"/>
    <d v="2019-11-08T06:00:00"/>
  </r>
  <r>
    <x v="38"/>
    <s v="Digitized client-driven database"/>
    <n v="3100"/>
    <n v="10085"/>
    <x v="1"/>
    <x v="38"/>
    <s v="US"/>
    <s v="USD"/>
    <n v="1287378000"/>
    <n v="1287810000"/>
    <b v="0"/>
    <b v="0"/>
    <x v="14"/>
    <x v="7"/>
    <s v="photography books"/>
    <n v="325"/>
    <n v="75.260000000000005"/>
    <x v="38"/>
    <d v="2010-10-23T05:00:00"/>
  </r>
  <r>
    <x v="39"/>
    <s v="Organized bi-directional function"/>
    <n v="9900"/>
    <n v="5027"/>
    <x v="0"/>
    <x v="39"/>
    <s v="DK"/>
    <s v="DKK"/>
    <n v="1361772000"/>
    <n v="1362978000"/>
    <b v="0"/>
    <b v="0"/>
    <x v="3"/>
    <x v="3"/>
    <s v="plays"/>
    <n v="51"/>
    <n v="57.13"/>
    <x v="39"/>
    <d v="2013-03-11T05:00:00"/>
  </r>
  <r>
    <x v="40"/>
    <s v="Reduced stable middleware"/>
    <n v="8800"/>
    <n v="14878"/>
    <x v="1"/>
    <x v="40"/>
    <s v="US"/>
    <s v="USD"/>
    <n v="1275714000"/>
    <n v="1277355600"/>
    <b v="0"/>
    <b v="1"/>
    <x v="8"/>
    <x v="2"/>
    <s v="wearables"/>
    <n v="169"/>
    <n v="75.14"/>
    <x v="40"/>
    <d v="2010-06-24T05:00:00"/>
  </r>
  <r>
    <x v="41"/>
    <s v="Universal 5thgeneration neural-net"/>
    <n v="5600"/>
    <n v="11924"/>
    <x v="1"/>
    <x v="41"/>
    <s v="IT"/>
    <s v="EUR"/>
    <n v="1346734800"/>
    <n v="1348981200"/>
    <b v="0"/>
    <b v="1"/>
    <x v="1"/>
    <x v="1"/>
    <s v="rock"/>
    <n v="213"/>
    <n v="107.42"/>
    <x v="41"/>
    <d v="2012-09-30T05:00:00"/>
  </r>
  <r>
    <x v="42"/>
    <s v="Virtual uniform frame"/>
    <n v="1800"/>
    <n v="7991"/>
    <x v="1"/>
    <x v="42"/>
    <s v="US"/>
    <s v="USD"/>
    <n v="1309755600"/>
    <n v="1310533200"/>
    <b v="0"/>
    <b v="0"/>
    <x v="0"/>
    <x v="0"/>
    <s v="food trucks"/>
    <n v="444"/>
    <n v="36"/>
    <x v="42"/>
    <d v="2011-07-13T05:00:00"/>
  </r>
  <r>
    <x v="43"/>
    <s v="Profound explicit paradigm"/>
    <n v="90200"/>
    <n v="167717"/>
    <x v="1"/>
    <x v="43"/>
    <s v="US"/>
    <s v="USD"/>
    <n v="1406178000"/>
    <n v="1407560400"/>
    <b v="0"/>
    <b v="0"/>
    <x v="15"/>
    <x v="5"/>
    <s v="radio &amp; podcasts"/>
    <n v="186"/>
    <n v="27"/>
    <x v="43"/>
    <d v="2014-08-09T05:00:00"/>
  </r>
  <r>
    <x v="44"/>
    <s v="Visionary real-time groupware"/>
    <n v="1600"/>
    <n v="10541"/>
    <x v="1"/>
    <x v="13"/>
    <s v="DK"/>
    <s v="DKK"/>
    <n v="1552798800"/>
    <n v="1552885200"/>
    <b v="0"/>
    <b v="0"/>
    <x v="13"/>
    <x v="5"/>
    <s v="fiction"/>
    <n v="659"/>
    <n v="107.56"/>
    <x v="44"/>
    <d v="2019-03-18T05:00:00"/>
  </r>
  <r>
    <x v="45"/>
    <s v="Networked tertiary Graphical User Interface"/>
    <n v="9500"/>
    <n v="4530"/>
    <x v="0"/>
    <x v="44"/>
    <s v="US"/>
    <s v="USD"/>
    <n v="1478062800"/>
    <n v="1479362400"/>
    <b v="0"/>
    <b v="1"/>
    <x v="3"/>
    <x v="3"/>
    <s v="plays"/>
    <n v="48"/>
    <n v="94.38"/>
    <x v="45"/>
    <d v="2016-11-17T06:00:00"/>
  </r>
  <r>
    <x v="46"/>
    <s v="Virtual grid-enabled task-force"/>
    <n v="3700"/>
    <n v="4247"/>
    <x v="1"/>
    <x v="45"/>
    <s v="US"/>
    <s v="USD"/>
    <n v="1278565200"/>
    <n v="1280552400"/>
    <b v="0"/>
    <b v="0"/>
    <x v="1"/>
    <x v="1"/>
    <s v="rock"/>
    <n v="115"/>
    <n v="46.16"/>
    <x v="46"/>
    <d v="2010-07-31T05:00:00"/>
  </r>
  <r>
    <x v="47"/>
    <s v="Function-based multi-state software"/>
    <n v="1500"/>
    <n v="7129"/>
    <x v="1"/>
    <x v="46"/>
    <s v="US"/>
    <s v="USD"/>
    <n v="1396069200"/>
    <n v="1398661200"/>
    <b v="0"/>
    <b v="0"/>
    <x v="3"/>
    <x v="3"/>
    <s v="plays"/>
    <n v="475"/>
    <n v="47.85"/>
    <x v="47"/>
    <d v="2014-04-28T05:00:00"/>
  </r>
  <r>
    <x v="48"/>
    <s v="Optimized leadingedge concept"/>
    <n v="33300"/>
    <n v="128862"/>
    <x v="1"/>
    <x v="47"/>
    <s v="US"/>
    <s v="USD"/>
    <n v="1435208400"/>
    <n v="1436245200"/>
    <b v="0"/>
    <b v="0"/>
    <x v="3"/>
    <x v="3"/>
    <s v="plays"/>
    <n v="387"/>
    <n v="53.01"/>
    <x v="48"/>
    <d v="2015-07-07T05:00:00"/>
  </r>
  <r>
    <x v="49"/>
    <s v="Sharable holistic interface"/>
    <n v="7200"/>
    <n v="13653"/>
    <x v="1"/>
    <x v="48"/>
    <s v="US"/>
    <s v="USD"/>
    <n v="1571547600"/>
    <n v="1575439200"/>
    <b v="0"/>
    <b v="0"/>
    <x v="1"/>
    <x v="1"/>
    <s v="rock"/>
    <n v="190"/>
    <n v="45.06"/>
    <x v="49"/>
    <d v="2019-12-04T06:00:00"/>
  </r>
  <r>
    <x v="50"/>
    <s v="Down-sized system-worthy secured line"/>
    <n v="100"/>
    <n v="2"/>
    <x v="0"/>
    <x v="49"/>
    <s v="IT"/>
    <s v="EUR"/>
    <n v="1375333200"/>
    <n v="1377752400"/>
    <b v="0"/>
    <b v="0"/>
    <x v="16"/>
    <x v="1"/>
    <s v="metal"/>
    <n v="2"/>
    <n v="2"/>
    <x v="50"/>
    <d v="2013-08-29T05:00:00"/>
  </r>
  <r>
    <x v="51"/>
    <s v="Inverse secondary infrastructure"/>
    <n v="158100"/>
    <n v="145243"/>
    <x v="0"/>
    <x v="50"/>
    <s v="GB"/>
    <s v="GBP"/>
    <n v="1332824400"/>
    <n v="1334206800"/>
    <b v="0"/>
    <b v="1"/>
    <x v="8"/>
    <x v="2"/>
    <s v="wearables"/>
    <n v="92"/>
    <n v="99.01"/>
    <x v="51"/>
    <d v="2012-04-12T05:00:00"/>
  </r>
  <r>
    <x v="52"/>
    <s v="Organic foreground leverage"/>
    <n v="7200"/>
    <n v="2459"/>
    <x v="0"/>
    <x v="51"/>
    <s v="US"/>
    <s v="USD"/>
    <n v="1284526800"/>
    <n v="1284872400"/>
    <b v="0"/>
    <b v="0"/>
    <x v="3"/>
    <x v="3"/>
    <s v="plays"/>
    <n v="34"/>
    <n v="32.79"/>
    <x v="52"/>
    <d v="2010-09-19T05:00:00"/>
  </r>
  <r>
    <x v="53"/>
    <s v="Reverse-engineered static concept"/>
    <n v="8800"/>
    <n v="12356"/>
    <x v="1"/>
    <x v="52"/>
    <s v="US"/>
    <s v="USD"/>
    <n v="1400562000"/>
    <n v="1403931600"/>
    <b v="0"/>
    <b v="0"/>
    <x v="6"/>
    <x v="4"/>
    <s v="drama"/>
    <n v="140"/>
    <n v="59.12"/>
    <x v="53"/>
    <d v="2014-06-28T05:00:00"/>
  </r>
  <r>
    <x v="54"/>
    <s v="Multi-channeled neutral customer loyalty"/>
    <n v="6000"/>
    <n v="5392"/>
    <x v="0"/>
    <x v="53"/>
    <s v="US"/>
    <s v="USD"/>
    <n v="1520748000"/>
    <n v="1521262800"/>
    <b v="0"/>
    <b v="0"/>
    <x v="8"/>
    <x v="2"/>
    <s v="wearables"/>
    <n v="90"/>
    <n v="44.93"/>
    <x v="54"/>
    <d v="2018-03-17T05:00:00"/>
  </r>
  <r>
    <x v="55"/>
    <s v="Reverse-engineered bifurcated strategy"/>
    <n v="6600"/>
    <n v="11746"/>
    <x v="1"/>
    <x v="54"/>
    <s v="US"/>
    <s v="USD"/>
    <n v="1532926800"/>
    <n v="1533358800"/>
    <b v="0"/>
    <b v="0"/>
    <x v="17"/>
    <x v="1"/>
    <s v="jazz"/>
    <n v="178"/>
    <n v="89.66"/>
    <x v="55"/>
    <d v="2018-08-04T05:00:00"/>
  </r>
  <r>
    <x v="56"/>
    <s v="Horizontal context-sensitive knowledge user"/>
    <n v="8000"/>
    <n v="11493"/>
    <x v="1"/>
    <x v="55"/>
    <s v="US"/>
    <s v="USD"/>
    <n v="1420869600"/>
    <n v="1421474400"/>
    <b v="0"/>
    <b v="0"/>
    <x v="8"/>
    <x v="2"/>
    <s v="wearables"/>
    <n v="144"/>
    <n v="70.08"/>
    <x v="56"/>
    <d v="2015-01-17T06:00:00"/>
  </r>
  <r>
    <x v="57"/>
    <s v="Cross-group multi-state task-force"/>
    <n v="2900"/>
    <n v="6243"/>
    <x v="1"/>
    <x v="56"/>
    <s v="US"/>
    <s v="USD"/>
    <n v="1504242000"/>
    <n v="1505278800"/>
    <b v="0"/>
    <b v="0"/>
    <x v="11"/>
    <x v="6"/>
    <s v="video games"/>
    <n v="215"/>
    <n v="31.06"/>
    <x v="57"/>
    <d v="2017-09-13T05:00:00"/>
  </r>
  <r>
    <x v="58"/>
    <s v="Expanded 3rdgeneration strategy"/>
    <n v="2700"/>
    <n v="6132"/>
    <x v="1"/>
    <x v="57"/>
    <s v="US"/>
    <s v="USD"/>
    <n v="1442811600"/>
    <n v="1443934800"/>
    <b v="0"/>
    <b v="0"/>
    <x v="3"/>
    <x v="3"/>
    <s v="plays"/>
    <n v="227"/>
    <n v="29.06"/>
    <x v="58"/>
    <d v="2015-10-04T05:00:00"/>
  </r>
  <r>
    <x v="59"/>
    <s v="Assimilated real-time support"/>
    <n v="1400"/>
    <n v="3851"/>
    <x v="1"/>
    <x v="58"/>
    <s v="US"/>
    <s v="USD"/>
    <n v="1497243600"/>
    <n v="1498539600"/>
    <b v="0"/>
    <b v="1"/>
    <x v="3"/>
    <x v="3"/>
    <s v="plays"/>
    <n v="275"/>
    <n v="30.09"/>
    <x v="59"/>
    <d v="2017-06-27T05:00:00"/>
  </r>
  <r>
    <x v="60"/>
    <s v="User-centric regional database"/>
    <n v="94200"/>
    <n v="135997"/>
    <x v="1"/>
    <x v="59"/>
    <s v="CA"/>
    <s v="CAD"/>
    <n v="1342501200"/>
    <n v="1342760400"/>
    <b v="0"/>
    <b v="0"/>
    <x v="3"/>
    <x v="3"/>
    <s v="plays"/>
    <n v="144"/>
    <n v="85"/>
    <x v="60"/>
    <d v="2012-07-20T05:00:00"/>
  </r>
  <r>
    <x v="61"/>
    <s v="Open-source zero administration complexity"/>
    <n v="199200"/>
    <n v="184750"/>
    <x v="0"/>
    <x v="60"/>
    <s v="CA"/>
    <s v="CAD"/>
    <n v="1298268000"/>
    <n v="1301720400"/>
    <b v="0"/>
    <b v="0"/>
    <x v="3"/>
    <x v="3"/>
    <s v="plays"/>
    <n v="93"/>
    <n v="82"/>
    <x v="61"/>
    <d v="2011-04-02T05:00:00"/>
  </r>
  <r>
    <x v="62"/>
    <s v="Organized incremental standardization"/>
    <n v="2000"/>
    <n v="14452"/>
    <x v="1"/>
    <x v="61"/>
    <s v="US"/>
    <s v="USD"/>
    <n v="1433480400"/>
    <n v="1433566800"/>
    <b v="0"/>
    <b v="0"/>
    <x v="2"/>
    <x v="2"/>
    <s v="web"/>
    <n v="723"/>
    <n v="58.04"/>
    <x v="62"/>
    <d v="2015-06-06T05:00:00"/>
  </r>
  <r>
    <x v="63"/>
    <s v="Assimilated didactic open system"/>
    <n v="4700"/>
    <n v="557"/>
    <x v="0"/>
    <x v="62"/>
    <s v="US"/>
    <s v="USD"/>
    <n v="1493355600"/>
    <n v="1493874000"/>
    <b v="0"/>
    <b v="0"/>
    <x v="3"/>
    <x v="3"/>
    <s v="plays"/>
    <n v="12"/>
    <n v="111.4"/>
    <x v="63"/>
    <d v="2017-05-04T05:00:00"/>
  </r>
  <r>
    <x v="64"/>
    <s v="Vision-oriented logistical intranet"/>
    <n v="2800"/>
    <n v="2734"/>
    <x v="0"/>
    <x v="63"/>
    <s v="US"/>
    <s v="USD"/>
    <n v="1530507600"/>
    <n v="1531803600"/>
    <b v="0"/>
    <b v="1"/>
    <x v="2"/>
    <x v="2"/>
    <s v="web"/>
    <n v="98"/>
    <n v="71.95"/>
    <x v="64"/>
    <d v="2018-07-17T05:00:00"/>
  </r>
  <r>
    <x v="65"/>
    <s v="Mandatory incremental projection"/>
    <n v="6100"/>
    <n v="14405"/>
    <x v="1"/>
    <x v="64"/>
    <s v="US"/>
    <s v="USD"/>
    <n v="1296108000"/>
    <n v="1296712800"/>
    <b v="0"/>
    <b v="0"/>
    <x v="3"/>
    <x v="3"/>
    <s v="plays"/>
    <n v="236"/>
    <n v="61.04"/>
    <x v="65"/>
    <d v="2011-02-03T06:00:00"/>
  </r>
  <r>
    <x v="66"/>
    <s v="Grass-roots needs-based encryption"/>
    <n v="2900"/>
    <n v="1307"/>
    <x v="0"/>
    <x v="65"/>
    <s v="US"/>
    <s v="USD"/>
    <n v="1428469200"/>
    <n v="1428901200"/>
    <b v="0"/>
    <b v="1"/>
    <x v="3"/>
    <x v="3"/>
    <s v="plays"/>
    <n v="45"/>
    <n v="108.92"/>
    <x v="66"/>
    <d v="2015-04-13T05:00:00"/>
  </r>
  <r>
    <x v="67"/>
    <s v="Team-oriented 6thgeneration middleware"/>
    <n v="72600"/>
    <n v="117892"/>
    <x v="1"/>
    <x v="66"/>
    <s v="GB"/>
    <s v="GBP"/>
    <n v="1264399200"/>
    <n v="1264831200"/>
    <b v="0"/>
    <b v="1"/>
    <x v="8"/>
    <x v="2"/>
    <s v="wearables"/>
    <n v="162"/>
    <n v="29"/>
    <x v="67"/>
    <d v="2010-01-30T06:00:00"/>
  </r>
  <r>
    <x v="68"/>
    <s v="Inverse multi-tasking installation"/>
    <n v="5700"/>
    <n v="14508"/>
    <x v="1"/>
    <x v="67"/>
    <s v="IT"/>
    <s v="EUR"/>
    <n v="1501131600"/>
    <n v="1505192400"/>
    <b v="0"/>
    <b v="1"/>
    <x v="3"/>
    <x v="3"/>
    <s v="plays"/>
    <n v="255"/>
    <n v="58.98"/>
    <x v="68"/>
    <d v="2017-09-12T05:00:00"/>
  </r>
  <r>
    <x v="69"/>
    <s v="Switchable disintermediate moderator"/>
    <n v="7900"/>
    <n v="1901"/>
    <x v="3"/>
    <x v="68"/>
    <s v="US"/>
    <s v="USD"/>
    <n v="1292738400"/>
    <n v="1295676000"/>
    <b v="0"/>
    <b v="0"/>
    <x v="3"/>
    <x v="3"/>
    <s v="plays"/>
    <n v="24"/>
    <n v="111.82"/>
    <x v="69"/>
    <d v="2011-01-22T06:00:00"/>
  </r>
  <r>
    <x v="70"/>
    <s v="Re-engineered 24/7 task-force"/>
    <n v="128000"/>
    <n v="158389"/>
    <x v="1"/>
    <x v="69"/>
    <s v="IT"/>
    <s v="EUR"/>
    <n v="1288674000"/>
    <n v="1292911200"/>
    <b v="0"/>
    <b v="1"/>
    <x v="3"/>
    <x v="3"/>
    <s v="plays"/>
    <n v="124"/>
    <n v="64"/>
    <x v="70"/>
    <d v="2010-12-21T06:00:00"/>
  </r>
  <r>
    <x v="71"/>
    <s v="Organic object-oriented budgetary management"/>
    <n v="6000"/>
    <n v="6484"/>
    <x v="1"/>
    <x v="70"/>
    <s v="US"/>
    <s v="USD"/>
    <n v="1575093600"/>
    <n v="1575439200"/>
    <b v="0"/>
    <b v="0"/>
    <x v="3"/>
    <x v="3"/>
    <s v="plays"/>
    <n v="108"/>
    <n v="85.32"/>
    <x v="71"/>
    <d v="2019-12-04T06:00:00"/>
  </r>
  <r>
    <x v="72"/>
    <s v="Seamless coherent parallelism"/>
    <n v="600"/>
    <n v="4022"/>
    <x v="1"/>
    <x v="71"/>
    <s v="US"/>
    <s v="USD"/>
    <n v="1435726800"/>
    <n v="1438837200"/>
    <b v="0"/>
    <b v="0"/>
    <x v="10"/>
    <x v="4"/>
    <s v="animation"/>
    <n v="670"/>
    <n v="74.48"/>
    <x v="72"/>
    <d v="2015-08-06T05:00:00"/>
  </r>
  <r>
    <x v="73"/>
    <s v="Cross-platform even-keeled initiative"/>
    <n v="1400"/>
    <n v="9253"/>
    <x v="1"/>
    <x v="39"/>
    <s v="US"/>
    <s v="USD"/>
    <n v="1480226400"/>
    <n v="1480485600"/>
    <b v="0"/>
    <b v="0"/>
    <x v="17"/>
    <x v="1"/>
    <s v="jazz"/>
    <n v="661"/>
    <n v="105.15"/>
    <x v="73"/>
    <d v="2016-11-30T06:00:00"/>
  </r>
  <r>
    <x v="74"/>
    <s v="Progressive tertiary framework"/>
    <n v="3900"/>
    <n v="4776"/>
    <x v="1"/>
    <x v="72"/>
    <s v="GB"/>
    <s v="GBP"/>
    <n v="1459054800"/>
    <n v="1459141200"/>
    <b v="0"/>
    <b v="0"/>
    <x v="16"/>
    <x v="1"/>
    <s v="metal"/>
    <n v="122"/>
    <n v="56.19"/>
    <x v="74"/>
    <d v="2016-03-28T05:00:00"/>
  </r>
  <r>
    <x v="75"/>
    <s v="Multi-layered dynamic protocol"/>
    <n v="9700"/>
    <n v="14606"/>
    <x v="1"/>
    <x v="73"/>
    <s v="US"/>
    <s v="USD"/>
    <n v="1531630800"/>
    <n v="1532322000"/>
    <b v="0"/>
    <b v="0"/>
    <x v="14"/>
    <x v="7"/>
    <s v="photography books"/>
    <n v="151"/>
    <n v="85.92"/>
    <x v="75"/>
    <d v="2018-07-23T05:00:00"/>
  </r>
  <r>
    <x v="76"/>
    <s v="Horizontal next generation function"/>
    <n v="122900"/>
    <n v="95993"/>
    <x v="0"/>
    <x v="74"/>
    <s v="US"/>
    <s v="USD"/>
    <n v="1421992800"/>
    <n v="1426222800"/>
    <b v="1"/>
    <b v="1"/>
    <x v="3"/>
    <x v="3"/>
    <s v="plays"/>
    <n v="78"/>
    <n v="57"/>
    <x v="76"/>
    <d v="2015-03-13T05:00:00"/>
  </r>
  <r>
    <x v="77"/>
    <s v="Pre-emptive impactful model"/>
    <n v="9500"/>
    <n v="4460"/>
    <x v="0"/>
    <x v="75"/>
    <s v="US"/>
    <s v="USD"/>
    <n v="1285563600"/>
    <n v="1286773200"/>
    <b v="0"/>
    <b v="1"/>
    <x v="10"/>
    <x v="4"/>
    <s v="animation"/>
    <n v="47"/>
    <n v="79.64"/>
    <x v="77"/>
    <d v="2010-10-11T05:00:00"/>
  </r>
  <r>
    <x v="78"/>
    <s v="User-centric bifurcated knowledge user"/>
    <n v="4500"/>
    <n v="13536"/>
    <x v="1"/>
    <x v="76"/>
    <s v="US"/>
    <s v="USD"/>
    <n v="1523854800"/>
    <n v="1523941200"/>
    <b v="0"/>
    <b v="0"/>
    <x v="18"/>
    <x v="5"/>
    <s v="translations"/>
    <n v="301"/>
    <n v="41.02"/>
    <x v="78"/>
    <d v="2018-04-17T05:00:00"/>
  </r>
  <r>
    <x v="79"/>
    <s v="Triple-buffered reciprocal project"/>
    <n v="57800"/>
    <n v="40228"/>
    <x v="0"/>
    <x v="77"/>
    <s v="US"/>
    <s v="USD"/>
    <n v="1529125200"/>
    <n v="1529557200"/>
    <b v="0"/>
    <b v="0"/>
    <x v="3"/>
    <x v="3"/>
    <s v="plays"/>
    <n v="70"/>
    <n v="48"/>
    <x v="79"/>
    <d v="2018-06-21T05:00:00"/>
  </r>
  <r>
    <x v="80"/>
    <s v="Cross-platform needs-based approach"/>
    <n v="1100"/>
    <n v="7012"/>
    <x v="1"/>
    <x v="78"/>
    <s v="US"/>
    <s v="USD"/>
    <n v="1503982800"/>
    <n v="1506574800"/>
    <b v="0"/>
    <b v="0"/>
    <x v="11"/>
    <x v="6"/>
    <s v="video games"/>
    <n v="637"/>
    <n v="55.21"/>
    <x v="80"/>
    <d v="2017-09-28T05:00:00"/>
  </r>
  <r>
    <x v="81"/>
    <s v="User-friendly static contingency"/>
    <n v="16800"/>
    <n v="37857"/>
    <x v="1"/>
    <x v="79"/>
    <s v="US"/>
    <s v="USD"/>
    <n v="1511416800"/>
    <n v="1513576800"/>
    <b v="0"/>
    <b v="0"/>
    <x v="1"/>
    <x v="1"/>
    <s v="rock"/>
    <n v="225"/>
    <n v="92.11"/>
    <x v="81"/>
    <d v="2017-12-18T06:00:00"/>
  </r>
  <r>
    <x v="82"/>
    <s v="Reactive content-based framework"/>
    <n v="1000"/>
    <n v="14973"/>
    <x v="1"/>
    <x v="80"/>
    <s v="GB"/>
    <s v="GBP"/>
    <n v="1547704800"/>
    <n v="1548309600"/>
    <b v="0"/>
    <b v="1"/>
    <x v="11"/>
    <x v="6"/>
    <s v="video games"/>
    <n v="1497"/>
    <n v="83.18"/>
    <x v="82"/>
    <d v="2019-01-24T06:00:00"/>
  </r>
  <r>
    <x v="83"/>
    <s v="Realigned user-facing concept"/>
    <n v="106400"/>
    <n v="39996"/>
    <x v="0"/>
    <x v="81"/>
    <s v="US"/>
    <s v="USD"/>
    <n v="1469682000"/>
    <n v="1471582800"/>
    <b v="0"/>
    <b v="0"/>
    <x v="5"/>
    <x v="1"/>
    <s v="electric music"/>
    <n v="38"/>
    <n v="40"/>
    <x v="83"/>
    <d v="2016-08-19T05:00:00"/>
  </r>
  <r>
    <x v="84"/>
    <s v="Public-key zero tolerance orchestration"/>
    <n v="31400"/>
    <n v="41564"/>
    <x v="1"/>
    <x v="82"/>
    <s v="US"/>
    <s v="USD"/>
    <n v="1343451600"/>
    <n v="1344315600"/>
    <b v="0"/>
    <b v="0"/>
    <x v="8"/>
    <x v="2"/>
    <s v="wearables"/>
    <n v="132"/>
    <n v="111.13"/>
    <x v="84"/>
    <d v="2012-08-07T05:00:00"/>
  </r>
  <r>
    <x v="85"/>
    <s v="Multi-tiered eco-centric architecture"/>
    <n v="4900"/>
    <n v="6430"/>
    <x v="1"/>
    <x v="83"/>
    <s v="AU"/>
    <s v="AUD"/>
    <n v="1315717200"/>
    <n v="1316408400"/>
    <b v="0"/>
    <b v="0"/>
    <x v="7"/>
    <x v="1"/>
    <s v="indie rock"/>
    <n v="131"/>
    <n v="90.56"/>
    <x v="85"/>
    <d v="2011-09-19T05:00:00"/>
  </r>
  <r>
    <x v="86"/>
    <s v="Organic motivating firmware"/>
    <n v="7400"/>
    <n v="12405"/>
    <x v="1"/>
    <x v="84"/>
    <s v="US"/>
    <s v="USD"/>
    <n v="1430715600"/>
    <n v="1431838800"/>
    <b v="1"/>
    <b v="0"/>
    <x v="3"/>
    <x v="3"/>
    <s v="plays"/>
    <n v="168"/>
    <n v="61.11"/>
    <x v="86"/>
    <d v="2015-05-17T05:00:00"/>
  </r>
  <r>
    <x v="87"/>
    <s v="Synergized 4thgeneration conglomeration"/>
    <n v="198500"/>
    <n v="123040"/>
    <x v="0"/>
    <x v="85"/>
    <s v="AU"/>
    <s v="AUD"/>
    <n v="1299564000"/>
    <n v="1300510800"/>
    <b v="0"/>
    <b v="1"/>
    <x v="1"/>
    <x v="1"/>
    <s v="rock"/>
    <n v="62"/>
    <n v="83.02"/>
    <x v="87"/>
    <d v="2011-03-19T05:00:00"/>
  </r>
  <r>
    <x v="88"/>
    <s v="Grass-roots fault-tolerant policy"/>
    <n v="4800"/>
    <n v="12516"/>
    <x v="1"/>
    <x v="86"/>
    <s v="US"/>
    <s v="USD"/>
    <n v="1429160400"/>
    <n v="1431061200"/>
    <b v="0"/>
    <b v="0"/>
    <x v="18"/>
    <x v="5"/>
    <s v="translations"/>
    <n v="261"/>
    <n v="110.76"/>
    <x v="88"/>
    <d v="2015-05-08T05:00:00"/>
  </r>
  <r>
    <x v="89"/>
    <s v="Monitored scalable knowledgebase"/>
    <n v="3400"/>
    <n v="8588"/>
    <x v="1"/>
    <x v="87"/>
    <s v="US"/>
    <s v="USD"/>
    <n v="1271307600"/>
    <n v="1271480400"/>
    <b v="0"/>
    <b v="0"/>
    <x v="3"/>
    <x v="3"/>
    <s v="plays"/>
    <n v="253"/>
    <n v="89.46"/>
    <x v="89"/>
    <d v="2010-04-17T05:00:00"/>
  </r>
  <r>
    <x v="90"/>
    <s v="Synergistic explicit parallelism"/>
    <n v="7800"/>
    <n v="6132"/>
    <x v="0"/>
    <x v="88"/>
    <s v="US"/>
    <s v="USD"/>
    <n v="1456380000"/>
    <n v="1456380000"/>
    <b v="0"/>
    <b v="1"/>
    <x v="3"/>
    <x v="3"/>
    <s v="plays"/>
    <n v="79"/>
    <n v="57.85"/>
    <x v="90"/>
    <d v="2016-02-25T06:00:00"/>
  </r>
  <r>
    <x v="91"/>
    <s v="Enhanced systemic analyzer"/>
    <n v="154300"/>
    <n v="74688"/>
    <x v="0"/>
    <x v="89"/>
    <s v="IT"/>
    <s v="EUR"/>
    <n v="1470459600"/>
    <n v="1472878800"/>
    <b v="0"/>
    <b v="0"/>
    <x v="18"/>
    <x v="5"/>
    <s v="translations"/>
    <n v="48"/>
    <n v="110"/>
    <x v="91"/>
    <d v="2016-09-03T05:00:00"/>
  </r>
  <r>
    <x v="92"/>
    <s v="Object-based analyzing knowledge user"/>
    <n v="20000"/>
    <n v="51775"/>
    <x v="1"/>
    <x v="90"/>
    <s v="CH"/>
    <s v="CHF"/>
    <n v="1277269200"/>
    <n v="1277355600"/>
    <b v="0"/>
    <b v="1"/>
    <x v="11"/>
    <x v="6"/>
    <s v="video games"/>
    <n v="259"/>
    <n v="103.97"/>
    <x v="92"/>
    <d v="2010-06-24T05:00:00"/>
  </r>
  <r>
    <x v="93"/>
    <s v="Pre-emptive radical architecture"/>
    <n v="108800"/>
    <n v="65877"/>
    <x v="3"/>
    <x v="91"/>
    <s v="US"/>
    <s v="USD"/>
    <n v="1350709200"/>
    <n v="1351054800"/>
    <b v="0"/>
    <b v="1"/>
    <x v="3"/>
    <x v="3"/>
    <s v="plays"/>
    <n v="61"/>
    <n v="108"/>
    <x v="93"/>
    <d v="2012-10-24T05:00:00"/>
  </r>
  <r>
    <x v="94"/>
    <s v="Grass-roots web-enabled contingency"/>
    <n v="2900"/>
    <n v="8807"/>
    <x v="1"/>
    <x v="80"/>
    <s v="GB"/>
    <s v="GBP"/>
    <n v="1554613200"/>
    <n v="1555563600"/>
    <b v="0"/>
    <b v="0"/>
    <x v="2"/>
    <x v="2"/>
    <s v="web"/>
    <n v="304"/>
    <n v="48.93"/>
    <x v="94"/>
    <d v="2019-04-18T05:00:00"/>
  </r>
  <r>
    <x v="95"/>
    <s v="Stand-alone system-worthy standardization"/>
    <n v="900"/>
    <n v="1017"/>
    <x v="1"/>
    <x v="11"/>
    <s v="US"/>
    <s v="USD"/>
    <n v="1571029200"/>
    <n v="1571634000"/>
    <b v="0"/>
    <b v="0"/>
    <x v="4"/>
    <x v="4"/>
    <s v="documentary"/>
    <n v="113"/>
    <n v="37.67"/>
    <x v="95"/>
    <d v="2019-10-21T05:00:00"/>
  </r>
  <r>
    <x v="96"/>
    <s v="Down-sized systematic policy"/>
    <n v="69700"/>
    <n v="151513"/>
    <x v="1"/>
    <x v="92"/>
    <s v="US"/>
    <s v="USD"/>
    <n v="1299736800"/>
    <n v="1300856400"/>
    <b v="0"/>
    <b v="0"/>
    <x v="3"/>
    <x v="3"/>
    <s v="plays"/>
    <n v="217"/>
    <n v="65"/>
    <x v="96"/>
    <d v="2011-03-23T05:00:00"/>
  </r>
  <r>
    <x v="97"/>
    <s v="Cloned bi-directional architecture"/>
    <n v="1300"/>
    <n v="12047"/>
    <x v="1"/>
    <x v="86"/>
    <s v="US"/>
    <s v="USD"/>
    <n v="1435208400"/>
    <n v="1439874000"/>
    <b v="0"/>
    <b v="0"/>
    <x v="0"/>
    <x v="0"/>
    <s v="food trucks"/>
    <n v="927"/>
    <n v="106.61"/>
    <x v="48"/>
    <d v="2015-08-18T05:00:00"/>
  </r>
  <r>
    <x v="98"/>
    <s v="Seamless transitional portal"/>
    <n v="97800"/>
    <n v="32951"/>
    <x v="0"/>
    <x v="93"/>
    <s v="AU"/>
    <s v="AUD"/>
    <n v="1437973200"/>
    <n v="1438318800"/>
    <b v="0"/>
    <b v="0"/>
    <x v="11"/>
    <x v="6"/>
    <s v="video games"/>
    <n v="34"/>
    <n v="27.01"/>
    <x v="97"/>
    <d v="2015-07-31T05:00:00"/>
  </r>
  <r>
    <x v="99"/>
    <s v="Fully-configurable motivating approach"/>
    <n v="7600"/>
    <n v="14951"/>
    <x v="1"/>
    <x v="55"/>
    <s v="US"/>
    <s v="USD"/>
    <n v="1416895200"/>
    <n v="1419400800"/>
    <b v="0"/>
    <b v="0"/>
    <x v="3"/>
    <x v="3"/>
    <s v="plays"/>
    <n v="197"/>
    <n v="91.16"/>
    <x v="98"/>
    <d v="2014-12-24T06:00:00"/>
  </r>
  <r>
    <x v="100"/>
    <s v="Upgradable fault-tolerant approach"/>
    <n v="100"/>
    <n v="1"/>
    <x v="0"/>
    <x v="49"/>
    <s v="US"/>
    <s v="USD"/>
    <n v="1319000400"/>
    <n v="1320555600"/>
    <b v="0"/>
    <b v="0"/>
    <x v="3"/>
    <x v="3"/>
    <s v="plays"/>
    <n v="1"/>
    <n v="1"/>
    <x v="99"/>
    <d v="2011-11-06T05:00:00"/>
  </r>
  <r>
    <x v="101"/>
    <s v="Reduced heuristic moratorium"/>
    <n v="900"/>
    <n v="9193"/>
    <x v="1"/>
    <x v="55"/>
    <s v="US"/>
    <s v="USD"/>
    <n v="1424498400"/>
    <n v="1425103200"/>
    <b v="0"/>
    <b v="1"/>
    <x v="5"/>
    <x v="1"/>
    <s v="electric music"/>
    <n v="1021"/>
    <n v="56.05"/>
    <x v="100"/>
    <d v="2015-02-28T06:00:00"/>
  </r>
  <r>
    <x v="102"/>
    <s v="Front-line web-enabled model"/>
    <n v="3700"/>
    <n v="10422"/>
    <x v="1"/>
    <x v="94"/>
    <s v="US"/>
    <s v="USD"/>
    <n v="1526274000"/>
    <n v="1526878800"/>
    <b v="0"/>
    <b v="1"/>
    <x v="8"/>
    <x v="2"/>
    <s v="wearables"/>
    <n v="282"/>
    <n v="31.02"/>
    <x v="101"/>
    <d v="2018-05-21T05:00:00"/>
  </r>
  <r>
    <x v="103"/>
    <s v="Polarized incremental emulation"/>
    <n v="10000"/>
    <n v="2461"/>
    <x v="0"/>
    <x v="95"/>
    <s v="IT"/>
    <s v="EUR"/>
    <n v="1287896400"/>
    <n v="1288674000"/>
    <b v="0"/>
    <b v="0"/>
    <x v="5"/>
    <x v="1"/>
    <s v="electric music"/>
    <n v="25"/>
    <n v="66.510000000000005"/>
    <x v="102"/>
    <d v="2010-11-02T05:00:00"/>
  </r>
  <r>
    <x v="104"/>
    <s v="Self-enabling grid-enabled initiative"/>
    <n v="119200"/>
    <n v="170623"/>
    <x v="1"/>
    <x v="96"/>
    <s v="US"/>
    <s v="USD"/>
    <n v="1495515600"/>
    <n v="1495602000"/>
    <b v="0"/>
    <b v="0"/>
    <x v="7"/>
    <x v="1"/>
    <s v="indie rock"/>
    <n v="143"/>
    <n v="89.01"/>
    <x v="103"/>
    <d v="2017-05-24T05:00:00"/>
  </r>
  <r>
    <x v="105"/>
    <s v="Total fresh-thinking system engine"/>
    <n v="6800"/>
    <n v="9829"/>
    <x v="1"/>
    <x v="97"/>
    <s v="US"/>
    <s v="USD"/>
    <n v="1364878800"/>
    <n v="1366434000"/>
    <b v="0"/>
    <b v="0"/>
    <x v="2"/>
    <x v="2"/>
    <s v="web"/>
    <n v="145"/>
    <n v="103.46"/>
    <x v="104"/>
    <d v="2013-04-20T05:00:00"/>
  </r>
  <r>
    <x v="106"/>
    <s v="Ameliorated clear-thinking circuit"/>
    <n v="3900"/>
    <n v="14006"/>
    <x v="1"/>
    <x v="98"/>
    <s v="US"/>
    <s v="USD"/>
    <n v="1567918800"/>
    <n v="1568350800"/>
    <b v="0"/>
    <b v="0"/>
    <x v="3"/>
    <x v="3"/>
    <s v="plays"/>
    <n v="359"/>
    <n v="95.28"/>
    <x v="105"/>
    <d v="2019-09-13T05:00:00"/>
  </r>
  <r>
    <x v="107"/>
    <s v="Multi-layered encompassing installation"/>
    <n v="3500"/>
    <n v="6527"/>
    <x v="1"/>
    <x v="99"/>
    <s v="US"/>
    <s v="USD"/>
    <n v="1524459600"/>
    <n v="1525928400"/>
    <b v="0"/>
    <b v="1"/>
    <x v="3"/>
    <x v="3"/>
    <s v="plays"/>
    <n v="186"/>
    <n v="75.900000000000006"/>
    <x v="106"/>
    <d v="2018-05-10T05:00:00"/>
  </r>
  <r>
    <x v="108"/>
    <s v="Universal encompassing implementation"/>
    <n v="1500"/>
    <n v="8929"/>
    <x v="1"/>
    <x v="100"/>
    <s v="US"/>
    <s v="USD"/>
    <n v="1333688400"/>
    <n v="1336885200"/>
    <b v="0"/>
    <b v="0"/>
    <x v="4"/>
    <x v="4"/>
    <s v="documentary"/>
    <n v="595"/>
    <n v="107.58"/>
    <x v="107"/>
    <d v="2012-05-13T05:00:00"/>
  </r>
  <r>
    <x v="109"/>
    <s v="Object-based client-server application"/>
    <n v="5200"/>
    <n v="3079"/>
    <x v="0"/>
    <x v="101"/>
    <s v="US"/>
    <s v="USD"/>
    <n v="1389506400"/>
    <n v="1389679200"/>
    <b v="0"/>
    <b v="0"/>
    <x v="19"/>
    <x v="4"/>
    <s v="television"/>
    <n v="59"/>
    <n v="51.32"/>
    <x v="108"/>
    <d v="2014-01-14T06:00:00"/>
  </r>
  <r>
    <x v="110"/>
    <s v="Cross-platform solution-oriented process improvement"/>
    <n v="142400"/>
    <n v="21307"/>
    <x v="0"/>
    <x v="102"/>
    <s v="US"/>
    <s v="USD"/>
    <n v="1536642000"/>
    <n v="1538283600"/>
    <b v="0"/>
    <b v="0"/>
    <x v="0"/>
    <x v="0"/>
    <s v="food trucks"/>
    <n v="15"/>
    <n v="71.98"/>
    <x v="109"/>
    <d v="2018-09-30T05:00:00"/>
  </r>
  <r>
    <x v="111"/>
    <s v="Re-engineered user-facing approach"/>
    <n v="61400"/>
    <n v="73653"/>
    <x v="1"/>
    <x v="103"/>
    <s v="US"/>
    <s v="USD"/>
    <n v="1348290000"/>
    <n v="1348808400"/>
    <b v="0"/>
    <b v="0"/>
    <x v="15"/>
    <x v="5"/>
    <s v="radio &amp; podcasts"/>
    <n v="120"/>
    <n v="108.95"/>
    <x v="110"/>
    <d v="2012-09-28T05:00:00"/>
  </r>
  <r>
    <x v="112"/>
    <s v="Re-engineered client-driven hub"/>
    <n v="4700"/>
    <n v="12635"/>
    <x v="1"/>
    <x v="104"/>
    <s v="AU"/>
    <s v="AUD"/>
    <n v="1408856400"/>
    <n v="1410152400"/>
    <b v="0"/>
    <b v="0"/>
    <x v="2"/>
    <x v="2"/>
    <s v="web"/>
    <n v="269"/>
    <n v="35"/>
    <x v="111"/>
    <d v="2014-09-08T05:00:00"/>
  </r>
  <r>
    <x v="113"/>
    <s v="User-friendly tertiary array"/>
    <n v="3300"/>
    <n v="12437"/>
    <x v="1"/>
    <x v="54"/>
    <s v="US"/>
    <s v="USD"/>
    <n v="1505192400"/>
    <n v="1505797200"/>
    <b v="0"/>
    <b v="0"/>
    <x v="0"/>
    <x v="0"/>
    <s v="food trucks"/>
    <n v="377"/>
    <n v="94.94"/>
    <x v="112"/>
    <d v="2017-09-19T05:00:00"/>
  </r>
  <r>
    <x v="114"/>
    <s v="Robust heuristic encoding"/>
    <n v="1900"/>
    <n v="13816"/>
    <x v="1"/>
    <x v="105"/>
    <s v="US"/>
    <s v="USD"/>
    <n v="1554786000"/>
    <n v="1554872400"/>
    <b v="0"/>
    <b v="1"/>
    <x v="8"/>
    <x v="2"/>
    <s v="wearables"/>
    <n v="727"/>
    <n v="109.65"/>
    <x v="113"/>
    <d v="2019-04-10T05:00:00"/>
  </r>
  <r>
    <x v="115"/>
    <s v="Team-oriented clear-thinking capacity"/>
    <n v="166700"/>
    <n v="145382"/>
    <x v="0"/>
    <x v="106"/>
    <s v="IT"/>
    <s v="EUR"/>
    <n v="1510898400"/>
    <n v="1513922400"/>
    <b v="0"/>
    <b v="0"/>
    <x v="13"/>
    <x v="5"/>
    <s v="fiction"/>
    <n v="87"/>
    <n v="44"/>
    <x v="114"/>
    <d v="2017-12-22T06:00:00"/>
  </r>
  <r>
    <x v="116"/>
    <s v="De-engineered motivating standardization"/>
    <n v="7200"/>
    <n v="6336"/>
    <x v="0"/>
    <x v="107"/>
    <s v="US"/>
    <s v="USD"/>
    <n v="1442552400"/>
    <n v="1442638800"/>
    <b v="0"/>
    <b v="0"/>
    <x v="3"/>
    <x v="3"/>
    <s v="plays"/>
    <n v="88"/>
    <n v="86.79"/>
    <x v="115"/>
    <d v="2015-09-19T05:00:00"/>
  </r>
  <r>
    <x v="117"/>
    <s v="Business-focused 24hour groupware"/>
    <n v="4900"/>
    <n v="8523"/>
    <x v="1"/>
    <x v="108"/>
    <s v="US"/>
    <s v="USD"/>
    <n v="1316667600"/>
    <n v="1317186000"/>
    <b v="0"/>
    <b v="0"/>
    <x v="19"/>
    <x v="4"/>
    <s v="television"/>
    <n v="174"/>
    <n v="30.99"/>
    <x v="116"/>
    <d v="2011-09-28T05:00:00"/>
  </r>
  <r>
    <x v="118"/>
    <s v="Organic next generation protocol"/>
    <n v="5400"/>
    <n v="6351"/>
    <x v="1"/>
    <x v="109"/>
    <s v="US"/>
    <s v="USD"/>
    <n v="1390716000"/>
    <n v="1391234400"/>
    <b v="0"/>
    <b v="0"/>
    <x v="14"/>
    <x v="7"/>
    <s v="photography books"/>
    <n v="118"/>
    <n v="94.79"/>
    <x v="117"/>
    <d v="2014-02-01T06:00:00"/>
  </r>
  <r>
    <x v="119"/>
    <s v="Reverse-engineered full-range Internet solution"/>
    <n v="5000"/>
    <n v="10748"/>
    <x v="1"/>
    <x v="110"/>
    <s v="US"/>
    <s v="USD"/>
    <n v="1402894800"/>
    <n v="1404363600"/>
    <b v="0"/>
    <b v="1"/>
    <x v="4"/>
    <x v="4"/>
    <s v="documentary"/>
    <n v="215"/>
    <n v="69.790000000000006"/>
    <x v="118"/>
    <d v="2014-07-03T05:00:00"/>
  </r>
  <r>
    <x v="120"/>
    <s v="Synchronized regional synergy"/>
    <n v="75100"/>
    <n v="112272"/>
    <x v="1"/>
    <x v="111"/>
    <s v="US"/>
    <s v="USD"/>
    <n v="1429246800"/>
    <n v="1429592400"/>
    <b v="0"/>
    <b v="1"/>
    <x v="20"/>
    <x v="6"/>
    <s v="mobile games"/>
    <n v="149"/>
    <n v="63"/>
    <x v="119"/>
    <d v="2015-04-21T05:00:00"/>
  </r>
  <r>
    <x v="121"/>
    <s v="Multi-lateral homogeneous success"/>
    <n v="45300"/>
    <n v="99361"/>
    <x v="1"/>
    <x v="112"/>
    <s v="US"/>
    <s v="USD"/>
    <n v="1412485200"/>
    <n v="1413608400"/>
    <b v="0"/>
    <b v="0"/>
    <x v="11"/>
    <x v="6"/>
    <s v="video games"/>
    <n v="219"/>
    <n v="110.03"/>
    <x v="33"/>
    <d v="2014-10-18T05:00:00"/>
  </r>
  <r>
    <x v="122"/>
    <s v="Seamless zero-defect solution"/>
    <n v="136800"/>
    <n v="88055"/>
    <x v="0"/>
    <x v="113"/>
    <s v="US"/>
    <s v="USD"/>
    <n v="1417068000"/>
    <n v="1419400800"/>
    <b v="0"/>
    <b v="0"/>
    <x v="13"/>
    <x v="5"/>
    <s v="fiction"/>
    <n v="64"/>
    <n v="26"/>
    <x v="120"/>
    <d v="2014-12-24T06:00:00"/>
  </r>
  <r>
    <x v="123"/>
    <s v="Enhanced scalable concept"/>
    <n v="177700"/>
    <n v="33092"/>
    <x v="0"/>
    <x v="114"/>
    <s v="CA"/>
    <s v="CAD"/>
    <n v="1448344800"/>
    <n v="1448604000"/>
    <b v="1"/>
    <b v="0"/>
    <x v="3"/>
    <x v="3"/>
    <s v="plays"/>
    <n v="19"/>
    <n v="49.99"/>
    <x v="121"/>
    <d v="2015-11-27T06:00:00"/>
  </r>
  <r>
    <x v="124"/>
    <s v="Polarized uniform software"/>
    <n v="2600"/>
    <n v="9562"/>
    <x v="1"/>
    <x v="115"/>
    <s v="IT"/>
    <s v="EUR"/>
    <n v="1557723600"/>
    <n v="1562302800"/>
    <b v="0"/>
    <b v="0"/>
    <x v="14"/>
    <x v="7"/>
    <s v="photography books"/>
    <n v="368"/>
    <n v="101.72"/>
    <x v="122"/>
    <d v="2019-07-05T05:00:00"/>
  </r>
  <r>
    <x v="125"/>
    <s v="Stand-alone web-enabled moderator"/>
    <n v="5300"/>
    <n v="8475"/>
    <x v="1"/>
    <x v="80"/>
    <s v="US"/>
    <s v="USD"/>
    <n v="1537333200"/>
    <n v="1537678800"/>
    <b v="0"/>
    <b v="0"/>
    <x v="3"/>
    <x v="3"/>
    <s v="plays"/>
    <n v="160"/>
    <n v="47.08"/>
    <x v="123"/>
    <d v="2018-09-23T05:00:00"/>
  </r>
  <r>
    <x v="126"/>
    <s v="Proactive methodical benchmark"/>
    <n v="180200"/>
    <n v="69617"/>
    <x v="0"/>
    <x v="116"/>
    <s v="US"/>
    <s v="USD"/>
    <n v="1471150800"/>
    <n v="1473570000"/>
    <b v="0"/>
    <b v="1"/>
    <x v="3"/>
    <x v="3"/>
    <s v="plays"/>
    <n v="39"/>
    <n v="89.94"/>
    <x v="124"/>
    <d v="2016-09-11T05:00:00"/>
  </r>
  <r>
    <x v="127"/>
    <s v="Team-oriented 6thgeneration matrix"/>
    <n v="103200"/>
    <n v="53067"/>
    <x v="0"/>
    <x v="117"/>
    <s v="CA"/>
    <s v="CAD"/>
    <n v="1273640400"/>
    <n v="1273899600"/>
    <b v="0"/>
    <b v="0"/>
    <x v="3"/>
    <x v="3"/>
    <s v="plays"/>
    <n v="51"/>
    <n v="78.97"/>
    <x v="125"/>
    <d v="2010-05-15T05:00:00"/>
  </r>
  <r>
    <x v="128"/>
    <s v="Phased human-resource core"/>
    <n v="70600"/>
    <n v="42596"/>
    <x v="3"/>
    <x v="118"/>
    <s v="US"/>
    <s v="USD"/>
    <n v="1282885200"/>
    <n v="1284008400"/>
    <b v="0"/>
    <b v="0"/>
    <x v="1"/>
    <x v="1"/>
    <s v="rock"/>
    <n v="60"/>
    <n v="80.069999999999993"/>
    <x v="126"/>
    <d v="2010-09-09T05:00:00"/>
  </r>
  <r>
    <x v="129"/>
    <s v="Mandatory tertiary implementation"/>
    <n v="148500"/>
    <n v="4756"/>
    <x v="3"/>
    <x v="12"/>
    <s v="AU"/>
    <s v="AUD"/>
    <n v="1422943200"/>
    <n v="1425103200"/>
    <b v="0"/>
    <b v="0"/>
    <x v="0"/>
    <x v="0"/>
    <s v="food trucks"/>
    <n v="3"/>
    <n v="86.47"/>
    <x v="127"/>
    <d v="2015-02-28T06:00:00"/>
  </r>
  <r>
    <x v="130"/>
    <s v="Secured directional encryption"/>
    <n v="9600"/>
    <n v="14925"/>
    <x v="1"/>
    <x v="119"/>
    <s v="DK"/>
    <s v="DKK"/>
    <n v="1319605200"/>
    <n v="1320991200"/>
    <b v="0"/>
    <b v="0"/>
    <x v="6"/>
    <x v="4"/>
    <s v="drama"/>
    <n v="155"/>
    <n v="28"/>
    <x v="128"/>
    <d v="2011-11-11T06:00:00"/>
  </r>
  <r>
    <x v="131"/>
    <s v="Distributed 5thgeneration implementation"/>
    <n v="164700"/>
    <n v="166116"/>
    <x v="1"/>
    <x v="120"/>
    <s v="GB"/>
    <s v="GBP"/>
    <n v="1385704800"/>
    <n v="1386828000"/>
    <b v="0"/>
    <b v="0"/>
    <x v="2"/>
    <x v="2"/>
    <s v="web"/>
    <n v="101"/>
    <n v="68"/>
    <x v="129"/>
    <d v="2013-12-12T06:00:00"/>
  </r>
  <r>
    <x v="132"/>
    <s v="Virtual static core"/>
    <n v="3300"/>
    <n v="3834"/>
    <x v="1"/>
    <x v="121"/>
    <s v="US"/>
    <s v="USD"/>
    <n v="1515736800"/>
    <n v="1517119200"/>
    <b v="0"/>
    <b v="1"/>
    <x v="3"/>
    <x v="3"/>
    <s v="plays"/>
    <n v="116"/>
    <n v="43.08"/>
    <x v="130"/>
    <d v="2018-01-28T06:00:00"/>
  </r>
  <r>
    <x v="133"/>
    <s v="Secured content-based product"/>
    <n v="4500"/>
    <n v="13985"/>
    <x v="1"/>
    <x v="122"/>
    <s v="US"/>
    <s v="USD"/>
    <n v="1313125200"/>
    <n v="1315026000"/>
    <b v="0"/>
    <b v="0"/>
    <x v="21"/>
    <x v="1"/>
    <s v="world music"/>
    <n v="311"/>
    <n v="87.96"/>
    <x v="131"/>
    <d v="2011-09-03T05:00:00"/>
  </r>
  <r>
    <x v="134"/>
    <s v="Secured executive concept"/>
    <n v="99500"/>
    <n v="89288"/>
    <x v="0"/>
    <x v="123"/>
    <s v="CH"/>
    <s v="CHF"/>
    <n v="1308459600"/>
    <n v="1312693200"/>
    <b v="0"/>
    <b v="1"/>
    <x v="4"/>
    <x v="4"/>
    <s v="documentary"/>
    <n v="90"/>
    <n v="94.99"/>
    <x v="132"/>
    <d v="2011-08-07T05:00:00"/>
  </r>
  <r>
    <x v="135"/>
    <s v="Balanced zero-defect software"/>
    <n v="7700"/>
    <n v="5488"/>
    <x v="0"/>
    <x v="124"/>
    <s v="US"/>
    <s v="USD"/>
    <n v="1362636000"/>
    <n v="1363064400"/>
    <b v="0"/>
    <b v="1"/>
    <x v="3"/>
    <x v="3"/>
    <s v="plays"/>
    <n v="71"/>
    <n v="46.91"/>
    <x v="133"/>
    <d v="2013-03-12T05:00:00"/>
  </r>
  <r>
    <x v="136"/>
    <s v="Distributed context-sensitive flexibility"/>
    <n v="82800"/>
    <n v="2721"/>
    <x v="3"/>
    <x v="125"/>
    <s v="US"/>
    <s v="USD"/>
    <n v="1402117200"/>
    <n v="1403154000"/>
    <b v="0"/>
    <b v="1"/>
    <x v="6"/>
    <x v="4"/>
    <s v="drama"/>
    <n v="3"/>
    <n v="46.91"/>
    <x v="134"/>
    <d v="2014-06-19T05:00:00"/>
  </r>
  <r>
    <x v="137"/>
    <s v="Down-sized disintermediate support"/>
    <n v="1800"/>
    <n v="4712"/>
    <x v="1"/>
    <x v="126"/>
    <s v="US"/>
    <s v="USD"/>
    <n v="1286341200"/>
    <n v="1286859600"/>
    <b v="0"/>
    <b v="0"/>
    <x v="9"/>
    <x v="5"/>
    <s v="nonfiction"/>
    <n v="262"/>
    <n v="94.24"/>
    <x v="135"/>
    <d v="2010-10-12T05:00:00"/>
  </r>
  <r>
    <x v="138"/>
    <s v="Stand-alone mission-critical moratorium"/>
    <n v="9600"/>
    <n v="9216"/>
    <x v="0"/>
    <x v="127"/>
    <s v="US"/>
    <s v="USD"/>
    <n v="1348808400"/>
    <n v="1349326800"/>
    <b v="0"/>
    <b v="0"/>
    <x v="20"/>
    <x v="6"/>
    <s v="mobile games"/>
    <n v="96"/>
    <n v="80.14"/>
    <x v="136"/>
    <d v="2012-10-04T05:00:00"/>
  </r>
  <r>
    <x v="139"/>
    <s v="Down-sized empowering protocol"/>
    <n v="92100"/>
    <n v="19246"/>
    <x v="0"/>
    <x v="128"/>
    <s v="US"/>
    <s v="USD"/>
    <n v="1429592400"/>
    <n v="1430974800"/>
    <b v="0"/>
    <b v="1"/>
    <x v="8"/>
    <x v="2"/>
    <s v="wearables"/>
    <n v="21"/>
    <n v="59.04"/>
    <x v="137"/>
    <d v="2015-05-07T05:00:00"/>
  </r>
  <r>
    <x v="140"/>
    <s v="Fully-configurable coherent Internet solution"/>
    <n v="5500"/>
    <n v="12274"/>
    <x v="1"/>
    <x v="129"/>
    <s v="US"/>
    <s v="USD"/>
    <n v="1519538400"/>
    <n v="1519970400"/>
    <b v="0"/>
    <b v="0"/>
    <x v="4"/>
    <x v="4"/>
    <s v="documentary"/>
    <n v="223"/>
    <n v="65.989999999999995"/>
    <x v="138"/>
    <d v="2018-03-02T06:00:00"/>
  </r>
  <r>
    <x v="141"/>
    <s v="Distributed motivating algorithm"/>
    <n v="64300"/>
    <n v="65323"/>
    <x v="1"/>
    <x v="130"/>
    <s v="US"/>
    <s v="USD"/>
    <n v="1434085200"/>
    <n v="1434603600"/>
    <b v="0"/>
    <b v="0"/>
    <x v="2"/>
    <x v="2"/>
    <s v="web"/>
    <n v="102"/>
    <n v="60.99"/>
    <x v="139"/>
    <d v="2015-06-18T05:00:00"/>
  </r>
  <r>
    <x v="142"/>
    <s v="Expanded solution-oriented benchmark"/>
    <n v="5000"/>
    <n v="11502"/>
    <x v="1"/>
    <x v="124"/>
    <s v="US"/>
    <s v="USD"/>
    <n v="1333688400"/>
    <n v="1337230800"/>
    <b v="0"/>
    <b v="0"/>
    <x v="2"/>
    <x v="2"/>
    <s v="web"/>
    <n v="230"/>
    <n v="98.31"/>
    <x v="107"/>
    <d v="2012-05-17T05:00:00"/>
  </r>
  <r>
    <x v="143"/>
    <s v="Implemented discrete secured line"/>
    <n v="5400"/>
    <n v="7322"/>
    <x v="1"/>
    <x v="131"/>
    <s v="US"/>
    <s v="USD"/>
    <n v="1277701200"/>
    <n v="1279429200"/>
    <b v="0"/>
    <b v="0"/>
    <x v="7"/>
    <x v="1"/>
    <s v="indie rock"/>
    <n v="136"/>
    <n v="104.6"/>
    <x v="140"/>
    <d v="2010-07-18T05:00:00"/>
  </r>
  <r>
    <x v="144"/>
    <s v="Multi-lateral actuating installation"/>
    <n v="9000"/>
    <n v="11619"/>
    <x v="1"/>
    <x v="18"/>
    <s v="US"/>
    <s v="USD"/>
    <n v="1560747600"/>
    <n v="1561438800"/>
    <b v="0"/>
    <b v="0"/>
    <x v="3"/>
    <x v="3"/>
    <s v="plays"/>
    <n v="129"/>
    <n v="86.07"/>
    <x v="141"/>
    <d v="2019-06-25T05:00:00"/>
  </r>
  <r>
    <x v="145"/>
    <s v="Secured reciprocal array"/>
    <n v="25000"/>
    <n v="59128"/>
    <x v="1"/>
    <x v="132"/>
    <s v="CH"/>
    <s v="CHF"/>
    <n v="1410066000"/>
    <n v="1410498000"/>
    <b v="0"/>
    <b v="0"/>
    <x v="8"/>
    <x v="2"/>
    <s v="wearables"/>
    <n v="237"/>
    <n v="76.989999999999995"/>
    <x v="142"/>
    <d v="2014-09-12T05:00:00"/>
  </r>
  <r>
    <x v="146"/>
    <s v="Optional bandwidth-monitored middleware"/>
    <n v="8800"/>
    <n v="1518"/>
    <x v="3"/>
    <x v="133"/>
    <s v="US"/>
    <s v="USD"/>
    <n v="1320732000"/>
    <n v="1322460000"/>
    <b v="0"/>
    <b v="0"/>
    <x v="3"/>
    <x v="3"/>
    <s v="plays"/>
    <n v="17"/>
    <n v="29.76"/>
    <x v="143"/>
    <d v="2011-11-28T06:00:00"/>
  </r>
  <r>
    <x v="147"/>
    <s v="Upgradable upward-trending workforce"/>
    <n v="8300"/>
    <n v="9337"/>
    <x v="1"/>
    <x v="134"/>
    <s v="US"/>
    <s v="USD"/>
    <n v="1465794000"/>
    <n v="1466312400"/>
    <b v="0"/>
    <b v="1"/>
    <x v="3"/>
    <x v="3"/>
    <s v="plays"/>
    <n v="112"/>
    <n v="46.92"/>
    <x v="144"/>
    <d v="2016-06-19T05:00:00"/>
  </r>
  <r>
    <x v="148"/>
    <s v="Upgradable hybrid capability"/>
    <n v="9300"/>
    <n v="11255"/>
    <x v="1"/>
    <x v="37"/>
    <s v="US"/>
    <s v="USD"/>
    <n v="1500958800"/>
    <n v="1501736400"/>
    <b v="0"/>
    <b v="0"/>
    <x v="8"/>
    <x v="2"/>
    <s v="wearables"/>
    <n v="121"/>
    <n v="105.19"/>
    <x v="145"/>
    <d v="2017-08-03T05:00:00"/>
  </r>
  <r>
    <x v="149"/>
    <s v="Managed fresh-thinking flexibility"/>
    <n v="6200"/>
    <n v="13632"/>
    <x v="1"/>
    <x v="135"/>
    <s v="US"/>
    <s v="USD"/>
    <n v="1357020000"/>
    <n v="1361512800"/>
    <b v="0"/>
    <b v="0"/>
    <x v="7"/>
    <x v="1"/>
    <s v="indie rock"/>
    <n v="220"/>
    <n v="69.91"/>
    <x v="146"/>
    <d v="2013-02-22T06:00:00"/>
  </r>
  <r>
    <x v="150"/>
    <s v="Networked stable workforce"/>
    <n v="100"/>
    <n v="1"/>
    <x v="0"/>
    <x v="49"/>
    <s v="US"/>
    <s v="USD"/>
    <n v="1544940000"/>
    <n v="1545026400"/>
    <b v="0"/>
    <b v="0"/>
    <x v="1"/>
    <x v="1"/>
    <s v="rock"/>
    <n v="1"/>
    <n v="1"/>
    <x v="147"/>
    <d v="2018-12-17T06:00:00"/>
  </r>
  <r>
    <x v="151"/>
    <s v="Customizable intermediate extranet"/>
    <n v="137200"/>
    <n v="88037"/>
    <x v="0"/>
    <x v="50"/>
    <s v="US"/>
    <s v="USD"/>
    <n v="1402290000"/>
    <n v="1406696400"/>
    <b v="0"/>
    <b v="0"/>
    <x v="5"/>
    <x v="1"/>
    <s v="electric music"/>
    <n v="64"/>
    <n v="60.01"/>
    <x v="148"/>
    <d v="2014-07-30T05:00:00"/>
  </r>
  <r>
    <x v="152"/>
    <s v="User-centric fault-tolerant task-force"/>
    <n v="41500"/>
    <n v="175573"/>
    <x v="1"/>
    <x v="136"/>
    <s v="US"/>
    <s v="USD"/>
    <n v="1487311200"/>
    <n v="1487916000"/>
    <b v="0"/>
    <b v="0"/>
    <x v="7"/>
    <x v="1"/>
    <s v="indie rock"/>
    <n v="423"/>
    <n v="52.01"/>
    <x v="149"/>
    <d v="2017-02-24T06:00:00"/>
  </r>
  <r>
    <x v="153"/>
    <s v="Multi-tiered radical definition"/>
    <n v="189400"/>
    <n v="176112"/>
    <x v="0"/>
    <x v="137"/>
    <s v="US"/>
    <s v="USD"/>
    <n v="1350622800"/>
    <n v="1351141200"/>
    <b v="0"/>
    <b v="0"/>
    <x v="3"/>
    <x v="3"/>
    <s v="plays"/>
    <n v="93"/>
    <n v="31"/>
    <x v="150"/>
    <d v="2012-10-25T05:00:00"/>
  </r>
  <r>
    <x v="154"/>
    <s v="Devolved foreground benchmark"/>
    <n v="171300"/>
    <n v="100650"/>
    <x v="0"/>
    <x v="138"/>
    <s v="US"/>
    <s v="USD"/>
    <n v="1463029200"/>
    <n v="1465016400"/>
    <b v="0"/>
    <b v="1"/>
    <x v="7"/>
    <x v="1"/>
    <s v="indie rock"/>
    <n v="59"/>
    <n v="95.04"/>
    <x v="151"/>
    <d v="2016-06-04T05:00:00"/>
  </r>
  <r>
    <x v="155"/>
    <s v="Distributed eco-centric methodology"/>
    <n v="139500"/>
    <n v="90706"/>
    <x v="0"/>
    <x v="139"/>
    <s v="US"/>
    <s v="USD"/>
    <n v="1269493200"/>
    <n v="1270789200"/>
    <b v="0"/>
    <b v="0"/>
    <x v="3"/>
    <x v="3"/>
    <s v="plays"/>
    <n v="65"/>
    <n v="75.97"/>
    <x v="152"/>
    <d v="2010-04-09T05:00:00"/>
  </r>
  <r>
    <x v="156"/>
    <s v="Streamlined encompassing encryption"/>
    <n v="36400"/>
    <n v="26914"/>
    <x v="3"/>
    <x v="140"/>
    <s v="AU"/>
    <s v="AUD"/>
    <n v="1570251600"/>
    <n v="1572325200"/>
    <b v="0"/>
    <b v="0"/>
    <x v="1"/>
    <x v="1"/>
    <s v="rock"/>
    <n v="74"/>
    <n v="71.010000000000005"/>
    <x v="153"/>
    <d v="2019-10-29T05:00:00"/>
  </r>
  <r>
    <x v="157"/>
    <s v="User-friendly reciprocal initiative"/>
    <n v="4200"/>
    <n v="2212"/>
    <x v="0"/>
    <x v="141"/>
    <s v="AU"/>
    <s v="AUD"/>
    <n v="1388383200"/>
    <n v="1389420000"/>
    <b v="0"/>
    <b v="0"/>
    <x v="14"/>
    <x v="7"/>
    <s v="photography books"/>
    <n v="53"/>
    <n v="73.73"/>
    <x v="154"/>
    <d v="2014-01-11T06:00:00"/>
  </r>
  <r>
    <x v="158"/>
    <s v="Ergonomic fresh-thinking installation"/>
    <n v="2100"/>
    <n v="4640"/>
    <x v="1"/>
    <x v="142"/>
    <s v="US"/>
    <s v="USD"/>
    <n v="1449554400"/>
    <n v="1449640800"/>
    <b v="0"/>
    <b v="0"/>
    <x v="1"/>
    <x v="1"/>
    <s v="rock"/>
    <n v="221"/>
    <n v="113.17"/>
    <x v="155"/>
    <d v="2015-12-09T06:00:00"/>
  </r>
  <r>
    <x v="159"/>
    <s v="Robust explicit hardware"/>
    <n v="191200"/>
    <n v="191222"/>
    <x v="1"/>
    <x v="143"/>
    <s v="US"/>
    <s v="USD"/>
    <n v="1553662800"/>
    <n v="1555218000"/>
    <b v="0"/>
    <b v="1"/>
    <x v="3"/>
    <x v="3"/>
    <s v="plays"/>
    <n v="100"/>
    <n v="105.01"/>
    <x v="156"/>
    <d v="2019-04-14T05:00:00"/>
  </r>
  <r>
    <x v="160"/>
    <s v="Stand-alone actuating support"/>
    <n v="8000"/>
    <n v="12985"/>
    <x v="1"/>
    <x v="55"/>
    <s v="US"/>
    <s v="USD"/>
    <n v="1556341200"/>
    <n v="1557723600"/>
    <b v="0"/>
    <b v="0"/>
    <x v="8"/>
    <x v="2"/>
    <s v="wearables"/>
    <n v="162"/>
    <n v="79.180000000000007"/>
    <x v="157"/>
    <d v="2019-05-13T05:00:00"/>
  </r>
  <r>
    <x v="161"/>
    <s v="Cross-platform methodical process improvement"/>
    <n v="5500"/>
    <n v="4300"/>
    <x v="0"/>
    <x v="51"/>
    <s v="US"/>
    <s v="USD"/>
    <n v="1442984400"/>
    <n v="1443502800"/>
    <b v="0"/>
    <b v="1"/>
    <x v="2"/>
    <x v="2"/>
    <s v="web"/>
    <n v="78"/>
    <n v="57.33"/>
    <x v="158"/>
    <d v="2015-09-29T05:00:00"/>
  </r>
  <r>
    <x v="162"/>
    <s v="Extended bottom-line open architecture"/>
    <n v="6100"/>
    <n v="9134"/>
    <x v="1"/>
    <x v="144"/>
    <s v="CH"/>
    <s v="CHF"/>
    <n v="1544248800"/>
    <n v="1546840800"/>
    <b v="0"/>
    <b v="0"/>
    <x v="1"/>
    <x v="1"/>
    <s v="rock"/>
    <n v="150"/>
    <n v="58.18"/>
    <x v="159"/>
    <d v="2019-01-07T06:00:00"/>
  </r>
  <r>
    <x v="163"/>
    <s v="Extended reciprocal circuit"/>
    <n v="3500"/>
    <n v="8864"/>
    <x v="1"/>
    <x v="67"/>
    <s v="US"/>
    <s v="USD"/>
    <n v="1508475600"/>
    <n v="1512712800"/>
    <b v="0"/>
    <b v="1"/>
    <x v="14"/>
    <x v="7"/>
    <s v="photography books"/>
    <n v="253"/>
    <n v="36.03"/>
    <x v="160"/>
    <d v="2017-12-08T06:00:00"/>
  </r>
  <r>
    <x v="164"/>
    <s v="Polarized human-resource protocol"/>
    <n v="150500"/>
    <n v="150755"/>
    <x v="1"/>
    <x v="20"/>
    <s v="US"/>
    <s v="USD"/>
    <n v="1507438800"/>
    <n v="1507525200"/>
    <b v="0"/>
    <b v="0"/>
    <x v="3"/>
    <x v="3"/>
    <s v="plays"/>
    <n v="100"/>
    <n v="107.99"/>
    <x v="161"/>
    <d v="2017-10-09T05:00:00"/>
  </r>
  <r>
    <x v="165"/>
    <s v="Synergized radical product"/>
    <n v="90400"/>
    <n v="110279"/>
    <x v="1"/>
    <x v="145"/>
    <s v="US"/>
    <s v="USD"/>
    <n v="1501563600"/>
    <n v="1504328400"/>
    <b v="0"/>
    <b v="0"/>
    <x v="2"/>
    <x v="2"/>
    <s v="web"/>
    <n v="122"/>
    <n v="44.01"/>
    <x v="162"/>
    <d v="2017-09-02T05:00:00"/>
  </r>
  <r>
    <x v="166"/>
    <s v="Robust heuristic artificial intelligence"/>
    <n v="9800"/>
    <n v="13439"/>
    <x v="1"/>
    <x v="146"/>
    <s v="US"/>
    <s v="USD"/>
    <n v="1292997600"/>
    <n v="1293343200"/>
    <b v="0"/>
    <b v="0"/>
    <x v="14"/>
    <x v="7"/>
    <s v="photography books"/>
    <n v="137"/>
    <n v="55.08"/>
    <x v="163"/>
    <d v="2010-12-26T06:00:00"/>
  </r>
  <r>
    <x v="167"/>
    <s v="Robust content-based emulation"/>
    <n v="2600"/>
    <n v="10804"/>
    <x v="1"/>
    <x v="147"/>
    <s v="AU"/>
    <s v="AUD"/>
    <n v="1370840400"/>
    <n v="1371704400"/>
    <b v="0"/>
    <b v="0"/>
    <x v="3"/>
    <x v="3"/>
    <s v="plays"/>
    <n v="416"/>
    <n v="74"/>
    <x v="164"/>
    <d v="2013-06-20T05:00:00"/>
  </r>
  <r>
    <x v="168"/>
    <s v="Ergonomic uniform open system"/>
    <n v="128100"/>
    <n v="40107"/>
    <x v="0"/>
    <x v="148"/>
    <s v="DK"/>
    <s v="DKK"/>
    <n v="1550815200"/>
    <n v="1552798800"/>
    <b v="0"/>
    <b v="1"/>
    <x v="7"/>
    <x v="1"/>
    <s v="indie rock"/>
    <n v="31"/>
    <n v="42"/>
    <x v="165"/>
    <d v="2019-03-17T05:00:00"/>
  </r>
  <r>
    <x v="169"/>
    <s v="Profit-focused modular product"/>
    <n v="23300"/>
    <n v="98811"/>
    <x v="1"/>
    <x v="149"/>
    <s v="US"/>
    <s v="USD"/>
    <n v="1339909200"/>
    <n v="1342328400"/>
    <b v="0"/>
    <b v="1"/>
    <x v="12"/>
    <x v="4"/>
    <s v="shorts"/>
    <n v="424"/>
    <n v="77.989999999999995"/>
    <x v="166"/>
    <d v="2012-07-15T05:00:00"/>
  </r>
  <r>
    <x v="170"/>
    <s v="Mandatory mobile product"/>
    <n v="188100"/>
    <n v="5528"/>
    <x v="0"/>
    <x v="109"/>
    <s v="US"/>
    <s v="USD"/>
    <n v="1501736400"/>
    <n v="1502341200"/>
    <b v="0"/>
    <b v="0"/>
    <x v="7"/>
    <x v="1"/>
    <s v="indie rock"/>
    <n v="3"/>
    <n v="82.51"/>
    <x v="167"/>
    <d v="2017-08-10T05:00:00"/>
  </r>
  <r>
    <x v="171"/>
    <s v="Public-key 3rdgeneration budgetary management"/>
    <n v="4900"/>
    <n v="521"/>
    <x v="0"/>
    <x v="62"/>
    <s v="US"/>
    <s v="USD"/>
    <n v="1395291600"/>
    <n v="1397192400"/>
    <b v="0"/>
    <b v="0"/>
    <x v="18"/>
    <x v="5"/>
    <s v="translations"/>
    <n v="11"/>
    <n v="104.2"/>
    <x v="168"/>
    <d v="2014-04-11T05:00:00"/>
  </r>
  <r>
    <x v="172"/>
    <s v="Centralized national firmware"/>
    <n v="800"/>
    <n v="663"/>
    <x v="0"/>
    <x v="150"/>
    <s v="US"/>
    <s v="USD"/>
    <n v="1405746000"/>
    <n v="1407042000"/>
    <b v="0"/>
    <b v="1"/>
    <x v="4"/>
    <x v="4"/>
    <s v="documentary"/>
    <n v="83"/>
    <n v="25.5"/>
    <x v="169"/>
    <d v="2014-08-03T05:00:00"/>
  </r>
  <r>
    <x v="173"/>
    <s v="Cross-group 4thgeneration middleware"/>
    <n v="96700"/>
    <n v="157635"/>
    <x v="1"/>
    <x v="151"/>
    <s v="US"/>
    <s v="USD"/>
    <n v="1368853200"/>
    <n v="1369371600"/>
    <b v="0"/>
    <b v="0"/>
    <x v="3"/>
    <x v="3"/>
    <s v="plays"/>
    <n v="163"/>
    <n v="100.98"/>
    <x v="170"/>
    <d v="2013-05-24T05:00:00"/>
  </r>
  <r>
    <x v="174"/>
    <s v="Pre-emptive scalable access"/>
    <n v="600"/>
    <n v="5368"/>
    <x v="1"/>
    <x v="44"/>
    <s v="US"/>
    <s v="USD"/>
    <n v="1444021200"/>
    <n v="1444107600"/>
    <b v="0"/>
    <b v="1"/>
    <x v="8"/>
    <x v="2"/>
    <s v="wearables"/>
    <n v="895"/>
    <n v="111.83"/>
    <x v="171"/>
    <d v="2015-10-06T05:00:00"/>
  </r>
  <r>
    <x v="175"/>
    <s v="Sharable intangible migration"/>
    <n v="181200"/>
    <n v="47459"/>
    <x v="0"/>
    <x v="152"/>
    <s v="US"/>
    <s v="USD"/>
    <n v="1472619600"/>
    <n v="1474261200"/>
    <b v="0"/>
    <b v="0"/>
    <x v="3"/>
    <x v="3"/>
    <s v="plays"/>
    <n v="26"/>
    <n v="42"/>
    <x v="172"/>
    <d v="2016-09-19T05:00:00"/>
  </r>
  <r>
    <x v="176"/>
    <s v="Proactive scalable Graphical User Interface"/>
    <n v="115000"/>
    <n v="86060"/>
    <x v="0"/>
    <x v="153"/>
    <s v="US"/>
    <s v="USD"/>
    <n v="1472878800"/>
    <n v="1473656400"/>
    <b v="0"/>
    <b v="0"/>
    <x v="3"/>
    <x v="3"/>
    <s v="plays"/>
    <n v="75"/>
    <n v="110.05"/>
    <x v="173"/>
    <d v="2016-09-12T05:00:00"/>
  </r>
  <r>
    <x v="177"/>
    <s v="Digitized solution-oriented product"/>
    <n v="38800"/>
    <n v="161593"/>
    <x v="1"/>
    <x v="154"/>
    <s v="US"/>
    <s v="USD"/>
    <n v="1289800800"/>
    <n v="1291960800"/>
    <b v="0"/>
    <b v="0"/>
    <x v="3"/>
    <x v="3"/>
    <s v="plays"/>
    <n v="416"/>
    <n v="59"/>
    <x v="174"/>
    <d v="2010-12-10T06:00:00"/>
  </r>
  <r>
    <x v="178"/>
    <s v="Triple-buffered cohesive structure"/>
    <n v="7200"/>
    <n v="6927"/>
    <x v="0"/>
    <x v="155"/>
    <s v="US"/>
    <s v="USD"/>
    <n v="1505970000"/>
    <n v="1506747600"/>
    <b v="0"/>
    <b v="0"/>
    <x v="0"/>
    <x v="0"/>
    <s v="food trucks"/>
    <n v="96"/>
    <n v="32.99"/>
    <x v="175"/>
    <d v="2017-09-30T05:00:00"/>
  </r>
  <r>
    <x v="179"/>
    <s v="Realigned human-resource orchestration"/>
    <n v="44500"/>
    <n v="159185"/>
    <x v="1"/>
    <x v="156"/>
    <s v="CA"/>
    <s v="CAD"/>
    <n v="1363496400"/>
    <n v="1363582800"/>
    <b v="0"/>
    <b v="1"/>
    <x v="3"/>
    <x v="3"/>
    <s v="plays"/>
    <n v="358"/>
    <n v="45.01"/>
    <x v="176"/>
    <d v="2013-03-18T05:00:00"/>
  </r>
  <r>
    <x v="180"/>
    <s v="Optional clear-thinking software"/>
    <n v="56000"/>
    <n v="172736"/>
    <x v="1"/>
    <x v="157"/>
    <s v="AU"/>
    <s v="AUD"/>
    <n v="1269234000"/>
    <n v="1269666000"/>
    <b v="0"/>
    <b v="0"/>
    <x v="8"/>
    <x v="2"/>
    <s v="wearables"/>
    <n v="308"/>
    <n v="81.98"/>
    <x v="177"/>
    <d v="2010-03-27T05:00:00"/>
  </r>
  <r>
    <x v="181"/>
    <s v="Centralized global approach"/>
    <n v="8600"/>
    <n v="5315"/>
    <x v="0"/>
    <x v="158"/>
    <s v="US"/>
    <s v="USD"/>
    <n v="1507093200"/>
    <n v="1508648400"/>
    <b v="0"/>
    <b v="0"/>
    <x v="2"/>
    <x v="2"/>
    <s v="web"/>
    <n v="62"/>
    <n v="39.08"/>
    <x v="178"/>
    <d v="2017-10-22T05:00:00"/>
  </r>
  <r>
    <x v="182"/>
    <s v="Reverse-engineered bandwidth-monitored contingency"/>
    <n v="27100"/>
    <n v="195750"/>
    <x v="1"/>
    <x v="159"/>
    <s v="DK"/>
    <s v="DKK"/>
    <n v="1560574800"/>
    <n v="1561957200"/>
    <b v="0"/>
    <b v="0"/>
    <x v="3"/>
    <x v="3"/>
    <s v="plays"/>
    <n v="722"/>
    <n v="59"/>
    <x v="179"/>
    <d v="2019-07-01T05:00:00"/>
  </r>
  <r>
    <x v="183"/>
    <s v="Pre-emptive bandwidth-monitored instruction set"/>
    <n v="5100"/>
    <n v="3525"/>
    <x v="0"/>
    <x v="99"/>
    <s v="CA"/>
    <s v="CAD"/>
    <n v="1284008400"/>
    <n v="1285131600"/>
    <b v="0"/>
    <b v="0"/>
    <x v="1"/>
    <x v="1"/>
    <s v="rock"/>
    <n v="69"/>
    <n v="40.99"/>
    <x v="180"/>
    <d v="2010-09-22T05:00:00"/>
  </r>
  <r>
    <x v="184"/>
    <s v="Adaptive asynchronous emulation"/>
    <n v="3600"/>
    <n v="10550"/>
    <x v="1"/>
    <x v="160"/>
    <s v="US"/>
    <s v="USD"/>
    <n v="1556859600"/>
    <n v="1556946000"/>
    <b v="0"/>
    <b v="0"/>
    <x v="3"/>
    <x v="3"/>
    <s v="plays"/>
    <n v="293"/>
    <n v="31.03"/>
    <x v="181"/>
    <d v="2019-05-04T05:00:00"/>
  </r>
  <r>
    <x v="185"/>
    <s v="Innovative actuating conglomeration"/>
    <n v="1000"/>
    <n v="718"/>
    <x v="0"/>
    <x v="161"/>
    <s v="US"/>
    <s v="USD"/>
    <n v="1526187600"/>
    <n v="1527138000"/>
    <b v="0"/>
    <b v="0"/>
    <x v="19"/>
    <x v="4"/>
    <s v="television"/>
    <n v="72"/>
    <n v="37.79"/>
    <x v="182"/>
    <d v="2018-05-24T05:00:00"/>
  </r>
  <r>
    <x v="186"/>
    <s v="Grass-roots foreground policy"/>
    <n v="88800"/>
    <n v="28358"/>
    <x v="0"/>
    <x v="162"/>
    <s v="US"/>
    <s v="USD"/>
    <n v="1400821200"/>
    <n v="1402117200"/>
    <b v="0"/>
    <b v="0"/>
    <x v="3"/>
    <x v="3"/>
    <s v="plays"/>
    <n v="32"/>
    <n v="32.01"/>
    <x v="183"/>
    <d v="2014-06-07T05:00:00"/>
  </r>
  <r>
    <x v="187"/>
    <s v="Horizontal transitional paradigm"/>
    <n v="60200"/>
    <n v="138384"/>
    <x v="1"/>
    <x v="163"/>
    <s v="CA"/>
    <s v="CAD"/>
    <n v="1361599200"/>
    <n v="1364014800"/>
    <b v="0"/>
    <b v="1"/>
    <x v="12"/>
    <x v="4"/>
    <s v="shorts"/>
    <n v="230"/>
    <n v="95.97"/>
    <x v="184"/>
    <d v="2013-03-23T05:00:00"/>
  </r>
  <r>
    <x v="188"/>
    <s v="Networked didactic info-mediaries"/>
    <n v="8200"/>
    <n v="2625"/>
    <x v="0"/>
    <x v="164"/>
    <s v="IT"/>
    <s v="EUR"/>
    <n v="1417500000"/>
    <n v="1417586400"/>
    <b v="0"/>
    <b v="0"/>
    <x v="3"/>
    <x v="3"/>
    <s v="plays"/>
    <n v="32"/>
    <n v="75"/>
    <x v="185"/>
    <d v="2014-12-03T06:00:00"/>
  </r>
  <r>
    <x v="189"/>
    <s v="Switchable contextually-based access"/>
    <n v="191300"/>
    <n v="45004"/>
    <x v="3"/>
    <x v="165"/>
    <s v="US"/>
    <s v="USD"/>
    <n v="1457071200"/>
    <n v="1457071200"/>
    <b v="0"/>
    <b v="0"/>
    <x v="3"/>
    <x v="3"/>
    <s v="plays"/>
    <n v="24"/>
    <n v="102.05"/>
    <x v="186"/>
    <d v="2016-03-04T06:00:00"/>
  </r>
  <r>
    <x v="190"/>
    <s v="Up-sized dynamic throughput"/>
    <n v="3700"/>
    <n v="2538"/>
    <x v="0"/>
    <x v="3"/>
    <s v="US"/>
    <s v="USD"/>
    <n v="1370322000"/>
    <n v="1370408400"/>
    <b v="0"/>
    <b v="1"/>
    <x v="3"/>
    <x v="3"/>
    <s v="plays"/>
    <n v="69"/>
    <n v="105.75"/>
    <x v="187"/>
    <d v="2013-06-05T05:00:00"/>
  </r>
  <r>
    <x v="191"/>
    <s v="Mandatory reciprocal superstructure"/>
    <n v="8400"/>
    <n v="3188"/>
    <x v="0"/>
    <x v="99"/>
    <s v="IT"/>
    <s v="EUR"/>
    <n v="1552366800"/>
    <n v="1552626000"/>
    <b v="0"/>
    <b v="0"/>
    <x v="3"/>
    <x v="3"/>
    <s v="plays"/>
    <n v="38"/>
    <n v="37.07"/>
    <x v="188"/>
    <d v="2019-03-15T05:00:00"/>
  </r>
  <r>
    <x v="192"/>
    <s v="Upgradable 4thgeneration productivity"/>
    <n v="42600"/>
    <n v="8517"/>
    <x v="0"/>
    <x v="166"/>
    <s v="US"/>
    <s v="USD"/>
    <n v="1403845200"/>
    <n v="1404190800"/>
    <b v="0"/>
    <b v="0"/>
    <x v="1"/>
    <x v="1"/>
    <s v="rock"/>
    <n v="20"/>
    <n v="35.049999999999997"/>
    <x v="189"/>
    <d v="2014-07-01T05:00:00"/>
  </r>
  <r>
    <x v="193"/>
    <s v="Progressive discrete hub"/>
    <n v="6600"/>
    <n v="3012"/>
    <x v="0"/>
    <x v="167"/>
    <s v="US"/>
    <s v="USD"/>
    <n v="1523163600"/>
    <n v="1523509200"/>
    <b v="1"/>
    <b v="0"/>
    <x v="7"/>
    <x v="1"/>
    <s v="indie rock"/>
    <n v="46"/>
    <n v="46.34"/>
    <x v="190"/>
    <d v="2018-04-12T05:00:00"/>
  </r>
  <r>
    <x v="194"/>
    <s v="Assimilated multi-tasking archive"/>
    <n v="7100"/>
    <n v="8716"/>
    <x v="1"/>
    <x v="105"/>
    <s v="US"/>
    <s v="USD"/>
    <n v="1442206800"/>
    <n v="1443589200"/>
    <b v="0"/>
    <b v="0"/>
    <x v="16"/>
    <x v="1"/>
    <s v="metal"/>
    <n v="123"/>
    <n v="69.17"/>
    <x v="191"/>
    <d v="2015-09-30T05:00:00"/>
  </r>
  <r>
    <x v="195"/>
    <s v="Upgradable high-level solution"/>
    <n v="15800"/>
    <n v="57157"/>
    <x v="1"/>
    <x v="168"/>
    <s v="US"/>
    <s v="USD"/>
    <n v="1532840400"/>
    <n v="1533445200"/>
    <b v="0"/>
    <b v="0"/>
    <x v="5"/>
    <x v="1"/>
    <s v="electric music"/>
    <n v="362"/>
    <n v="109.08"/>
    <x v="192"/>
    <d v="2018-08-05T05:00:00"/>
  </r>
  <r>
    <x v="196"/>
    <s v="Organic bandwidth-monitored frame"/>
    <n v="8200"/>
    <n v="5178"/>
    <x v="0"/>
    <x v="16"/>
    <s v="DK"/>
    <s v="DKK"/>
    <n v="1472878800"/>
    <n v="1474520400"/>
    <b v="0"/>
    <b v="0"/>
    <x v="8"/>
    <x v="2"/>
    <s v="wearables"/>
    <n v="63"/>
    <n v="51.78"/>
    <x v="173"/>
    <d v="2016-09-22T05:00:00"/>
  </r>
  <r>
    <x v="197"/>
    <s v="Business-focused logistical framework"/>
    <n v="54700"/>
    <n v="163118"/>
    <x v="1"/>
    <x v="169"/>
    <s v="US"/>
    <s v="USD"/>
    <n v="1498194000"/>
    <n v="1499403600"/>
    <b v="0"/>
    <b v="0"/>
    <x v="6"/>
    <x v="4"/>
    <s v="drama"/>
    <n v="298"/>
    <n v="82.01"/>
    <x v="193"/>
    <d v="2017-07-07T05:00:00"/>
  </r>
  <r>
    <x v="198"/>
    <s v="Universal multi-state capability"/>
    <n v="63200"/>
    <n v="6041"/>
    <x v="0"/>
    <x v="170"/>
    <s v="US"/>
    <s v="USD"/>
    <n v="1281070800"/>
    <n v="1283576400"/>
    <b v="0"/>
    <b v="0"/>
    <x v="5"/>
    <x v="1"/>
    <s v="electric music"/>
    <n v="10"/>
    <n v="35.96"/>
    <x v="194"/>
    <d v="2010-09-04T05:00:00"/>
  </r>
  <r>
    <x v="199"/>
    <s v="Digitized reciprocal infrastructure"/>
    <n v="1800"/>
    <n v="968"/>
    <x v="0"/>
    <x v="171"/>
    <s v="US"/>
    <s v="USD"/>
    <n v="1436245200"/>
    <n v="1436590800"/>
    <b v="0"/>
    <b v="0"/>
    <x v="1"/>
    <x v="1"/>
    <s v="rock"/>
    <n v="54"/>
    <n v="74.459999999999994"/>
    <x v="195"/>
    <d v="2015-07-11T05:00:00"/>
  </r>
  <r>
    <x v="200"/>
    <s v="Reduced dedicated capability"/>
    <n v="100"/>
    <n v="2"/>
    <x v="0"/>
    <x v="49"/>
    <s v="CA"/>
    <s v="CAD"/>
    <n v="1269493200"/>
    <n v="1270443600"/>
    <b v="0"/>
    <b v="0"/>
    <x v="3"/>
    <x v="3"/>
    <s v="plays"/>
    <n v="2"/>
    <n v="2"/>
    <x v="152"/>
    <d v="2010-04-05T05:00:00"/>
  </r>
  <r>
    <x v="201"/>
    <s v="Cross-platform bi-directional workforce"/>
    <n v="2100"/>
    <n v="14305"/>
    <x v="1"/>
    <x v="144"/>
    <s v="US"/>
    <s v="USD"/>
    <n v="1406264400"/>
    <n v="1407819600"/>
    <b v="0"/>
    <b v="0"/>
    <x v="2"/>
    <x v="2"/>
    <s v="web"/>
    <n v="681"/>
    <n v="91.11"/>
    <x v="196"/>
    <d v="2014-08-12T05:00:00"/>
  </r>
  <r>
    <x v="202"/>
    <s v="Upgradable scalable methodology"/>
    <n v="8300"/>
    <n v="6543"/>
    <x v="3"/>
    <x v="172"/>
    <s v="US"/>
    <s v="USD"/>
    <n v="1317531600"/>
    <n v="1317877200"/>
    <b v="0"/>
    <b v="0"/>
    <x v="0"/>
    <x v="0"/>
    <s v="food trucks"/>
    <n v="79"/>
    <n v="79.790000000000006"/>
    <x v="197"/>
    <d v="2011-10-06T05:00:00"/>
  </r>
  <r>
    <x v="203"/>
    <s v="Customer-focused client-server service-desk"/>
    <n v="143900"/>
    <n v="193413"/>
    <x v="1"/>
    <x v="173"/>
    <s v="AU"/>
    <s v="AUD"/>
    <n v="1484632800"/>
    <n v="1484805600"/>
    <b v="0"/>
    <b v="0"/>
    <x v="3"/>
    <x v="3"/>
    <s v="plays"/>
    <n v="134"/>
    <n v="43"/>
    <x v="198"/>
    <d v="2017-01-19T06:00:00"/>
  </r>
  <r>
    <x v="204"/>
    <s v="Mandatory multimedia leverage"/>
    <n v="75000"/>
    <n v="2529"/>
    <x v="0"/>
    <x v="174"/>
    <s v="US"/>
    <s v="USD"/>
    <n v="1301806800"/>
    <n v="1302670800"/>
    <b v="0"/>
    <b v="0"/>
    <x v="17"/>
    <x v="1"/>
    <s v="jazz"/>
    <n v="3"/>
    <n v="63.23"/>
    <x v="199"/>
    <d v="2011-04-13T05:00:00"/>
  </r>
  <r>
    <x v="205"/>
    <s v="Focused analyzing circuit"/>
    <n v="1300"/>
    <n v="5614"/>
    <x v="1"/>
    <x v="175"/>
    <s v="US"/>
    <s v="USD"/>
    <n v="1539752400"/>
    <n v="1540789200"/>
    <b v="1"/>
    <b v="0"/>
    <x v="3"/>
    <x v="3"/>
    <s v="plays"/>
    <n v="432"/>
    <n v="70.180000000000007"/>
    <x v="200"/>
    <d v="2018-10-29T05:00:00"/>
  </r>
  <r>
    <x v="206"/>
    <s v="Fundamental grid-enabled strategy"/>
    <n v="9000"/>
    <n v="3496"/>
    <x v="3"/>
    <x v="176"/>
    <s v="US"/>
    <s v="USD"/>
    <n v="1267250400"/>
    <n v="1268028000"/>
    <b v="0"/>
    <b v="0"/>
    <x v="13"/>
    <x v="5"/>
    <s v="fiction"/>
    <n v="39"/>
    <n v="61.33"/>
    <x v="201"/>
    <d v="2010-03-08T06:00:00"/>
  </r>
  <r>
    <x v="207"/>
    <s v="Digitized 5thgeneration knowledgebase"/>
    <n v="1000"/>
    <n v="4257"/>
    <x v="1"/>
    <x v="177"/>
    <s v="US"/>
    <s v="USD"/>
    <n v="1535432400"/>
    <n v="1537160400"/>
    <b v="0"/>
    <b v="1"/>
    <x v="1"/>
    <x v="1"/>
    <s v="rock"/>
    <n v="426"/>
    <n v="99"/>
    <x v="202"/>
    <d v="2018-09-17T05:00:00"/>
  </r>
  <r>
    <x v="208"/>
    <s v="Mandatory multi-tasking encryption"/>
    <n v="196900"/>
    <n v="199110"/>
    <x v="1"/>
    <x v="178"/>
    <s v="US"/>
    <s v="USD"/>
    <n v="1510207200"/>
    <n v="1512280800"/>
    <b v="0"/>
    <b v="0"/>
    <x v="4"/>
    <x v="4"/>
    <s v="documentary"/>
    <n v="101"/>
    <n v="96.98"/>
    <x v="203"/>
    <d v="2017-12-03T06:00:00"/>
  </r>
  <r>
    <x v="209"/>
    <s v="Distributed system-worthy application"/>
    <n v="194500"/>
    <n v="41212"/>
    <x v="2"/>
    <x v="179"/>
    <s v="AU"/>
    <s v="AUD"/>
    <n v="1462510800"/>
    <n v="1463115600"/>
    <b v="0"/>
    <b v="0"/>
    <x v="4"/>
    <x v="4"/>
    <s v="documentary"/>
    <n v="21"/>
    <n v="51"/>
    <x v="204"/>
    <d v="2016-05-13T05:00:00"/>
  </r>
  <r>
    <x v="210"/>
    <s v="Synergistic tertiary time-frame"/>
    <n v="9400"/>
    <n v="6338"/>
    <x v="0"/>
    <x v="31"/>
    <s v="DK"/>
    <s v="DKK"/>
    <n v="1488520800"/>
    <n v="1490850000"/>
    <b v="0"/>
    <b v="0"/>
    <x v="22"/>
    <x v="4"/>
    <s v="science fiction"/>
    <n v="67"/>
    <n v="28.04"/>
    <x v="205"/>
    <d v="2017-03-30T05:00:00"/>
  </r>
  <r>
    <x v="211"/>
    <s v="Customer-focused impactful benchmark"/>
    <n v="104400"/>
    <n v="99100"/>
    <x v="0"/>
    <x v="180"/>
    <s v="US"/>
    <s v="USD"/>
    <n v="1377579600"/>
    <n v="1379653200"/>
    <b v="0"/>
    <b v="0"/>
    <x v="3"/>
    <x v="3"/>
    <s v="plays"/>
    <n v="95"/>
    <n v="60.98"/>
    <x v="206"/>
    <d v="2013-09-20T05:00:00"/>
  </r>
  <r>
    <x v="212"/>
    <s v="Profound next generation infrastructure"/>
    <n v="8100"/>
    <n v="12300"/>
    <x v="1"/>
    <x v="170"/>
    <s v="US"/>
    <s v="USD"/>
    <n v="1576389600"/>
    <n v="1580364000"/>
    <b v="0"/>
    <b v="0"/>
    <x v="3"/>
    <x v="3"/>
    <s v="plays"/>
    <n v="152"/>
    <n v="73.209999999999994"/>
    <x v="207"/>
    <d v="2020-01-30T06:00:00"/>
  </r>
  <r>
    <x v="213"/>
    <s v="Face-to-face encompassing info-mediaries"/>
    <n v="87900"/>
    <n v="171549"/>
    <x v="1"/>
    <x v="181"/>
    <s v="US"/>
    <s v="USD"/>
    <n v="1289019600"/>
    <n v="1289714400"/>
    <b v="0"/>
    <b v="1"/>
    <x v="7"/>
    <x v="1"/>
    <s v="indie rock"/>
    <n v="195"/>
    <n v="40"/>
    <x v="208"/>
    <d v="2010-11-14T06:00:00"/>
  </r>
  <r>
    <x v="214"/>
    <s v="Open-source fresh-thinking policy"/>
    <n v="1400"/>
    <n v="14324"/>
    <x v="1"/>
    <x v="34"/>
    <s v="US"/>
    <s v="USD"/>
    <n v="1282194000"/>
    <n v="1282712400"/>
    <b v="0"/>
    <b v="0"/>
    <x v="1"/>
    <x v="1"/>
    <s v="rock"/>
    <n v="1023"/>
    <n v="86.81"/>
    <x v="209"/>
    <d v="2010-08-25T05:00:00"/>
  </r>
  <r>
    <x v="215"/>
    <s v="Extended 24/7 implementation"/>
    <n v="156800"/>
    <n v="6024"/>
    <x v="0"/>
    <x v="182"/>
    <s v="US"/>
    <s v="USD"/>
    <n v="1550037600"/>
    <n v="1550210400"/>
    <b v="0"/>
    <b v="0"/>
    <x v="3"/>
    <x v="3"/>
    <s v="plays"/>
    <n v="4"/>
    <n v="42.13"/>
    <x v="210"/>
    <d v="2019-02-15T06:00:00"/>
  </r>
  <r>
    <x v="216"/>
    <s v="Organic dynamic algorithm"/>
    <n v="121700"/>
    <n v="188721"/>
    <x v="1"/>
    <x v="183"/>
    <s v="US"/>
    <s v="USD"/>
    <n v="1321941600"/>
    <n v="1322114400"/>
    <b v="0"/>
    <b v="0"/>
    <x v="3"/>
    <x v="3"/>
    <s v="plays"/>
    <n v="155"/>
    <n v="103.98"/>
    <x v="211"/>
    <d v="2011-11-24T06:00:00"/>
  </r>
  <r>
    <x v="217"/>
    <s v="Organic multi-tasking focus group"/>
    <n v="129400"/>
    <n v="57911"/>
    <x v="0"/>
    <x v="184"/>
    <s v="US"/>
    <s v="USD"/>
    <n v="1556427600"/>
    <n v="1557205200"/>
    <b v="0"/>
    <b v="0"/>
    <x v="22"/>
    <x v="4"/>
    <s v="science fiction"/>
    <n v="45"/>
    <n v="62"/>
    <x v="212"/>
    <d v="2019-05-07T05:00:00"/>
  </r>
  <r>
    <x v="218"/>
    <s v="Adaptive logistical initiative"/>
    <n v="5700"/>
    <n v="12309"/>
    <x v="1"/>
    <x v="185"/>
    <s v="GB"/>
    <s v="GBP"/>
    <n v="1320991200"/>
    <n v="1323928800"/>
    <b v="0"/>
    <b v="1"/>
    <x v="12"/>
    <x v="4"/>
    <s v="shorts"/>
    <n v="216"/>
    <n v="31.01"/>
    <x v="213"/>
    <d v="2011-12-15T06:00:00"/>
  </r>
  <r>
    <x v="219"/>
    <s v="Stand-alone mobile customer loyalty"/>
    <n v="41700"/>
    <n v="138497"/>
    <x v="1"/>
    <x v="186"/>
    <s v="US"/>
    <s v="USD"/>
    <n v="1345093200"/>
    <n v="1346130000"/>
    <b v="0"/>
    <b v="0"/>
    <x v="10"/>
    <x v="4"/>
    <s v="animation"/>
    <n v="332"/>
    <n v="89.99"/>
    <x v="214"/>
    <d v="2012-08-28T05:00:00"/>
  </r>
  <r>
    <x v="220"/>
    <s v="Focused composite approach"/>
    <n v="7900"/>
    <n v="667"/>
    <x v="0"/>
    <x v="68"/>
    <s v="US"/>
    <s v="USD"/>
    <n v="1309496400"/>
    <n v="1311051600"/>
    <b v="1"/>
    <b v="0"/>
    <x v="3"/>
    <x v="3"/>
    <s v="plays"/>
    <n v="8"/>
    <n v="39.24"/>
    <x v="215"/>
    <d v="2011-07-19T05:00:00"/>
  </r>
  <r>
    <x v="221"/>
    <s v="Face-to-face clear-thinking Local Area Network"/>
    <n v="121500"/>
    <n v="119830"/>
    <x v="0"/>
    <x v="187"/>
    <s v="US"/>
    <s v="USD"/>
    <n v="1340254800"/>
    <n v="1340427600"/>
    <b v="1"/>
    <b v="0"/>
    <x v="0"/>
    <x v="0"/>
    <s v="food trucks"/>
    <n v="99"/>
    <n v="54.99"/>
    <x v="216"/>
    <d v="2012-06-23T05:00:00"/>
  </r>
  <r>
    <x v="222"/>
    <s v="Cross-group cohesive circuit"/>
    <n v="4800"/>
    <n v="6623"/>
    <x v="1"/>
    <x v="188"/>
    <s v="US"/>
    <s v="USD"/>
    <n v="1412226000"/>
    <n v="1412312400"/>
    <b v="0"/>
    <b v="0"/>
    <x v="14"/>
    <x v="7"/>
    <s v="photography books"/>
    <n v="138"/>
    <n v="47.99"/>
    <x v="217"/>
    <d v="2014-10-03T05:00:00"/>
  </r>
  <r>
    <x v="223"/>
    <s v="Synergistic explicit capability"/>
    <n v="87300"/>
    <n v="81897"/>
    <x v="0"/>
    <x v="189"/>
    <s v="US"/>
    <s v="USD"/>
    <n v="1458104400"/>
    <n v="1459314000"/>
    <b v="0"/>
    <b v="0"/>
    <x v="3"/>
    <x v="3"/>
    <s v="plays"/>
    <n v="94"/>
    <n v="87.97"/>
    <x v="218"/>
    <d v="2016-03-30T05:00:00"/>
  </r>
  <r>
    <x v="224"/>
    <s v="Diverse analyzing definition"/>
    <n v="46300"/>
    <n v="186885"/>
    <x v="1"/>
    <x v="190"/>
    <s v="US"/>
    <s v="USD"/>
    <n v="1411534800"/>
    <n v="1415426400"/>
    <b v="0"/>
    <b v="0"/>
    <x v="22"/>
    <x v="4"/>
    <s v="science fiction"/>
    <n v="404"/>
    <n v="52"/>
    <x v="219"/>
    <d v="2014-11-08T06:00:00"/>
  </r>
  <r>
    <x v="225"/>
    <s v="Enterprise-wide reciprocal success"/>
    <n v="67800"/>
    <n v="176398"/>
    <x v="1"/>
    <x v="191"/>
    <s v="US"/>
    <s v="USD"/>
    <n v="1399093200"/>
    <n v="1399093200"/>
    <b v="1"/>
    <b v="0"/>
    <x v="1"/>
    <x v="1"/>
    <s v="rock"/>
    <n v="260"/>
    <n v="30"/>
    <x v="220"/>
    <d v="2014-05-03T05:00:00"/>
  </r>
  <r>
    <x v="102"/>
    <s v="Progressive neutral middleware"/>
    <n v="3000"/>
    <n v="10999"/>
    <x v="1"/>
    <x v="192"/>
    <s v="US"/>
    <s v="USD"/>
    <n v="1270702800"/>
    <n v="1273899600"/>
    <b v="0"/>
    <b v="0"/>
    <x v="14"/>
    <x v="7"/>
    <s v="photography books"/>
    <n v="367"/>
    <n v="98.21"/>
    <x v="221"/>
    <d v="2010-05-15T05:00:00"/>
  </r>
  <r>
    <x v="226"/>
    <s v="Intuitive exuding process improvement"/>
    <n v="60900"/>
    <n v="102751"/>
    <x v="1"/>
    <x v="193"/>
    <s v="US"/>
    <s v="USD"/>
    <n v="1431666000"/>
    <n v="1432184400"/>
    <b v="0"/>
    <b v="0"/>
    <x v="20"/>
    <x v="6"/>
    <s v="mobile games"/>
    <n v="169"/>
    <n v="108.96"/>
    <x v="222"/>
    <d v="2015-05-21T05:00:00"/>
  </r>
  <r>
    <x v="227"/>
    <s v="Exclusive real-time protocol"/>
    <n v="137900"/>
    <n v="165352"/>
    <x v="1"/>
    <x v="194"/>
    <s v="US"/>
    <s v="USD"/>
    <n v="1472619600"/>
    <n v="1474779600"/>
    <b v="0"/>
    <b v="0"/>
    <x v="10"/>
    <x v="4"/>
    <s v="animation"/>
    <n v="120"/>
    <n v="67"/>
    <x v="172"/>
    <d v="2016-09-25T05:00:00"/>
  </r>
  <r>
    <x v="228"/>
    <s v="Extended encompassing application"/>
    <n v="85600"/>
    <n v="165798"/>
    <x v="1"/>
    <x v="195"/>
    <s v="US"/>
    <s v="USD"/>
    <n v="1496293200"/>
    <n v="1500440400"/>
    <b v="0"/>
    <b v="1"/>
    <x v="20"/>
    <x v="6"/>
    <s v="mobile games"/>
    <n v="194"/>
    <n v="64.989999999999995"/>
    <x v="223"/>
    <d v="2017-07-19T05:00:00"/>
  </r>
  <r>
    <x v="229"/>
    <s v="Progressive value-added ability"/>
    <n v="2400"/>
    <n v="10084"/>
    <x v="1"/>
    <x v="196"/>
    <s v="US"/>
    <s v="USD"/>
    <n v="1575612000"/>
    <n v="1575612000"/>
    <b v="0"/>
    <b v="0"/>
    <x v="11"/>
    <x v="6"/>
    <s v="video games"/>
    <n v="420"/>
    <n v="99.84"/>
    <x v="224"/>
    <d v="2019-12-06T06:00:00"/>
  </r>
  <r>
    <x v="230"/>
    <s v="Cross-platform uniform hardware"/>
    <n v="7200"/>
    <n v="5523"/>
    <x v="3"/>
    <x v="109"/>
    <s v="US"/>
    <s v="USD"/>
    <n v="1369112400"/>
    <n v="1374123600"/>
    <b v="0"/>
    <b v="0"/>
    <x v="3"/>
    <x v="3"/>
    <s v="plays"/>
    <n v="77"/>
    <n v="82.43"/>
    <x v="225"/>
    <d v="2013-07-18T05:00:00"/>
  </r>
  <r>
    <x v="231"/>
    <s v="Progressive secondary portal"/>
    <n v="3400"/>
    <n v="5823"/>
    <x v="1"/>
    <x v="45"/>
    <s v="US"/>
    <s v="USD"/>
    <n v="1469422800"/>
    <n v="1469509200"/>
    <b v="0"/>
    <b v="0"/>
    <x v="3"/>
    <x v="3"/>
    <s v="plays"/>
    <n v="171"/>
    <n v="63.29"/>
    <x v="226"/>
    <d v="2016-07-26T05:00:00"/>
  </r>
  <r>
    <x v="232"/>
    <s v="Multi-lateral national adapter"/>
    <n v="3800"/>
    <n v="6000"/>
    <x v="1"/>
    <x v="197"/>
    <s v="US"/>
    <s v="USD"/>
    <n v="1307854800"/>
    <n v="1309237200"/>
    <b v="0"/>
    <b v="0"/>
    <x v="10"/>
    <x v="4"/>
    <s v="animation"/>
    <n v="158"/>
    <n v="96.77"/>
    <x v="227"/>
    <d v="2011-06-28T05:00:00"/>
  </r>
  <r>
    <x v="233"/>
    <s v="Enterprise-wide motivating matrices"/>
    <n v="7500"/>
    <n v="8181"/>
    <x v="1"/>
    <x v="46"/>
    <s v="IT"/>
    <s v="EUR"/>
    <n v="1503378000"/>
    <n v="1503982800"/>
    <b v="0"/>
    <b v="1"/>
    <x v="11"/>
    <x v="6"/>
    <s v="video games"/>
    <n v="109"/>
    <n v="54.91"/>
    <x v="228"/>
    <d v="2017-08-29T05:00:00"/>
  </r>
  <r>
    <x v="234"/>
    <s v="Polarized upward-trending Local Area Network"/>
    <n v="8600"/>
    <n v="3589"/>
    <x v="0"/>
    <x v="45"/>
    <s v="US"/>
    <s v="USD"/>
    <n v="1486965600"/>
    <n v="1487397600"/>
    <b v="0"/>
    <b v="0"/>
    <x v="10"/>
    <x v="4"/>
    <s v="animation"/>
    <n v="42"/>
    <n v="39.01"/>
    <x v="229"/>
    <d v="2017-02-18T06:00:00"/>
  </r>
  <r>
    <x v="235"/>
    <s v="Object-based directional function"/>
    <n v="39500"/>
    <n v="4323"/>
    <x v="0"/>
    <x v="176"/>
    <s v="AU"/>
    <s v="AUD"/>
    <n v="1561438800"/>
    <n v="1562043600"/>
    <b v="0"/>
    <b v="1"/>
    <x v="1"/>
    <x v="1"/>
    <s v="rock"/>
    <n v="11"/>
    <n v="75.84"/>
    <x v="230"/>
    <d v="2019-07-02T05:00:00"/>
  </r>
  <r>
    <x v="236"/>
    <s v="Re-contextualized tangible open architecture"/>
    <n v="9300"/>
    <n v="14822"/>
    <x v="1"/>
    <x v="198"/>
    <s v="US"/>
    <s v="USD"/>
    <n v="1398402000"/>
    <n v="1398574800"/>
    <b v="0"/>
    <b v="0"/>
    <x v="10"/>
    <x v="4"/>
    <s v="animation"/>
    <n v="159"/>
    <n v="45.05"/>
    <x v="231"/>
    <d v="2014-04-27T05:00:00"/>
  </r>
  <r>
    <x v="237"/>
    <s v="Distributed systemic adapter"/>
    <n v="2400"/>
    <n v="10138"/>
    <x v="1"/>
    <x v="199"/>
    <s v="DK"/>
    <s v="DKK"/>
    <n v="1513231200"/>
    <n v="1515391200"/>
    <b v="0"/>
    <b v="1"/>
    <x v="3"/>
    <x v="3"/>
    <s v="plays"/>
    <n v="422"/>
    <n v="104.52"/>
    <x v="232"/>
    <d v="2018-01-08T06:00:00"/>
  </r>
  <r>
    <x v="238"/>
    <s v="Networked web-enabled instruction set"/>
    <n v="3200"/>
    <n v="3127"/>
    <x v="0"/>
    <x v="142"/>
    <s v="US"/>
    <s v="USD"/>
    <n v="1440824400"/>
    <n v="1441170000"/>
    <b v="0"/>
    <b v="0"/>
    <x v="8"/>
    <x v="2"/>
    <s v="wearables"/>
    <n v="98"/>
    <n v="76.27"/>
    <x v="233"/>
    <d v="2015-09-02T05:00:00"/>
  </r>
  <r>
    <x v="239"/>
    <s v="Vision-oriented dynamic service-desk"/>
    <n v="29400"/>
    <n v="123124"/>
    <x v="1"/>
    <x v="200"/>
    <s v="US"/>
    <s v="USD"/>
    <n v="1281070800"/>
    <n v="1281157200"/>
    <b v="0"/>
    <b v="0"/>
    <x v="3"/>
    <x v="3"/>
    <s v="plays"/>
    <n v="419"/>
    <n v="69.02"/>
    <x v="194"/>
    <d v="2010-08-07T05:00:00"/>
  </r>
  <r>
    <x v="240"/>
    <s v="Vision-oriented actuating open system"/>
    <n v="168500"/>
    <n v="171729"/>
    <x v="1"/>
    <x v="74"/>
    <s v="AU"/>
    <s v="AUD"/>
    <n v="1397365200"/>
    <n v="1398229200"/>
    <b v="0"/>
    <b v="1"/>
    <x v="9"/>
    <x v="5"/>
    <s v="nonfiction"/>
    <n v="102"/>
    <n v="101.98"/>
    <x v="234"/>
    <d v="2014-04-23T05:00:00"/>
  </r>
  <r>
    <x v="241"/>
    <s v="Sharable scalable core"/>
    <n v="8400"/>
    <n v="10729"/>
    <x v="1"/>
    <x v="201"/>
    <s v="US"/>
    <s v="USD"/>
    <n v="1494392400"/>
    <n v="1495256400"/>
    <b v="0"/>
    <b v="1"/>
    <x v="1"/>
    <x v="1"/>
    <s v="rock"/>
    <n v="128"/>
    <n v="42.92"/>
    <x v="235"/>
    <d v="2017-05-20T05:00:00"/>
  </r>
  <r>
    <x v="242"/>
    <s v="Customer-focused attitude-oriented function"/>
    <n v="2300"/>
    <n v="10240"/>
    <x v="1"/>
    <x v="202"/>
    <s v="US"/>
    <s v="USD"/>
    <n v="1520143200"/>
    <n v="1520402400"/>
    <b v="0"/>
    <b v="0"/>
    <x v="3"/>
    <x v="3"/>
    <s v="plays"/>
    <n v="445"/>
    <n v="43.03"/>
    <x v="236"/>
    <d v="2018-03-07T06:00:00"/>
  </r>
  <r>
    <x v="243"/>
    <s v="Reverse-engineered system-worthy extranet"/>
    <n v="700"/>
    <n v="3988"/>
    <x v="1"/>
    <x v="4"/>
    <s v="US"/>
    <s v="USD"/>
    <n v="1405314000"/>
    <n v="1409806800"/>
    <b v="0"/>
    <b v="0"/>
    <x v="3"/>
    <x v="3"/>
    <s v="plays"/>
    <n v="570"/>
    <n v="75.25"/>
    <x v="237"/>
    <d v="2014-09-04T05:00:00"/>
  </r>
  <r>
    <x v="244"/>
    <s v="Re-engineered systematic monitoring"/>
    <n v="2900"/>
    <n v="14771"/>
    <x v="1"/>
    <x v="203"/>
    <s v="US"/>
    <s v="USD"/>
    <n v="1396846800"/>
    <n v="1396933200"/>
    <b v="0"/>
    <b v="0"/>
    <x v="3"/>
    <x v="3"/>
    <s v="plays"/>
    <n v="509"/>
    <n v="69.02"/>
    <x v="238"/>
    <d v="2014-04-08T05:00:00"/>
  </r>
  <r>
    <x v="245"/>
    <s v="Seamless value-added standardization"/>
    <n v="4500"/>
    <n v="14649"/>
    <x v="1"/>
    <x v="42"/>
    <s v="US"/>
    <s v="USD"/>
    <n v="1375678800"/>
    <n v="1376024400"/>
    <b v="0"/>
    <b v="0"/>
    <x v="2"/>
    <x v="2"/>
    <s v="web"/>
    <n v="326"/>
    <n v="65.989999999999995"/>
    <x v="239"/>
    <d v="2013-08-09T05:00:00"/>
  </r>
  <r>
    <x v="246"/>
    <s v="Triple-buffered fresh-thinking frame"/>
    <n v="19800"/>
    <n v="184658"/>
    <x v="1"/>
    <x v="204"/>
    <s v="US"/>
    <s v="USD"/>
    <n v="1482386400"/>
    <n v="1483682400"/>
    <b v="0"/>
    <b v="1"/>
    <x v="13"/>
    <x v="5"/>
    <s v="fiction"/>
    <n v="933"/>
    <n v="98.01"/>
    <x v="240"/>
    <d v="2017-01-06T06:00:00"/>
  </r>
  <r>
    <x v="247"/>
    <s v="Streamlined holistic knowledgebase"/>
    <n v="6200"/>
    <n v="13103"/>
    <x v="1"/>
    <x v="205"/>
    <s v="AU"/>
    <s v="AUD"/>
    <n v="1420005600"/>
    <n v="1420437600"/>
    <b v="0"/>
    <b v="0"/>
    <x v="20"/>
    <x v="6"/>
    <s v="mobile games"/>
    <n v="211"/>
    <n v="60.11"/>
    <x v="241"/>
    <d v="2015-01-05T06:00:00"/>
  </r>
  <r>
    <x v="248"/>
    <s v="Up-sized intermediate website"/>
    <n v="61500"/>
    <n v="168095"/>
    <x v="1"/>
    <x v="206"/>
    <s v="US"/>
    <s v="USD"/>
    <n v="1420178400"/>
    <n v="1420783200"/>
    <b v="0"/>
    <b v="0"/>
    <x v="18"/>
    <x v="5"/>
    <s v="translations"/>
    <n v="273"/>
    <n v="26"/>
    <x v="242"/>
    <d v="2015-01-09T06:00:00"/>
  </r>
  <r>
    <x v="249"/>
    <s v="Future-proofed directional synergy"/>
    <n v="100"/>
    <n v="3"/>
    <x v="0"/>
    <x v="49"/>
    <s v="US"/>
    <s v="USD"/>
    <n v="1264399200"/>
    <n v="1267423200"/>
    <b v="0"/>
    <b v="0"/>
    <x v="1"/>
    <x v="1"/>
    <s v="rock"/>
    <n v="3"/>
    <n v="3"/>
    <x v="67"/>
    <d v="2010-03-01T06:00:00"/>
  </r>
  <r>
    <x v="250"/>
    <s v="Enhanced user-facing function"/>
    <n v="7100"/>
    <n v="3840"/>
    <x v="0"/>
    <x v="196"/>
    <s v="US"/>
    <s v="USD"/>
    <n v="1355032800"/>
    <n v="1355205600"/>
    <b v="0"/>
    <b v="0"/>
    <x v="3"/>
    <x v="3"/>
    <s v="plays"/>
    <n v="54"/>
    <n v="38.020000000000003"/>
    <x v="243"/>
    <d v="2012-12-11T06:00:00"/>
  </r>
  <r>
    <x v="251"/>
    <s v="Operative bandwidth-monitored interface"/>
    <n v="1000"/>
    <n v="6263"/>
    <x v="1"/>
    <x v="207"/>
    <s v="US"/>
    <s v="USD"/>
    <n v="1382677200"/>
    <n v="1383109200"/>
    <b v="0"/>
    <b v="0"/>
    <x v="3"/>
    <x v="3"/>
    <s v="plays"/>
    <n v="626"/>
    <n v="106.15"/>
    <x v="244"/>
    <d v="2013-10-30T05:00:00"/>
  </r>
  <r>
    <x v="252"/>
    <s v="Upgradable multi-state instruction set"/>
    <n v="121500"/>
    <n v="108161"/>
    <x v="0"/>
    <x v="208"/>
    <s v="CA"/>
    <s v="CAD"/>
    <n v="1302238800"/>
    <n v="1303275600"/>
    <b v="0"/>
    <b v="0"/>
    <x v="6"/>
    <x v="4"/>
    <s v="drama"/>
    <n v="89"/>
    <n v="81.02"/>
    <x v="245"/>
    <d v="2011-04-20T05:00:00"/>
  </r>
  <r>
    <x v="253"/>
    <s v="De-engineered static Local Area Network"/>
    <n v="4600"/>
    <n v="8505"/>
    <x v="1"/>
    <x v="39"/>
    <s v="US"/>
    <s v="USD"/>
    <n v="1487656800"/>
    <n v="1487829600"/>
    <b v="0"/>
    <b v="0"/>
    <x v="9"/>
    <x v="5"/>
    <s v="nonfiction"/>
    <n v="185"/>
    <n v="96.65"/>
    <x v="246"/>
    <d v="2017-02-23T06:00:00"/>
  </r>
  <r>
    <x v="254"/>
    <s v="Upgradable grid-enabled superstructure"/>
    <n v="80500"/>
    <n v="96735"/>
    <x v="1"/>
    <x v="209"/>
    <s v="US"/>
    <s v="USD"/>
    <n v="1297836000"/>
    <n v="1298268000"/>
    <b v="0"/>
    <b v="1"/>
    <x v="1"/>
    <x v="1"/>
    <s v="rock"/>
    <n v="120"/>
    <n v="57"/>
    <x v="247"/>
    <d v="2011-02-21T06:00:00"/>
  </r>
  <r>
    <x v="255"/>
    <s v="Optimized actuating toolset"/>
    <n v="4100"/>
    <n v="959"/>
    <x v="0"/>
    <x v="27"/>
    <s v="GB"/>
    <s v="GBP"/>
    <n v="1453615200"/>
    <n v="1456812000"/>
    <b v="0"/>
    <b v="0"/>
    <x v="1"/>
    <x v="1"/>
    <s v="rock"/>
    <n v="23"/>
    <n v="63.93"/>
    <x v="248"/>
    <d v="2016-03-01T06:00:00"/>
  </r>
  <r>
    <x v="256"/>
    <s v="Decentralized exuding strategy"/>
    <n v="5700"/>
    <n v="8322"/>
    <x v="1"/>
    <x v="45"/>
    <s v="US"/>
    <s v="USD"/>
    <n v="1362463200"/>
    <n v="1363669200"/>
    <b v="0"/>
    <b v="0"/>
    <x v="3"/>
    <x v="3"/>
    <s v="plays"/>
    <n v="146"/>
    <n v="90.46"/>
    <x v="249"/>
    <d v="2013-03-19T05:00:00"/>
  </r>
  <r>
    <x v="257"/>
    <s v="Assimilated coherent hardware"/>
    <n v="5000"/>
    <n v="13424"/>
    <x v="1"/>
    <x v="129"/>
    <s v="US"/>
    <s v="USD"/>
    <n v="1481176800"/>
    <n v="1482904800"/>
    <b v="0"/>
    <b v="1"/>
    <x v="3"/>
    <x v="3"/>
    <s v="plays"/>
    <n v="268"/>
    <n v="72.17"/>
    <x v="250"/>
    <d v="2016-12-28T06:00:00"/>
  </r>
  <r>
    <x v="258"/>
    <s v="Multi-channeled responsive implementation"/>
    <n v="1800"/>
    <n v="10755"/>
    <x v="1"/>
    <x v="188"/>
    <s v="US"/>
    <s v="USD"/>
    <n v="1354946400"/>
    <n v="1356588000"/>
    <b v="1"/>
    <b v="0"/>
    <x v="14"/>
    <x v="7"/>
    <s v="photography books"/>
    <n v="598"/>
    <n v="77.930000000000007"/>
    <x v="251"/>
    <d v="2012-12-27T06:00:00"/>
  </r>
  <r>
    <x v="259"/>
    <s v="Centralized modular initiative"/>
    <n v="6300"/>
    <n v="9935"/>
    <x v="1"/>
    <x v="210"/>
    <s v="US"/>
    <s v="USD"/>
    <n v="1348808400"/>
    <n v="1349845200"/>
    <b v="0"/>
    <b v="0"/>
    <x v="1"/>
    <x v="1"/>
    <s v="rock"/>
    <n v="158"/>
    <n v="38.07"/>
    <x v="136"/>
    <d v="2012-10-10T05:00:00"/>
  </r>
  <r>
    <x v="260"/>
    <s v="Reverse-engineered cohesive migration"/>
    <n v="84300"/>
    <n v="26303"/>
    <x v="0"/>
    <x v="211"/>
    <s v="US"/>
    <s v="USD"/>
    <n v="1282712400"/>
    <n v="1283058000"/>
    <b v="0"/>
    <b v="1"/>
    <x v="1"/>
    <x v="1"/>
    <s v="rock"/>
    <n v="31"/>
    <n v="57.94"/>
    <x v="252"/>
    <d v="2010-08-29T05:00:00"/>
  </r>
  <r>
    <x v="261"/>
    <s v="Compatible multimedia hub"/>
    <n v="1700"/>
    <n v="5328"/>
    <x v="1"/>
    <x v="37"/>
    <s v="US"/>
    <s v="USD"/>
    <n v="1301979600"/>
    <n v="1304226000"/>
    <b v="0"/>
    <b v="1"/>
    <x v="7"/>
    <x v="1"/>
    <s v="indie rock"/>
    <n v="313"/>
    <n v="49.79"/>
    <x v="253"/>
    <d v="2011-05-01T05:00:00"/>
  </r>
  <r>
    <x v="262"/>
    <s v="Organic eco-centric success"/>
    <n v="2900"/>
    <n v="10756"/>
    <x v="1"/>
    <x v="134"/>
    <s v="US"/>
    <s v="USD"/>
    <n v="1263016800"/>
    <n v="1263016800"/>
    <b v="0"/>
    <b v="0"/>
    <x v="14"/>
    <x v="7"/>
    <s v="photography books"/>
    <n v="371"/>
    <n v="54.05"/>
    <x v="254"/>
    <d v="2010-01-09T06:00:00"/>
  </r>
  <r>
    <x v="263"/>
    <s v="Virtual reciprocal policy"/>
    <n v="45600"/>
    <n v="165375"/>
    <x v="1"/>
    <x v="212"/>
    <s v="US"/>
    <s v="USD"/>
    <n v="1360648800"/>
    <n v="1362031200"/>
    <b v="0"/>
    <b v="0"/>
    <x v="3"/>
    <x v="3"/>
    <s v="plays"/>
    <n v="363"/>
    <n v="30"/>
    <x v="255"/>
    <d v="2013-02-28T06:00:00"/>
  </r>
  <r>
    <x v="264"/>
    <s v="Persevering interactive emulation"/>
    <n v="4900"/>
    <n v="6031"/>
    <x v="1"/>
    <x v="99"/>
    <s v="US"/>
    <s v="USD"/>
    <n v="1451800800"/>
    <n v="1455602400"/>
    <b v="0"/>
    <b v="0"/>
    <x v="3"/>
    <x v="3"/>
    <s v="plays"/>
    <n v="123"/>
    <n v="70.13"/>
    <x v="256"/>
    <d v="2016-02-16T06:00:00"/>
  </r>
  <r>
    <x v="265"/>
    <s v="Proactive responsive emulation"/>
    <n v="111900"/>
    <n v="85902"/>
    <x v="0"/>
    <x v="213"/>
    <s v="IT"/>
    <s v="EUR"/>
    <n v="1415340000"/>
    <n v="1418191200"/>
    <b v="0"/>
    <b v="1"/>
    <x v="17"/>
    <x v="1"/>
    <s v="jazz"/>
    <n v="77"/>
    <n v="27"/>
    <x v="257"/>
    <d v="2014-12-10T06:00:00"/>
  </r>
  <r>
    <x v="266"/>
    <s v="Extended eco-centric function"/>
    <n v="61600"/>
    <n v="143910"/>
    <x v="1"/>
    <x v="214"/>
    <s v="AU"/>
    <s v="AUD"/>
    <n v="1351054800"/>
    <n v="1352440800"/>
    <b v="0"/>
    <b v="0"/>
    <x v="3"/>
    <x v="3"/>
    <s v="plays"/>
    <n v="234"/>
    <n v="51.99"/>
    <x v="258"/>
    <d v="2012-11-09T06:00:00"/>
  </r>
  <r>
    <x v="267"/>
    <s v="Networked optimal productivity"/>
    <n v="1500"/>
    <n v="2708"/>
    <x v="1"/>
    <x v="44"/>
    <s v="US"/>
    <s v="USD"/>
    <n v="1349326800"/>
    <n v="1353304800"/>
    <b v="0"/>
    <b v="0"/>
    <x v="4"/>
    <x v="4"/>
    <s v="documentary"/>
    <n v="181"/>
    <n v="56.42"/>
    <x v="259"/>
    <d v="2012-11-19T06:00:00"/>
  </r>
  <r>
    <x v="268"/>
    <s v="Persistent attitude-oriented approach"/>
    <n v="3500"/>
    <n v="8842"/>
    <x v="1"/>
    <x v="215"/>
    <s v="US"/>
    <s v="USD"/>
    <n v="1548914400"/>
    <n v="1550728800"/>
    <b v="0"/>
    <b v="0"/>
    <x v="19"/>
    <x v="4"/>
    <s v="television"/>
    <n v="253"/>
    <n v="101.63"/>
    <x v="260"/>
    <d v="2019-02-21T06:00:00"/>
  </r>
  <r>
    <x v="269"/>
    <s v="Triple-buffered 4thgeneration toolset"/>
    <n v="173900"/>
    <n v="47260"/>
    <x v="3"/>
    <x v="216"/>
    <s v="US"/>
    <s v="USD"/>
    <n v="1291269600"/>
    <n v="1291442400"/>
    <b v="0"/>
    <b v="0"/>
    <x v="11"/>
    <x v="6"/>
    <s v="video games"/>
    <n v="27"/>
    <n v="25.01"/>
    <x v="261"/>
    <d v="2010-12-04T06:00:00"/>
  </r>
  <r>
    <x v="270"/>
    <s v="Progressive zero administration leverage"/>
    <n v="153700"/>
    <n v="1953"/>
    <x v="2"/>
    <x v="217"/>
    <s v="US"/>
    <s v="USD"/>
    <n v="1449468000"/>
    <n v="1452146400"/>
    <b v="0"/>
    <b v="0"/>
    <x v="14"/>
    <x v="7"/>
    <s v="photography books"/>
    <n v="1"/>
    <n v="32.020000000000003"/>
    <x v="262"/>
    <d v="2016-01-07T06:00:00"/>
  </r>
  <r>
    <x v="271"/>
    <s v="Networked radical neural-net"/>
    <n v="51100"/>
    <n v="155349"/>
    <x v="1"/>
    <x v="218"/>
    <s v="US"/>
    <s v="USD"/>
    <n v="1562734800"/>
    <n v="1564894800"/>
    <b v="0"/>
    <b v="1"/>
    <x v="3"/>
    <x v="3"/>
    <s v="plays"/>
    <n v="304"/>
    <n v="82.02"/>
    <x v="263"/>
    <d v="2019-08-04T05:00:00"/>
  </r>
  <r>
    <x v="272"/>
    <s v="Re-engineered heuristic forecast"/>
    <n v="7800"/>
    <n v="10704"/>
    <x v="1"/>
    <x v="219"/>
    <s v="CA"/>
    <s v="CAD"/>
    <n v="1505624400"/>
    <n v="1505883600"/>
    <b v="0"/>
    <b v="0"/>
    <x v="3"/>
    <x v="3"/>
    <s v="plays"/>
    <n v="137"/>
    <n v="37.96"/>
    <x v="264"/>
    <d v="2017-09-20T05:00:00"/>
  </r>
  <r>
    <x v="273"/>
    <s v="Fully-configurable background algorithm"/>
    <n v="2400"/>
    <n v="773"/>
    <x v="0"/>
    <x v="27"/>
    <s v="US"/>
    <s v="USD"/>
    <n v="1509948000"/>
    <n v="1510380000"/>
    <b v="0"/>
    <b v="0"/>
    <x v="3"/>
    <x v="3"/>
    <s v="plays"/>
    <n v="32"/>
    <n v="51.53"/>
    <x v="265"/>
    <d v="2017-11-11T06:00:00"/>
  </r>
  <r>
    <x v="274"/>
    <s v="Stand-alone discrete Graphical User Interface"/>
    <n v="3900"/>
    <n v="9419"/>
    <x v="1"/>
    <x v="220"/>
    <s v="US"/>
    <s v="USD"/>
    <n v="1554526800"/>
    <n v="1555218000"/>
    <b v="0"/>
    <b v="0"/>
    <x v="18"/>
    <x v="5"/>
    <s v="translations"/>
    <n v="242"/>
    <n v="81.2"/>
    <x v="266"/>
    <d v="2019-04-14T05:00:00"/>
  </r>
  <r>
    <x v="275"/>
    <s v="Front-line foreground project"/>
    <n v="5500"/>
    <n v="5324"/>
    <x v="0"/>
    <x v="221"/>
    <s v="US"/>
    <s v="USD"/>
    <n v="1334811600"/>
    <n v="1335243600"/>
    <b v="0"/>
    <b v="1"/>
    <x v="11"/>
    <x v="6"/>
    <s v="video games"/>
    <n v="97"/>
    <n v="40.03"/>
    <x v="267"/>
    <d v="2012-04-24T05:00:00"/>
  </r>
  <r>
    <x v="276"/>
    <s v="Persevering system-worthy info-mediaries"/>
    <n v="700"/>
    <n v="7465"/>
    <x v="1"/>
    <x v="100"/>
    <s v="US"/>
    <s v="USD"/>
    <n v="1279515600"/>
    <n v="1279688400"/>
    <b v="0"/>
    <b v="0"/>
    <x v="3"/>
    <x v="3"/>
    <s v="plays"/>
    <n v="1066"/>
    <n v="89.94"/>
    <x v="268"/>
    <d v="2010-07-21T05:00:00"/>
  </r>
  <r>
    <x v="277"/>
    <s v="Distributed multi-tasking strategy"/>
    <n v="2700"/>
    <n v="8799"/>
    <x v="1"/>
    <x v="222"/>
    <s v="US"/>
    <s v="USD"/>
    <n v="1353909600"/>
    <n v="1356069600"/>
    <b v="0"/>
    <b v="0"/>
    <x v="2"/>
    <x v="2"/>
    <s v="web"/>
    <n v="326"/>
    <n v="96.69"/>
    <x v="269"/>
    <d v="2012-12-21T06:00:00"/>
  </r>
  <r>
    <x v="278"/>
    <s v="Vision-oriented methodical application"/>
    <n v="8000"/>
    <n v="13656"/>
    <x v="1"/>
    <x v="223"/>
    <s v="US"/>
    <s v="USD"/>
    <n v="1535950800"/>
    <n v="1536210000"/>
    <b v="0"/>
    <b v="0"/>
    <x v="3"/>
    <x v="3"/>
    <s v="plays"/>
    <n v="171"/>
    <n v="25.01"/>
    <x v="270"/>
    <d v="2018-09-06T05:00:00"/>
  </r>
  <r>
    <x v="279"/>
    <s v="Function-based high-level infrastructure"/>
    <n v="2500"/>
    <n v="14536"/>
    <x v="1"/>
    <x v="224"/>
    <s v="US"/>
    <s v="USD"/>
    <n v="1511244000"/>
    <n v="1511762400"/>
    <b v="0"/>
    <b v="0"/>
    <x v="10"/>
    <x v="4"/>
    <s v="animation"/>
    <n v="581"/>
    <n v="36.99"/>
    <x v="271"/>
    <d v="2017-11-27T06:00:00"/>
  </r>
  <r>
    <x v="280"/>
    <s v="Profound object-oriented paradigm"/>
    <n v="164500"/>
    <n v="150552"/>
    <x v="0"/>
    <x v="225"/>
    <s v="US"/>
    <s v="USD"/>
    <n v="1331445600"/>
    <n v="1333256400"/>
    <b v="0"/>
    <b v="1"/>
    <x v="3"/>
    <x v="3"/>
    <s v="plays"/>
    <n v="92"/>
    <n v="73.010000000000005"/>
    <x v="272"/>
    <d v="2012-04-01T05:00:00"/>
  </r>
  <r>
    <x v="281"/>
    <s v="Virtual contextually-based circuit"/>
    <n v="8400"/>
    <n v="9076"/>
    <x v="1"/>
    <x v="221"/>
    <s v="US"/>
    <s v="USD"/>
    <n v="1480226400"/>
    <n v="1480744800"/>
    <b v="0"/>
    <b v="1"/>
    <x v="19"/>
    <x v="4"/>
    <s v="television"/>
    <n v="108"/>
    <n v="68.239999999999995"/>
    <x v="73"/>
    <d v="2016-12-03T06:00:00"/>
  </r>
  <r>
    <x v="282"/>
    <s v="Business-focused dynamic instruction set"/>
    <n v="8100"/>
    <n v="1517"/>
    <x v="0"/>
    <x v="226"/>
    <s v="DK"/>
    <s v="DKK"/>
    <n v="1464584400"/>
    <n v="1465016400"/>
    <b v="0"/>
    <b v="0"/>
    <x v="1"/>
    <x v="1"/>
    <s v="rock"/>
    <n v="19"/>
    <n v="52.31"/>
    <x v="273"/>
    <d v="2016-06-04T05:00:00"/>
  </r>
  <r>
    <x v="283"/>
    <s v="Ameliorated fresh-thinking protocol"/>
    <n v="9800"/>
    <n v="8153"/>
    <x v="0"/>
    <x v="227"/>
    <s v="US"/>
    <s v="USD"/>
    <n v="1335848400"/>
    <n v="1336280400"/>
    <b v="0"/>
    <b v="0"/>
    <x v="2"/>
    <x v="2"/>
    <s v="web"/>
    <n v="83"/>
    <n v="61.77"/>
    <x v="274"/>
    <d v="2012-05-06T05:00:00"/>
  </r>
  <r>
    <x v="284"/>
    <s v="Front-line optimizing emulation"/>
    <n v="900"/>
    <n v="6357"/>
    <x v="1"/>
    <x v="228"/>
    <s v="US"/>
    <s v="USD"/>
    <n v="1473483600"/>
    <n v="1476766800"/>
    <b v="0"/>
    <b v="0"/>
    <x v="3"/>
    <x v="3"/>
    <s v="plays"/>
    <n v="706"/>
    <n v="25.03"/>
    <x v="275"/>
    <d v="2016-10-18T05:00:00"/>
  </r>
  <r>
    <x v="285"/>
    <s v="Devolved uniform complexity"/>
    <n v="112100"/>
    <n v="19557"/>
    <x v="3"/>
    <x v="229"/>
    <s v="US"/>
    <s v="USD"/>
    <n v="1479880800"/>
    <n v="1480485600"/>
    <b v="0"/>
    <b v="0"/>
    <x v="3"/>
    <x v="3"/>
    <s v="plays"/>
    <n v="17"/>
    <n v="106.29"/>
    <x v="276"/>
    <d v="2016-11-30T06:00:00"/>
  </r>
  <r>
    <x v="286"/>
    <s v="Public-key intangible superstructure"/>
    <n v="6300"/>
    <n v="13213"/>
    <x v="1"/>
    <x v="230"/>
    <s v="US"/>
    <s v="USD"/>
    <n v="1430197200"/>
    <n v="1430197200"/>
    <b v="0"/>
    <b v="0"/>
    <x v="5"/>
    <x v="1"/>
    <s v="electric music"/>
    <n v="210"/>
    <n v="75.069999999999993"/>
    <x v="277"/>
    <d v="2015-04-28T05:00:00"/>
  </r>
  <r>
    <x v="287"/>
    <s v="Secured global success"/>
    <n v="5600"/>
    <n v="5476"/>
    <x v="0"/>
    <x v="231"/>
    <s v="DK"/>
    <s v="DKK"/>
    <n v="1331701200"/>
    <n v="1331787600"/>
    <b v="0"/>
    <b v="1"/>
    <x v="16"/>
    <x v="1"/>
    <s v="metal"/>
    <n v="98"/>
    <n v="39.97"/>
    <x v="278"/>
    <d v="2012-03-15T05:00:00"/>
  </r>
  <r>
    <x v="288"/>
    <s v="Grass-roots mission-critical capability"/>
    <n v="800"/>
    <n v="13474"/>
    <x v="1"/>
    <x v="232"/>
    <s v="CA"/>
    <s v="CAD"/>
    <n v="1438578000"/>
    <n v="1438837200"/>
    <b v="0"/>
    <b v="0"/>
    <x v="3"/>
    <x v="3"/>
    <s v="plays"/>
    <n v="1684"/>
    <n v="39.979999999999997"/>
    <x v="279"/>
    <d v="2015-08-06T05:00:00"/>
  </r>
  <r>
    <x v="289"/>
    <s v="Advanced global data-warehouse"/>
    <n v="168600"/>
    <n v="91722"/>
    <x v="0"/>
    <x v="233"/>
    <s v="US"/>
    <s v="USD"/>
    <n v="1368162000"/>
    <n v="1370926800"/>
    <b v="0"/>
    <b v="1"/>
    <x v="4"/>
    <x v="4"/>
    <s v="documentary"/>
    <n v="54"/>
    <n v="101.02"/>
    <x v="280"/>
    <d v="2013-06-11T05:00:00"/>
  </r>
  <r>
    <x v="290"/>
    <s v="Self-enabling uniform complexity"/>
    <n v="1800"/>
    <n v="8219"/>
    <x v="1"/>
    <x v="37"/>
    <s v="US"/>
    <s v="USD"/>
    <n v="1318654800"/>
    <n v="1319000400"/>
    <b v="1"/>
    <b v="0"/>
    <x v="2"/>
    <x v="2"/>
    <s v="web"/>
    <n v="457"/>
    <n v="76.81"/>
    <x v="281"/>
    <d v="2011-10-19T05:00:00"/>
  </r>
  <r>
    <x v="291"/>
    <s v="Versatile cohesive encoding"/>
    <n v="7300"/>
    <n v="717"/>
    <x v="0"/>
    <x v="234"/>
    <s v="US"/>
    <s v="USD"/>
    <n v="1331874000"/>
    <n v="1333429200"/>
    <b v="0"/>
    <b v="0"/>
    <x v="0"/>
    <x v="0"/>
    <s v="food trucks"/>
    <n v="10"/>
    <n v="71.7"/>
    <x v="282"/>
    <d v="2012-04-03T05:00:00"/>
  </r>
  <r>
    <x v="292"/>
    <s v="Organized executive solution"/>
    <n v="6500"/>
    <n v="1065"/>
    <x v="3"/>
    <x v="235"/>
    <s v="IT"/>
    <s v="EUR"/>
    <n v="1286254800"/>
    <n v="1287032400"/>
    <b v="0"/>
    <b v="0"/>
    <x v="3"/>
    <x v="3"/>
    <s v="plays"/>
    <n v="16"/>
    <n v="33.28"/>
    <x v="283"/>
    <d v="2010-10-14T05:00:00"/>
  </r>
  <r>
    <x v="293"/>
    <s v="Automated local emulation"/>
    <n v="600"/>
    <n v="8038"/>
    <x v="1"/>
    <x v="236"/>
    <s v="US"/>
    <s v="USD"/>
    <n v="1540530000"/>
    <n v="1541570400"/>
    <b v="0"/>
    <b v="0"/>
    <x v="3"/>
    <x v="3"/>
    <s v="plays"/>
    <n v="1340"/>
    <n v="43.92"/>
    <x v="284"/>
    <d v="2018-11-07T06:00:00"/>
  </r>
  <r>
    <x v="294"/>
    <s v="Enterprise-wide intermediate middleware"/>
    <n v="192900"/>
    <n v="68769"/>
    <x v="0"/>
    <x v="237"/>
    <s v="CH"/>
    <s v="CHF"/>
    <n v="1381813200"/>
    <n v="1383976800"/>
    <b v="0"/>
    <b v="0"/>
    <x v="3"/>
    <x v="3"/>
    <s v="plays"/>
    <n v="36"/>
    <n v="36"/>
    <x v="285"/>
    <d v="2013-11-09T06:00:00"/>
  </r>
  <r>
    <x v="295"/>
    <s v="Grass-roots real-time Local Area Network"/>
    <n v="6100"/>
    <n v="3352"/>
    <x v="0"/>
    <x v="63"/>
    <s v="AU"/>
    <s v="AUD"/>
    <n v="1548655200"/>
    <n v="1550556000"/>
    <b v="0"/>
    <b v="0"/>
    <x v="3"/>
    <x v="3"/>
    <s v="plays"/>
    <n v="55"/>
    <n v="88.21"/>
    <x v="286"/>
    <d v="2019-02-19T06:00:00"/>
  </r>
  <r>
    <x v="296"/>
    <s v="Organized client-driven capacity"/>
    <n v="7200"/>
    <n v="6785"/>
    <x v="0"/>
    <x v="238"/>
    <s v="AU"/>
    <s v="AUD"/>
    <n v="1389679200"/>
    <n v="1390456800"/>
    <b v="0"/>
    <b v="1"/>
    <x v="3"/>
    <x v="3"/>
    <s v="plays"/>
    <n v="94"/>
    <n v="65.239999999999995"/>
    <x v="287"/>
    <d v="2014-01-23T06:00:00"/>
  </r>
  <r>
    <x v="297"/>
    <s v="Adaptive intangible database"/>
    <n v="3500"/>
    <n v="5037"/>
    <x v="1"/>
    <x v="239"/>
    <s v="US"/>
    <s v="USD"/>
    <n v="1456466400"/>
    <n v="1458018000"/>
    <b v="0"/>
    <b v="1"/>
    <x v="1"/>
    <x v="1"/>
    <s v="rock"/>
    <n v="144"/>
    <n v="69.959999999999994"/>
    <x v="288"/>
    <d v="2016-03-15T05:00:00"/>
  </r>
  <r>
    <x v="298"/>
    <s v="Grass-roots contextually-based algorithm"/>
    <n v="3800"/>
    <n v="1954"/>
    <x v="0"/>
    <x v="240"/>
    <s v="US"/>
    <s v="USD"/>
    <n v="1456984800"/>
    <n v="1461819600"/>
    <b v="0"/>
    <b v="0"/>
    <x v="0"/>
    <x v="0"/>
    <s v="food trucks"/>
    <n v="51"/>
    <n v="39.880000000000003"/>
    <x v="289"/>
    <d v="2016-04-28T05:00:00"/>
  </r>
  <r>
    <x v="299"/>
    <s v="Focused executive core"/>
    <n v="100"/>
    <n v="5"/>
    <x v="0"/>
    <x v="49"/>
    <s v="DK"/>
    <s v="DKK"/>
    <n v="1504069200"/>
    <n v="1504155600"/>
    <b v="0"/>
    <b v="1"/>
    <x v="9"/>
    <x v="5"/>
    <s v="nonfiction"/>
    <n v="5"/>
    <n v="5"/>
    <x v="290"/>
    <d v="2017-08-31T05:00:00"/>
  </r>
  <r>
    <x v="300"/>
    <s v="Multi-channeled disintermediate policy"/>
    <n v="900"/>
    <n v="12102"/>
    <x v="1"/>
    <x v="241"/>
    <s v="US"/>
    <s v="USD"/>
    <n v="1424930400"/>
    <n v="1426395600"/>
    <b v="0"/>
    <b v="0"/>
    <x v="4"/>
    <x v="4"/>
    <s v="documentary"/>
    <n v="1345"/>
    <n v="41.02"/>
    <x v="291"/>
    <d v="2015-03-15T05:00:00"/>
  </r>
  <r>
    <x v="301"/>
    <s v="Customizable bi-directional hardware"/>
    <n v="76100"/>
    <n v="24234"/>
    <x v="0"/>
    <x v="242"/>
    <s v="US"/>
    <s v="USD"/>
    <n v="1535864400"/>
    <n v="1537074000"/>
    <b v="0"/>
    <b v="0"/>
    <x v="3"/>
    <x v="3"/>
    <s v="plays"/>
    <n v="32"/>
    <n v="98.91"/>
    <x v="292"/>
    <d v="2018-09-16T05:00:00"/>
  </r>
  <r>
    <x v="302"/>
    <s v="Networked optimal architecture"/>
    <n v="3400"/>
    <n v="2809"/>
    <x v="0"/>
    <x v="235"/>
    <s v="US"/>
    <s v="USD"/>
    <n v="1452146400"/>
    <n v="1452578400"/>
    <b v="0"/>
    <b v="0"/>
    <x v="7"/>
    <x v="1"/>
    <s v="indie rock"/>
    <n v="83"/>
    <n v="87.78"/>
    <x v="293"/>
    <d v="2016-01-12T06:00:00"/>
  </r>
  <r>
    <x v="303"/>
    <s v="User-friendly discrete benchmark"/>
    <n v="2100"/>
    <n v="11469"/>
    <x v="1"/>
    <x v="23"/>
    <s v="US"/>
    <s v="USD"/>
    <n v="1470546000"/>
    <n v="1474088400"/>
    <b v="0"/>
    <b v="0"/>
    <x v="4"/>
    <x v="4"/>
    <s v="documentary"/>
    <n v="546"/>
    <n v="80.77"/>
    <x v="294"/>
    <d v="2016-09-17T05:00:00"/>
  </r>
  <r>
    <x v="304"/>
    <s v="Grass-roots actuating policy"/>
    <n v="2800"/>
    <n v="8014"/>
    <x v="1"/>
    <x v="72"/>
    <s v="US"/>
    <s v="USD"/>
    <n v="1458363600"/>
    <n v="1461906000"/>
    <b v="0"/>
    <b v="0"/>
    <x v="3"/>
    <x v="3"/>
    <s v="plays"/>
    <n v="286"/>
    <n v="94.28"/>
    <x v="295"/>
    <d v="2016-04-29T05:00:00"/>
  </r>
  <r>
    <x v="305"/>
    <s v="Enterprise-wide 3rdgeneration knowledge user"/>
    <n v="6500"/>
    <n v="514"/>
    <x v="0"/>
    <x v="243"/>
    <s v="US"/>
    <s v="USD"/>
    <n v="1500008400"/>
    <n v="1500267600"/>
    <b v="0"/>
    <b v="1"/>
    <x v="3"/>
    <x v="3"/>
    <s v="plays"/>
    <n v="8"/>
    <n v="73.430000000000007"/>
    <x v="296"/>
    <d v="2017-07-17T05:00:00"/>
  </r>
  <r>
    <x v="306"/>
    <s v="Face-to-face zero tolerance moderator"/>
    <n v="32900"/>
    <n v="43473"/>
    <x v="1"/>
    <x v="244"/>
    <s v="DK"/>
    <s v="DKK"/>
    <n v="1338958800"/>
    <n v="1340686800"/>
    <b v="0"/>
    <b v="1"/>
    <x v="13"/>
    <x v="5"/>
    <s v="fiction"/>
    <n v="132"/>
    <n v="65.97"/>
    <x v="297"/>
    <d v="2012-06-26T05:00:00"/>
  </r>
  <r>
    <x v="307"/>
    <s v="Grass-roots optimizing projection"/>
    <n v="118200"/>
    <n v="87560"/>
    <x v="0"/>
    <x v="245"/>
    <s v="US"/>
    <s v="USD"/>
    <n v="1303102800"/>
    <n v="1303189200"/>
    <b v="0"/>
    <b v="0"/>
    <x v="3"/>
    <x v="3"/>
    <s v="plays"/>
    <n v="74"/>
    <n v="109.04"/>
    <x v="298"/>
    <d v="2011-04-19T05:00:00"/>
  </r>
  <r>
    <x v="308"/>
    <s v="User-centric 6thgeneration attitude"/>
    <n v="4100"/>
    <n v="3087"/>
    <x v="3"/>
    <x v="51"/>
    <s v="US"/>
    <s v="USD"/>
    <n v="1316581200"/>
    <n v="1318309200"/>
    <b v="0"/>
    <b v="1"/>
    <x v="7"/>
    <x v="1"/>
    <s v="indie rock"/>
    <n v="75"/>
    <n v="41.16"/>
    <x v="299"/>
    <d v="2011-10-11T05:00:00"/>
  </r>
  <r>
    <x v="309"/>
    <s v="Switchable zero tolerance website"/>
    <n v="7800"/>
    <n v="1586"/>
    <x v="0"/>
    <x v="36"/>
    <s v="US"/>
    <s v="USD"/>
    <n v="1270789200"/>
    <n v="1272171600"/>
    <b v="0"/>
    <b v="0"/>
    <x v="11"/>
    <x v="6"/>
    <s v="video games"/>
    <n v="20"/>
    <n v="99.13"/>
    <x v="300"/>
    <d v="2010-04-25T05:00:00"/>
  </r>
  <r>
    <x v="310"/>
    <s v="Focused real-time help-desk"/>
    <n v="6300"/>
    <n v="12812"/>
    <x v="1"/>
    <x v="246"/>
    <s v="US"/>
    <s v="USD"/>
    <n v="1297836000"/>
    <n v="1298872800"/>
    <b v="0"/>
    <b v="0"/>
    <x v="3"/>
    <x v="3"/>
    <s v="plays"/>
    <n v="203"/>
    <n v="105.88"/>
    <x v="247"/>
    <d v="2011-02-28T06:00:00"/>
  </r>
  <r>
    <x v="311"/>
    <s v="Robust impactful approach"/>
    <n v="59100"/>
    <n v="183345"/>
    <x v="1"/>
    <x v="247"/>
    <s v="US"/>
    <s v="USD"/>
    <n v="1382677200"/>
    <n v="1383282000"/>
    <b v="0"/>
    <b v="0"/>
    <x v="3"/>
    <x v="3"/>
    <s v="plays"/>
    <n v="310"/>
    <n v="49"/>
    <x v="244"/>
    <d v="2013-11-01T05:00:00"/>
  </r>
  <r>
    <x v="312"/>
    <s v="Secured maximized policy"/>
    <n v="2200"/>
    <n v="8697"/>
    <x v="1"/>
    <x v="248"/>
    <s v="US"/>
    <s v="USD"/>
    <n v="1330322400"/>
    <n v="1330495200"/>
    <b v="0"/>
    <b v="0"/>
    <x v="1"/>
    <x v="1"/>
    <s v="rock"/>
    <n v="395"/>
    <n v="39"/>
    <x v="301"/>
    <d v="2012-02-29T06:00:00"/>
  </r>
  <r>
    <x v="313"/>
    <s v="Realigned upward-trending strategy"/>
    <n v="1400"/>
    <n v="4126"/>
    <x v="1"/>
    <x v="221"/>
    <s v="US"/>
    <s v="USD"/>
    <n v="1552366800"/>
    <n v="1552798800"/>
    <b v="0"/>
    <b v="1"/>
    <x v="4"/>
    <x v="4"/>
    <s v="documentary"/>
    <n v="295"/>
    <n v="31.02"/>
    <x v="188"/>
    <d v="2019-03-17T05:00:00"/>
  </r>
  <r>
    <x v="314"/>
    <s v="Open-source interactive knowledge user"/>
    <n v="9500"/>
    <n v="3220"/>
    <x v="0"/>
    <x v="249"/>
    <s v="US"/>
    <s v="USD"/>
    <n v="1400907600"/>
    <n v="1403413200"/>
    <b v="0"/>
    <b v="0"/>
    <x v="3"/>
    <x v="3"/>
    <s v="plays"/>
    <n v="34"/>
    <n v="103.87"/>
    <x v="302"/>
    <d v="2014-06-22T05:00:00"/>
  </r>
  <r>
    <x v="315"/>
    <s v="Configurable demand-driven matrix"/>
    <n v="9600"/>
    <n v="6401"/>
    <x v="0"/>
    <x v="250"/>
    <s v="IT"/>
    <s v="EUR"/>
    <n v="1574143200"/>
    <n v="1574229600"/>
    <b v="0"/>
    <b v="1"/>
    <x v="0"/>
    <x v="0"/>
    <s v="food trucks"/>
    <n v="67"/>
    <n v="59.27"/>
    <x v="303"/>
    <d v="2019-11-20T06:00:00"/>
  </r>
  <r>
    <x v="316"/>
    <s v="Cross-group coherent hierarchy"/>
    <n v="6600"/>
    <n v="1269"/>
    <x v="0"/>
    <x v="141"/>
    <s v="US"/>
    <s v="USD"/>
    <n v="1494738000"/>
    <n v="1495861200"/>
    <b v="0"/>
    <b v="0"/>
    <x v="3"/>
    <x v="3"/>
    <s v="plays"/>
    <n v="19"/>
    <n v="42.3"/>
    <x v="304"/>
    <d v="2017-05-27T05:00:00"/>
  </r>
  <r>
    <x v="317"/>
    <s v="Decentralized demand-driven open system"/>
    <n v="5700"/>
    <n v="903"/>
    <x v="0"/>
    <x v="68"/>
    <s v="US"/>
    <s v="USD"/>
    <n v="1392357600"/>
    <n v="1392530400"/>
    <b v="0"/>
    <b v="0"/>
    <x v="1"/>
    <x v="1"/>
    <s v="rock"/>
    <n v="16"/>
    <n v="53.12"/>
    <x v="305"/>
    <d v="2014-02-16T06:00:00"/>
  </r>
  <r>
    <x v="318"/>
    <s v="Advanced empowering matrix"/>
    <n v="8400"/>
    <n v="3251"/>
    <x v="3"/>
    <x v="251"/>
    <s v="US"/>
    <s v="USD"/>
    <n v="1281589200"/>
    <n v="1283662800"/>
    <b v="0"/>
    <b v="0"/>
    <x v="2"/>
    <x v="2"/>
    <s v="web"/>
    <n v="39"/>
    <n v="50.8"/>
    <x v="306"/>
    <d v="2010-09-05T05:00:00"/>
  </r>
  <r>
    <x v="319"/>
    <s v="Phased holistic implementation"/>
    <n v="84400"/>
    <n v="8092"/>
    <x v="0"/>
    <x v="175"/>
    <s v="US"/>
    <s v="USD"/>
    <n v="1305003600"/>
    <n v="1305781200"/>
    <b v="0"/>
    <b v="0"/>
    <x v="13"/>
    <x v="5"/>
    <s v="fiction"/>
    <n v="10"/>
    <n v="101.15"/>
    <x v="307"/>
    <d v="2011-05-19T05:00:00"/>
  </r>
  <r>
    <x v="320"/>
    <s v="Proactive attitude-oriented knowledge user"/>
    <n v="170400"/>
    <n v="160422"/>
    <x v="0"/>
    <x v="194"/>
    <s v="US"/>
    <s v="USD"/>
    <n v="1301634000"/>
    <n v="1302325200"/>
    <b v="0"/>
    <b v="0"/>
    <x v="12"/>
    <x v="4"/>
    <s v="shorts"/>
    <n v="94"/>
    <n v="65"/>
    <x v="308"/>
    <d v="2011-04-09T05:00:00"/>
  </r>
  <r>
    <x v="321"/>
    <s v="Visionary asymmetric Graphical User Interface"/>
    <n v="117900"/>
    <n v="196377"/>
    <x v="1"/>
    <x v="252"/>
    <s v="US"/>
    <s v="USD"/>
    <n v="1290664800"/>
    <n v="1291788000"/>
    <b v="0"/>
    <b v="0"/>
    <x v="3"/>
    <x v="3"/>
    <s v="plays"/>
    <n v="167"/>
    <n v="38"/>
    <x v="309"/>
    <d v="2010-12-08T06:00:00"/>
  </r>
  <r>
    <x v="322"/>
    <s v="Integrated zero-defect help-desk"/>
    <n v="8900"/>
    <n v="2148"/>
    <x v="0"/>
    <x v="150"/>
    <s v="GB"/>
    <s v="GBP"/>
    <n v="1395896400"/>
    <n v="1396069200"/>
    <b v="0"/>
    <b v="0"/>
    <x v="4"/>
    <x v="4"/>
    <s v="documentary"/>
    <n v="24"/>
    <n v="82.62"/>
    <x v="310"/>
    <d v="2014-03-29T05:00:00"/>
  </r>
  <r>
    <x v="323"/>
    <s v="Inverse analyzing matrices"/>
    <n v="7100"/>
    <n v="11648"/>
    <x v="1"/>
    <x v="253"/>
    <s v="US"/>
    <s v="USD"/>
    <n v="1434862800"/>
    <n v="1435899600"/>
    <b v="0"/>
    <b v="1"/>
    <x v="3"/>
    <x v="3"/>
    <s v="plays"/>
    <n v="164"/>
    <n v="37.94"/>
    <x v="311"/>
    <d v="2015-07-03T05:00:00"/>
  </r>
  <r>
    <x v="324"/>
    <s v="Programmable systemic implementation"/>
    <n v="6500"/>
    <n v="5897"/>
    <x v="0"/>
    <x v="107"/>
    <s v="US"/>
    <s v="USD"/>
    <n v="1529125200"/>
    <n v="1531112400"/>
    <b v="0"/>
    <b v="1"/>
    <x v="3"/>
    <x v="3"/>
    <s v="plays"/>
    <n v="91"/>
    <n v="80.78"/>
    <x v="79"/>
    <d v="2018-07-09T05:00:00"/>
  </r>
  <r>
    <x v="325"/>
    <s v="Multi-channeled next generation architecture"/>
    <n v="7200"/>
    <n v="3326"/>
    <x v="0"/>
    <x v="58"/>
    <s v="US"/>
    <s v="USD"/>
    <n v="1451109600"/>
    <n v="1451628000"/>
    <b v="0"/>
    <b v="0"/>
    <x v="10"/>
    <x v="4"/>
    <s v="animation"/>
    <n v="46"/>
    <n v="25.98"/>
    <x v="312"/>
    <d v="2016-01-01T06:00:00"/>
  </r>
  <r>
    <x v="326"/>
    <s v="Digitized 3rdgeneration encoding"/>
    <n v="2600"/>
    <n v="1002"/>
    <x v="0"/>
    <x v="254"/>
    <s v="US"/>
    <s v="USD"/>
    <n v="1566968400"/>
    <n v="1567314000"/>
    <b v="0"/>
    <b v="1"/>
    <x v="3"/>
    <x v="3"/>
    <s v="plays"/>
    <n v="39"/>
    <n v="30.36"/>
    <x v="313"/>
    <d v="2019-09-01T05:00:00"/>
  </r>
  <r>
    <x v="327"/>
    <s v="Innovative well-modulated functionalities"/>
    <n v="98700"/>
    <n v="131826"/>
    <x v="1"/>
    <x v="255"/>
    <s v="US"/>
    <s v="USD"/>
    <n v="1543557600"/>
    <n v="1544508000"/>
    <b v="0"/>
    <b v="0"/>
    <x v="1"/>
    <x v="1"/>
    <s v="rock"/>
    <n v="134"/>
    <n v="54"/>
    <x v="314"/>
    <d v="2018-12-11T06:00:00"/>
  </r>
  <r>
    <x v="328"/>
    <s v="Fundamental incremental database"/>
    <n v="93800"/>
    <n v="21477"/>
    <x v="2"/>
    <x v="57"/>
    <s v="US"/>
    <s v="USD"/>
    <n v="1481522400"/>
    <n v="1482472800"/>
    <b v="0"/>
    <b v="0"/>
    <x v="11"/>
    <x v="6"/>
    <s v="video games"/>
    <n v="23"/>
    <n v="101.79"/>
    <x v="315"/>
    <d v="2016-12-23T06:00:00"/>
  </r>
  <r>
    <x v="329"/>
    <s v="Expanded encompassing open architecture"/>
    <n v="33700"/>
    <n v="62330"/>
    <x v="1"/>
    <x v="256"/>
    <s v="GB"/>
    <s v="GBP"/>
    <n v="1512712800"/>
    <n v="1512799200"/>
    <b v="0"/>
    <b v="0"/>
    <x v="4"/>
    <x v="4"/>
    <s v="documentary"/>
    <n v="185"/>
    <n v="45"/>
    <x v="316"/>
    <d v="2017-12-09T06:00:00"/>
  </r>
  <r>
    <x v="330"/>
    <s v="Intuitive static portal"/>
    <n v="3300"/>
    <n v="14643"/>
    <x v="1"/>
    <x v="257"/>
    <s v="US"/>
    <s v="USD"/>
    <n v="1324274400"/>
    <n v="1324360800"/>
    <b v="0"/>
    <b v="0"/>
    <x v="0"/>
    <x v="0"/>
    <s v="food trucks"/>
    <n v="444"/>
    <n v="77.069999999999993"/>
    <x v="317"/>
    <d v="2011-12-20T06:00:00"/>
  </r>
  <r>
    <x v="331"/>
    <s v="Optional bandwidth-monitored definition"/>
    <n v="20700"/>
    <n v="41396"/>
    <x v="1"/>
    <x v="258"/>
    <s v="US"/>
    <s v="USD"/>
    <n v="1364446800"/>
    <n v="1364533200"/>
    <b v="0"/>
    <b v="0"/>
    <x v="8"/>
    <x v="2"/>
    <s v="wearables"/>
    <n v="200"/>
    <n v="88.08"/>
    <x v="318"/>
    <d v="2013-03-29T05:00:00"/>
  </r>
  <r>
    <x v="332"/>
    <s v="Persistent well-modulated synergy"/>
    <n v="9600"/>
    <n v="11900"/>
    <x v="1"/>
    <x v="259"/>
    <s v="US"/>
    <s v="USD"/>
    <n v="1542693600"/>
    <n v="1545112800"/>
    <b v="0"/>
    <b v="0"/>
    <x v="3"/>
    <x v="3"/>
    <s v="plays"/>
    <n v="124"/>
    <n v="47.04"/>
    <x v="319"/>
    <d v="2018-12-18T06:00:00"/>
  </r>
  <r>
    <x v="333"/>
    <s v="Assimilated discrete algorithm"/>
    <n v="66200"/>
    <n v="123538"/>
    <x v="1"/>
    <x v="260"/>
    <s v="US"/>
    <s v="USD"/>
    <n v="1515564000"/>
    <n v="1516168800"/>
    <b v="0"/>
    <b v="0"/>
    <x v="1"/>
    <x v="1"/>
    <s v="rock"/>
    <n v="187"/>
    <n v="111"/>
    <x v="32"/>
    <d v="2018-01-17T06:00:00"/>
  </r>
  <r>
    <x v="334"/>
    <s v="Operative uniform hub"/>
    <n v="173800"/>
    <n v="198628"/>
    <x v="1"/>
    <x v="261"/>
    <s v="US"/>
    <s v="USD"/>
    <n v="1573797600"/>
    <n v="1574920800"/>
    <b v="0"/>
    <b v="0"/>
    <x v="1"/>
    <x v="1"/>
    <s v="rock"/>
    <n v="114"/>
    <n v="87"/>
    <x v="320"/>
    <d v="2019-11-28T06:00:00"/>
  </r>
  <r>
    <x v="335"/>
    <s v="Customizable intangible capability"/>
    <n v="70700"/>
    <n v="68602"/>
    <x v="0"/>
    <x v="262"/>
    <s v="US"/>
    <s v="USD"/>
    <n v="1292392800"/>
    <n v="1292479200"/>
    <b v="0"/>
    <b v="1"/>
    <x v="1"/>
    <x v="1"/>
    <s v="rock"/>
    <n v="97"/>
    <n v="63.99"/>
    <x v="321"/>
    <d v="2010-12-16T06:00:00"/>
  </r>
  <r>
    <x v="336"/>
    <s v="Innovative didactic analyzer"/>
    <n v="94500"/>
    <n v="116064"/>
    <x v="1"/>
    <x v="263"/>
    <s v="US"/>
    <s v="USD"/>
    <n v="1573452000"/>
    <n v="1573538400"/>
    <b v="0"/>
    <b v="0"/>
    <x v="3"/>
    <x v="3"/>
    <s v="plays"/>
    <n v="123"/>
    <n v="105.99"/>
    <x v="322"/>
    <d v="2019-11-12T06:00:00"/>
  </r>
  <r>
    <x v="337"/>
    <s v="Decentralized intangible encoding"/>
    <n v="69800"/>
    <n v="125042"/>
    <x v="1"/>
    <x v="264"/>
    <s v="US"/>
    <s v="USD"/>
    <n v="1317790800"/>
    <n v="1320382800"/>
    <b v="0"/>
    <b v="0"/>
    <x v="3"/>
    <x v="3"/>
    <s v="plays"/>
    <n v="179"/>
    <n v="73.989999999999995"/>
    <x v="323"/>
    <d v="2011-11-04T05:00:00"/>
  </r>
  <r>
    <x v="338"/>
    <s v="Front-line transitional algorithm"/>
    <n v="136300"/>
    <n v="108974"/>
    <x v="3"/>
    <x v="265"/>
    <s v="CA"/>
    <s v="CAD"/>
    <n v="1501650000"/>
    <n v="1502859600"/>
    <b v="0"/>
    <b v="0"/>
    <x v="3"/>
    <x v="3"/>
    <s v="plays"/>
    <n v="80"/>
    <n v="84.02"/>
    <x v="324"/>
    <d v="2017-08-16T05:00:00"/>
  </r>
  <r>
    <x v="339"/>
    <s v="Switchable didactic matrices"/>
    <n v="37100"/>
    <n v="34964"/>
    <x v="0"/>
    <x v="224"/>
    <s v="US"/>
    <s v="USD"/>
    <n v="1323669600"/>
    <n v="1323756000"/>
    <b v="0"/>
    <b v="0"/>
    <x v="14"/>
    <x v="7"/>
    <s v="photography books"/>
    <n v="94"/>
    <n v="88.97"/>
    <x v="325"/>
    <d v="2011-12-13T06:00:00"/>
  </r>
  <r>
    <x v="340"/>
    <s v="Ameliorated disintermediate utilization"/>
    <n v="114300"/>
    <n v="96777"/>
    <x v="0"/>
    <x v="266"/>
    <s v="US"/>
    <s v="USD"/>
    <n v="1440738000"/>
    <n v="1441342800"/>
    <b v="0"/>
    <b v="0"/>
    <x v="7"/>
    <x v="1"/>
    <s v="indie rock"/>
    <n v="85"/>
    <n v="76.989999999999995"/>
    <x v="326"/>
    <d v="2015-09-04T05:00:00"/>
  </r>
  <r>
    <x v="341"/>
    <s v="Visionary foreground middleware"/>
    <n v="47900"/>
    <n v="31864"/>
    <x v="0"/>
    <x v="267"/>
    <s v="US"/>
    <s v="USD"/>
    <n v="1374296400"/>
    <n v="1375333200"/>
    <b v="0"/>
    <b v="0"/>
    <x v="3"/>
    <x v="3"/>
    <s v="plays"/>
    <n v="67"/>
    <n v="97.15"/>
    <x v="327"/>
    <d v="2013-08-01T05:00:00"/>
  </r>
  <r>
    <x v="342"/>
    <s v="Optional zero-defect task-force"/>
    <n v="9000"/>
    <n v="4853"/>
    <x v="0"/>
    <x v="98"/>
    <s v="US"/>
    <s v="USD"/>
    <n v="1384840800"/>
    <n v="1389420000"/>
    <b v="0"/>
    <b v="0"/>
    <x v="3"/>
    <x v="3"/>
    <s v="plays"/>
    <n v="54"/>
    <n v="33.01"/>
    <x v="328"/>
    <d v="2014-01-11T06:00:00"/>
  </r>
  <r>
    <x v="343"/>
    <s v="Devolved exuding emulation"/>
    <n v="197600"/>
    <n v="82959"/>
    <x v="0"/>
    <x v="268"/>
    <s v="US"/>
    <s v="USD"/>
    <n v="1516600800"/>
    <n v="1520056800"/>
    <b v="0"/>
    <b v="0"/>
    <x v="11"/>
    <x v="6"/>
    <s v="video games"/>
    <n v="42"/>
    <n v="99.95"/>
    <x v="329"/>
    <d v="2018-03-03T06:00:00"/>
  </r>
  <r>
    <x v="344"/>
    <s v="Open-source neutral task-force"/>
    <n v="157600"/>
    <n v="23159"/>
    <x v="0"/>
    <x v="269"/>
    <s v="GB"/>
    <s v="GBP"/>
    <n v="1436418000"/>
    <n v="1436504400"/>
    <b v="0"/>
    <b v="0"/>
    <x v="6"/>
    <x v="4"/>
    <s v="drama"/>
    <n v="15"/>
    <n v="69.97"/>
    <x v="330"/>
    <d v="2015-07-10T05:00:00"/>
  </r>
  <r>
    <x v="345"/>
    <s v="Virtual attitude-oriented migration"/>
    <n v="8000"/>
    <n v="2758"/>
    <x v="0"/>
    <x v="270"/>
    <s v="US"/>
    <s v="USD"/>
    <n v="1503550800"/>
    <n v="1508302800"/>
    <b v="0"/>
    <b v="1"/>
    <x v="7"/>
    <x v="1"/>
    <s v="indie rock"/>
    <n v="34"/>
    <n v="110.32"/>
    <x v="331"/>
    <d v="2017-10-18T05:00:00"/>
  </r>
  <r>
    <x v="346"/>
    <s v="Open-source full-range portal"/>
    <n v="900"/>
    <n v="12607"/>
    <x v="1"/>
    <x v="271"/>
    <s v="US"/>
    <s v="USD"/>
    <n v="1423634400"/>
    <n v="1425708000"/>
    <b v="0"/>
    <b v="0"/>
    <x v="2"/>
    <x v="2"/>
    <s v="web"/>
    <n v="1401"/>
    <n v="66.010000000000005"/>
    <x v="332"/>
    <d v="2015-03-07T06:00:00"/>
  </r>
  <r>
    <x v="347"/>
    <s v="Versatile cohesive open system"/>
    <n v="199000"/>
    <n v="142823"/>
    <x v="0"/>
    <x v="272"/>
    <s v="US"/>
    <s v="USD"/>
    <n v="1487224800"/>
    <n v="1488348000"/>
    <b v="0"/>
    <b v="0"/>
    <x v="0"/>
    <x v="0"/>
    <s v="food trucks"/>
    <n v="72"/>
    <n v="41.01"/>
    <x v="333"/>
    <d v="2017-03-01T06:00:00"/>
  </r>
  <r>
    <x v="348"/>
    <s v="Multi-layered bottom-line frame"/>
    <n v="180800"/>
    <n v="95958"/>
    <x v="0"/>
    <x v="273"/>
    <s v="US"/>
    <s v="USD"/>
    <n v="1500008400"/>
    <n v="1502600400"/>
    <b v="0"/>
    <b v="0"/>
    <x v="3"/>
    <x v="3"/>
    <s v="plays"/>
    <n v="53"/>
    <n v="103.96"/>
    <x v="296"/>
    <d v="2017-08-13T05:00:00"/>
  </r>
  <r>
    <x v="349"/>
    <s v="Pre-emptive neutral capacity"/>
    <n v="100"/>
    <n v="5"/>
    <x v="0"/>
    <x v="49"/>
    <s v="US"/>
    <s v="USD"/>
    <n v="1432098000"/>
    <n v="1433653200"/>
    <b v="0"/>
    <b v="1"/>
    <x v="17"/>
    <x v="1"/>
    <s v="jazz"/>
    <n v="5"/>
    <n v="5"/>
    <x v="334"/>
    <d v="2015-06-07T05:00:00"/>
  </r>
  <r>
    <x v="350"/>
    <s v="Universal maximized methodology"/>
    <n v="74100"/>
    <n v="94631"/>
    <x v="1"/>
    <x v="274"/>
    <s v="US"/>
    <s v="USD"/>
    <n v="1440392400"/>
    <n v="1441602000"/>
    <b v="0"/>
    <b v="0"/>
    <x v="1"/>
    <x v="1"/>
    <s v="rock"/>
    <n v="128"/>
    <n v="47.01"/>
    <x v="335"/>
    <d v="2015-09-07T05:00:00"/>
  </r>
  <r>
    <x v="351"/>
    <s v="Expanded hybrid hardware"/>
    <n v="2800"/>
    <n v="977"/>
    <x v="0"/>
    <x v="254"/>
    <s v="CA"/>
    <s v="CAD"/>
    <n v="1446876000"/>
    <n v="1447567200"/>
    <b v="0"/>
    <b v="0"/>
    <x v="3"/>
    <x v="3"/>
    <s v="plays"/>
    <n v="35"/>
    <n v="29.61"/>
    <x v="336"/>
    <d v="2015-11-15T06:00:00"/>
  </r>
  <r>
    <x v="352"/>
    <s v="Profit-focused multi-tasking access"/>
    <n v="33600"/>
    <n v="137961"/>
    <x v="1"/>
    <x v="275"/>
    <s v="US"/>
    <s v="USD"/>
    <n v="1562302800"/>
    <n v="1562389200"/>
    <b v="0"/>
    <b v="0"/>
    <x v="3"/>
    <x v="3"/>
    <s v="plays"/>
    <n v="411"/>
    <n v="81.010000000000005"/>
    <x v="337"/>
    <d v="2019-07-06T05:00:00"/>
  </r>
  <r>
    <x v="353"/>
    <s v="Profit-focused transitional capability"/>
    <n v="6100"/>
    <n v="7548"/>
    <x v="1"/>
    <x v="175"/>
    <s v="DK"/>
    <s v="DKK"/>
    <n v="1378184400"/>
    <n v="1378789200"/>
    <b v="0"/>
    <b v="0"/>
    <x v="4"/>
    <x v="4"/>
    <s v="documentary"/>
    <n v="124"/>
    <n v="94.35"/>
    <x v="338"/>
    <d v="2013-09-10T05:00:00"/>
  </r>
  <r>
    <x v="354"/>
    <s v="Front-line scalable definition"/>
    <n v="3800"/>
    <n v="2241"/>
    <x v="2"/>
    <x v="99"/>
    <s v="US"/>
    <s v="USD"/>
    <n v="1485064800"/>
    <n v="1488520800"/>
    <b v="0"/>
    <b v="0"/>
    <x v="8"/>
    <x v="2"/>
    <s v="wearables"/>
    <n v="59"/>
    <n v="26.06"/>
    <x v="339"/>
    <d v="2017-03-03T06:00:00"/>
  </r>
  <r>
    <x v="355"/>
    <s v="Open-source systematic protocol"/>
    <n v="9300"/>
    <n v="3431"/>
    <x v="0"/>
    <x v="174"/>
    <s v="IT"/>
    <s v="EUR"/>
    <n v="1326520800"/>
    <n v="1327298400"/>
    <b v="0"/>
    <b v="0"/>
    <x v="3"/>
    <x v="3"/>
    <s v="plays"/>
    <n v="37"/>
    <n v="85.78"/>
    <x v="340"/>
    <d v="2012-01-23T06:00:00"/>
  </r>
  <r>
    <x v="356"/>
    <s v="Implemented tangible algorithm"/>
    <n v="2300"/>
    <n v="4253"/>
    <x v="1"/>
    <x v="142"/>
    <s v="US"/>
    <s v="USD"/>
    <n v="1441256400"/>
    <n v="1443416400"/>
    <b v="0"/>
    <b v="0"/>
    <x v="11"/>
    <x v="6"/>
    <s v="video games"/>
    <n v="185"/>
    <n v="103.73"/>
    <x v="341"/>
    <d v="2015-09-28T05:00:00"/>
  </r>
  <r>
    <x v="357"/>
    <s v="Profit-focused 3rdgeneration circuit"/>
    <n v="9700"/>
    <n v="1146"/>
    <x v="0"/>
    <x v="276"/>
    <s v="CA"/>
    <s v="CAD"/>
    <n v="1533877200"/>
    <n v="1534136400"/>
    <b v="1"/>
    <b v="0"/>
    <x v="14"/>
    <x v="7"/>
    <s v="photography books"/>
    <n v="12"/>
    <n v="49.83"/>
    <x v="342"/>
    <d v="2018-08-13T05:00:00"/>
  </r>
  <r>
    <x v="358"/>
    <s v="Compatible needs-based architecture"/>
    <n v="4000"/>
    <n v="11948"/>
    <x v="1"/>
    <x v="277"/>
    <s v="US"/>
    <s v="USD"/>
    <n v="1314421200"/>
    <n v="1315026000"/>
    <b v="0"/>
    <b v="0"/>
    <x v="10"/>
    <x v="4"/>
    <s v="animation"/>
    <n v="299"/>
    <n v="63.89"/>
    <x v="343"/>
    <d v="2011-09-03T05:00:00"/>
  </r>
  <r>
    <x v="359"/>
    <s v="Right-sized zero tolerance migration"/>
    <n v="59700"/>
    <n v="135132"/>
    <x v="1"/>
    <x v="278"/>
    <s v="GB"/>
    <s v="GBP"/>
    <n v="1293861600"/>
    <n v="1295071200"/>
    <b v="0"/>
    <b v="1"/>
    <x v="3"/>
    <x v="3"/>
    <s v="plays"/>
    <n v="226"/>
    <n v="47"/>
    <x v="344"/>
    <d v="2011-01-15T06:00:00"/>
  </r>
  <r>
    <x v="360"/>
    <s v="Quality-focused reciprocal structure"/>
    <n v="5500"/>
    <n v="9546"/>
    <x v="1"/>
    <x v="39"/>
    <s v="US"/>
    <s v="USD"/>
    <n v="1507352400"/>
    <n v="1509426000"/>
    <b v="0"/>
    <b v="0"/>
    <x v="3"/>
    <x v="3"/>
    <s v="plays"/>
    <n v="174"/>
    <n v="108.48"/>
    <x v="345"/>
    <d v="2017-10-31T05:00:00"/>
  </r>
  <r>
    <x v="361"/>
    <s v="Automated actuating conglomeration"/>
    <n v="3700"/>
    <n v="13755"/>
    <x v="1"/>
    <x v="271"/>
    <s v="US"/>
    <s v="USD"/>
    <n v="1296108000"/>
    <n v="1299391200"/>
    <b v="0"/>
    <b v="0"/>
    <x v="1"/>
    <x v="1"/>
    <s v="rock"/>
    <n v="372"/>
    <n v="72.02"/>
    <x v="65"/>
    <d v="2011-03-06T06:00:00"/>
  </r>
  <r>
    <x v="362"/>
    <s v="Re-contextualized local initiative"/>
    <n v="5200"/>
    <n v="8330"/>
    <x v="1"/>
    <x v="279"/>
    <s v="US"/>
    <s v="USD"/>
    <n v="1324965600"/>
    <n v="1325052000"/>
    <b v="0"/>
    <b v="0"/>
    <x v="1"/>
    <x v="1"/>
    <s v="rock"/>
    <n v="160"/>
    <n v="59.93"/>
    <x v="346"/>
    <d v="2011-12-28T06:00:00"/>
  </r>
  <r>
    <x v="363"/>
    <s v="Switchable intangible definition"/>
    <n v="900"/>
    <n v="14547"/>
    <x v="1"/>
    <x v="129"/>
    <s v="US"/>
    <s v="USD"/>
    <n v="1520229600"/>
    <n v="1522818000"/>
    <b v="0"/>
    <b v="0"/>
    <x v="7"/>
    <x v="1"/>
    <s v="indie rock"/>
    <n v="1616"/>
    <n v="78.209999999999994"/>
    <x v="347"/>
    <d v="2018-04-04T05:00:00"/>
  </r>
  <r>
    <x v="364"/>
    <s v="Networked bottom-line initiative"/>
    <n v="1600"/>
    <n v="11735"/>
    <x v="1"/>
    <x v="192"/>
    <s v="AU"/>
    <s v="AUD"/>
    <n v="1482991200"/>
    <n v="1485324000"/>
    <b v="0"/>
    <b v="0"/>
    <x v="3"/>
    <x v="3"/>
    <s v="plays"/>
    <n v="733"/>
    <n v="104.78"/>
    <x v="348"/>
    <d v="2017-01-25T06:00:00"/>
  </r>
  <r>
    <x v="365"/>
    <s v="Robust directional system engine"/>
    <n v="1800"/>
    <n v="10658"/>
    <x v="1"/>
    <x v="196"/>
    <s v="US"/>
    <s v="USD"/>
    <n v="1294034400"/>
    <n v="1294120800"/>
    <b v="0"/>
    <b v="1"/>
    <x v="3"/>
    <x v="3"/>
    <s v="plays"/>
    <n v="592"/>
    <n v="105.52"/>
    <x v="349"/>
    <d v="2011-01-04T06:00:00"/>
  </r>
  <r>
    <x v="366"/>
    <s v="Triple-buffered explicit methodology"/>
    <n v="9900"/>
    <n v="1870"/>
    <x v="0"/>
    <x v="51"/>
    <s v="US"/>
    <s v="USD"/>
    <n v="1413608400"/>
    <n v="1415685600"/>
    <b v="0"/>
    <b v="1"/>
    <x v="3"/>
    <x v="3"/>
    <s v="plays"/>
    <n v="19"/>
    <n v="24.93"/>
    <x v="350"/>
    <d v="2014-11-11T06:00:00"/>
  </r>
  <r>
    <x v="367"/>
    <s v="Reactive directional capacity"/>
    <n v="5200"/>
    <n v="14394"/>
    <x v="1"/>
    <x v="280"/>
    <s v="GB"/>
    <s v="GBP"/>
    <n v="1286946000"/>
    <n v="1288933200"/>
    <b v="0"/>
    <b v="1"/>
    <x v="4"/>
    <x v="4"/>
    <s v="documentary"/>
    <n v="277"/>
    <n v="69.87"/>
    <x v="351"/>
    <d v="2010-11-05T05:00:00"/>
  </r>
  <r>
    <x v="368"/>
    <s v="Polarized needs-based approach"/>
    <n v="5400"/>
    <n v="14743"/>
    <x v="1"/>
    <x v="110"/>
    <s v="US"/>
    <s v="USD"/>
    <n v="1359871200"/>
    <n v="1363237200"/>
    <b v="0"/>
    <b v="1"/>
    <x v="19"/>
    <x v="4"/>
    <s v="television"/>
    <n v="273"/>
    <n v="95.73"/>
    <x v="352"/>
    <d v="2013-03-14T05:00:00"/>
  </r>
  <r>
    <x v="369"/>
    <s v="Intuitive well-modulated middleware"/>
    <n v="112300"/>
    <n v="178965"/>
    <x v="1"/>
    <x v="281"/>
    <s v="US"/>
    <s v="USD"/>
    <n v="1555304400"/>
    <n v="1555822800"/>
    <b v="0"/>
    <b v="0"/>
    <x v="3"/>
    <x v="3"/>
    <s v="plays"/>
    <n v="159"/>
    <n v="30"/>
    <x v="353"/>
    <d v="2019-04-21T05:00:00"/>
  </r>
  <r>
    <x v="370"/>
    <s v="Multi-channeled logistical matrices"/>
    <n v="189200"/>
    <n v="128410"/>
    <x v="0"/>
    <x v="282"/>
    <s v="US"/>
    <s v="USD"/>
    <n v="1423375200"/>
    <n v="1427778000"/>
    <b v="0"/>
    <b v="0"/>
    <x v="3"/>
    <x v="3"/>
    <s v="plays"/>
    <n v="68"/>
    <n v="59.01"/>
    <x v="354"/>
    <d v="2015-03-31T05:00:00"/>
  </r>
  <r>
    <x v="371"/>
    <s v="Pre-emptive bifurcated artificial intelligence"/>
    <n v="900"/>
    <n v="14324"/>
    <x v="1"/>
    <x v="283"/>
    <s v="US"/>
    <s v="USD"/>
    <n v="1420696800"/>
    <n v="1422424800"/>
    <b v="0"/>
    <b v="1"/>
    <x v="4"/>
    <x v="4"/>
    <s v="documentary"/>
    <n v="1592"/>
    <n v="84.76"/>
    <x v="355"/>
    <d v="2015-01-28T06:00:00"/>
  </r>
  <r>
    <x v="372"/>
    <s v="Down-sized coherent toolset"/>
    <n v="22500"/>
    <n v="164291"/>
    <x v="1"/>
    <x v="284"/>
    <s v="US"/>
    <s v="USD"/>
    <n v="1502946000"/>
    <n v="1503637200"/>
    <b v="0"/>
    <b v="0"/>
    <x v="3"/>
    <x v="3"/>
    <s v="plays"/>
    <n v="730"/>
    <n v="78.010000000000005"/>
    <x v="356"/>
    <d v="2017-08-25T05:00:00"/>
  </r>
  <r>
    <x v="373"/>
    <s v="Open-source multi-tasking data-warehouse"/>
    <n v="167400"/>
    <n v="22073"/>
    <x v="0"/>
    <x v="165"/>
    <s v="US"/>
    <s v="USD"/>
    <n v="1547186400"/>
    <n v="1547618400"/>
    <b v="0"/>
    <b v="1"/>
    <x v="4"/>
    <x v="4"/>
    <s v="documentary"/>
    <n v="13"/>
    <n v="50.05"/>
    <x v="357"/>
    <d v="2019-01-16T06:00:00"/>
  </r>
  <r>
    <x v="374"/>
    <s v="Future-proofed upward-trending contingency"/>
    <n v="2700"/>
    <n v="1479"/>
    <x v="0"/>
    <x v="270"/>
    <s v="US"/>
    <s v="USD"/>
    <n v="1444971600"/>
    <n v="1449900000"/>
    <b v="0"/>
    <b v="0"/>
    <x v="7"/>
    <x v="1"/>
    <s v="indie rock"/>
    <n v="55"/>
    <n v="59.16"/>
    <x v="358"/>
    <d v="2015-12-12T06:00:00"/>
  </r>
  <r>
    <x v="375"/>
    <s v="Mandatory uniform matrix"/>
    <n v="3400"/>
    <n v="12275"/>
    <x v="1"/>
    <x v="54"/>
    <s v="US"/>
    <s v="USD"/>
    <n v="1404622800"/>
    <n v="1405141200"/>
    <b v="0"/>
    <b v="0"/>
    <x v="1"/>
    <x v="1"/>
    <s v="rock"/>
    <n v="361"/>
    <n v="93.7"/>
    <x v="359"/>
    <d v="2014-07-12T05:00:00"/>
  </r>
  <r>
    <x v="376"/>
    <s v="Phased methodical initiative"/>
    <n v="49700"/>
    <n v="5098"/>
    <x v="0"/>
    <x v="78"/>
    <s v="US"/>
    <s v="USD"/>
    <n v="1571720400"/>
    <n v="1572933600"/>
    <b v="0"/>
    <b v="0"/>
    <x v="3"/>
    <x v="3"/>
    <s v="plays"/>
    <n v="10"/>
    <n v="40.14"/>
    <x v="12"/>
    <d v="2019-11-05T06:00:00"/>
  </r>
  <r>
    <x v="377"/>
    <s v="Managed stable function"/>
    <n v="178200"/>
    <n v="24882"/>
    <x v="0"/>
    <x v="285"/>
    <s v="US"/>
    <s v="USD"/>
    <n v="1526878800"/>
    <n v="1530162000"/>
    <b v="0"/>
    <b v="0"/>
    <x v="4"/>
    <x v="4"/>
    <s v="documentary"/>
    <n v="14"/>
    <n v="70.09"/>
    <x v="360"/>
    <d v="2018-06-28T05:00:00"/>
  </r>
  <r>
    <x v="378"/>
    <s v="Realigned clear-thinking migration"/>
    <n v="7200"/>
    <n v="2912"/>
    <x v="0"/>
    <x v="9"/>
    <s v="GB"/>
    <s v="GBP"/>
    <n v="1319691600"/>
    <n v="1320904800"/>
    <b v="0"/>
    <b v="0"/>
    <x v="3"/>
    <x v="3"/>
    <s v="plays"/>
    <n v="40"/>
    <n v="66.180000000000007"/>
    <x v="361"/>
    <d v="2011-11-10T06:00:00"/>
  </r>
  <r>
    <x v="379"/>
    <s v="Optional clear-thinking process improvement"/>
    <n v="2500"/>
    <n v="4008"/>
    <x v="1"/>
    <x v="286"/>
    <s v="US"/>
    <s v="USD"/>
    <n v="1371963600"/>
    <n v="1372395600"/>
    <b v="0"/>
    <b v="0"/>
    <x v="3"/>
    <x v="3"/>
    <s v="plays"/>
    <n v="160"/>
    <n v="47.71"/>
    <x v="362"/>
    <d v="2013-06-28T05:00:00"/>
  </r>
  <r>
    <x v="380"/>
    <s v="Cross-group global moratorium"/>
    <n v="5300"/>
    <n v="9749"/>
    <x v="1"/>
    <x v="287"/>
    <s v="US"/>
    <s v="USD"/>
    <n v="1433739600"/>
    <n v="1437714000"/>
    <b v="0"/>
    <b v="0"/>
    <x v="3"/>
    <x v="3"/>
    <s v="plays"/>
    <n v="184"/>
    <n v="62.9"/>
    <x v="363"/>
    <d v="2015-07-24T05:00:00"/>
  </r>
  <r>
    <x v="381"/>
    <s v="Visionary systemic process improvement"/>
    <n v="9100"/>
    <n v="5803"/>
    <x v="0"/>
    <x v="109"/>
    <s v="US"/>
    <s v="USD"/>
    <n v="1508130000"/>
    <n v="1509771600"/>
    <b v="0"/>
    <b v="0"/>
    <x v="14"/>
    <x v="7"/>
    <s v="photography books"/>
    <n v="64"/>
    <n v="86.61"/>
    <x v="364"/>
    <d v="2017-11-04T05:00:00"/>
  </r>
  <r>
    <x v="382"/>
    <s v="Progressive intangible flexibility"/>
    <n v="6300"/>
    <n v="14199"/>
    <x v="1"/>
    <x v="288"/>
    <s v="US"/>
    <s v="USD"/>
    <n v="1550037600"/>
    <n v="1550556000"/>
    <b v="0"/>
    <b v="1"/>
    <x v="0"/>
    <x v="0"/>
    <s v="food trucks"/>
    <n v="225"/>
    <n v="75.13"/>
    <x v="210"/>
    <d v="2019-02-19T06:00:00"/>
  </r>
  <r>
    <x v="383"/>
    <s v="Reactive real-time software"/>
    <n v="114400"/>
    <n v="196779"/>
    <x v="1"/>
    <x v="289"/>
    <s v="US"/>
    <s v="USD"/>
    <n v="1486706400"/>
    <n v="1489039200"/>
    <b v="1"/>
    <b v="1"/>
    <x v="4"/>
    <x v="4"/>
    <s v="documentary"/>
    <n v="172"/>
    <n v="41"/>
    <x v="365"/>
    <d v="2017-03-09T06:00:00"/>
  </r>
  <r>
    <x v="384"/>
    <s v="Programmable incremental knowledge user"/>
    <n v="38900"/>
    <n v="56859"/>
    <x v="1"/>
    <x v="290"/>
    <s v="US"/>
    <s v="USD"/>
    <n v="1553835600"/>
    <n v="1556600400"/>
    <b v="0"/>
    <b v="0"/>
    <x v="9"/>
    <x v="5"/>
    <s v="nonfiction"/>
    <n v="146"/>
    <n v="50.01"/>
    <x v="366"/>
    <d v="2019-04-30T05:00:00"/>
  </r>
  <r>
    <x v="385"/>
    <s v="Progressive 5thgeneration customer loyalty"/>
    <n v="135500"/>
    <n v="103554"/>
    <x v="0"/>
    <x v="291"/>
    <s v="US"/>
    <s v="USD"/>
    <n v="1277528400"/>
    <n v="1278565200"/>
    <b v="0"/>
    <b v="0"/>
    <x v="3"/>
    <x v="3"/>
    <s v="plays"/>
    <n v="76"/>
    <n v="96.96"/>
    <x v="367"/>
    <d v="2010-07-08T05:00:00"/>
  </r>
  <r>
    <x v="386"/>
    <s v="Triple-buffered logistical frame"/>
    <n v="109000"/>
    <n v="42795"/>
    <x v="0"/>
    <x v="292"/>
    <s v="US"/>
    <s v="USD"/>
    <n v="1339477200"/>
    <n v="1339909200"/>
    <b v="0"/>
    <b v="0"/>
    <x v="8"/>
    <x v="2"/>
    <s v="wearables"/>
    <n v="39"/>
    <n v="100.93"/>
    <x v="368"/>
    <d v="2012-06-17T05:00:00"/>
  </r>
  <r>
    <x v="387"/>
    <s v="Exclusive dynamic adapter"/>
    <n v="114800"/>
    <n v="12938"/>
    <x v="3"/>
    <x v="293"/>
    <s v="CH"/>
    <s v="CHF"/>
    <n v="1325656800"/>
    <n v="1325829600"/>
    <b v="0"/>
    <b v="0"/>
    <x v="7"/>
    <x v="1"/>
    <s v="indie rock"/>
    <n v="11"/>
    <n v="89.23"/>
    <x v="369"/>
    <d v="2012-01-06T06:00:00"/>
  </r>
  <r>
    <x v="388"/>
    <s v="Automated systemic hierarchy"/>
    <n v="83000"/>
    <n v="101352"/>
    <x v="1"/>
    <x v="294"/>
    <s v="US"/>
    <s v="USD"/>
    <n v="1288242000"/>
    <n v="1290578400"/>
    <b v="0"/>
    <b v="0"/>
    <x v="3"/>
    <x v="3"/>
    <s v="plays"/>
    <n v="122"/>
    <n v="87.98"/>
    <x v="370"/>
    <d v="2010-11-24T06:00:00"/>
  </r>
  <r>
    <x v="389"/>
    <s v="Digitized eco-centric core"/>
    <n v="2400"/>
    <n v="4477"/>
    <x v="1"/>
    <x v="126"/>
    <s v="US"/>
    <s v="USD"/>
    <n v="1379048400"/>
    <n v="1380344400"/>
    <b v="0"/>
    <b v="0"/>
    <x v="14"/>
    <x v="7"/>
    <s v="photography books"/>
    <n v="187"/>
    <n v="89.54"/>
    <x v="371"/>
    <d v="2013-09-28T05:00:00"/>
  </r>
  <r>
    <x v="390"/>
    <s v="Mandatory uniform strategy"/>
    <n v="60400"/>
    <n v="4393"/>
    <x v="0"/>
    <x v="295"/>
    <s v="US"/>
    <s v="USD"/>
    <n v="1389679200"/>
    <n v="1389852000"/>
    <b v="0"/>
    <b v="0"/>
    <x v="9"/>
    <x v="5"/>
    <s v="nonfiction"/>
    <n v="7"/>
    <n v="29.09"/>
    <x v="287"/>
    <d v="2014-01-16T06:00:00"/>
  </r>
  <r>
    <x v="391"/>
    <s v="Profit-focused zero administration forecast"/>
    <n v="102900"/>
    <n v="67546"/>
    <x v="0"/>
    <x v="296"/>
    <s v="US"/>
    <s v="USD"/>
    <n v="1294293600"/>
    <n v="1294466400"/>
    <b v="0"/>
    <b v="0"/>
    <x v="8"/>
    <x v="2"/>
    <s v="wearables"/>
    <n v="66"/>
    <n v="42.01"/>
    <x v="372"/>
    <d v="2011-01-08T06:00:00"/>
  </r>
  <r>
    <x v="392"/>
    <s v="De-engineered static orchestration"/>
    <n v="62800"/>
    <n v="143788"/>
    <x v="1"/>
    <x v="297"/>
    <s v="CA"/>
    <s v="CAD"/>
    <n v="1500267600"/>
    <n v="1500354000"/>
    <b v="0"/>
    <b v="0"/>
    <x v="17"/>
    <x v="1"/>
    <s v="jazz"/>
    <n v="229"/>
    <n v="47"/>
    <x v="373"/>
    <d v="2017-07-18T05:00:00"/>
  </r>
  <r>
    <x v="393"/>
    <s v="Customizable dynamic info-mediaries"/>
    <n v="800"/>
    <n v="3755"/>
    <x v="1"/>
    <x v="298"/>
    <s v="US"/>
    <s v="USD"/>
    <n v="1375074000"/>
    <n v="1375938000"/>
    <b v="0"/>
    <b v="1"/>
    <x v="4"/>
    <x v="4"/>
    <s v="documentary"/>
    <n v="469"/>
    <n v="110.44"/>
    <x v="374"/>
    <d v="2013-08-08T05:00:00"/>
  </r>
  <r>
    <x v="122"/>
    <s v="Enhanced incremental budgetary management"/>
    <n v="7100"/>
    <n v="9238"/>
    <x v="1"/>
    <x v="10"/>
    <s v="US"/>
    <s v="USD"/>
    <n v="1323324000"/>
    <n v="1323410400"/>
    <b v="1"/>
    <b v="0"/>
    <x v="3"/>
    <x v="3"/>
    <s v="plays"/>
    <n v="130"/>
    <n v="41.99"/>
    <x v="375"/>
    <d v="2011-12-09T06:00:00"/>
  </r>
  <r>
    <x v="394"/>
    <s v="Digitized local info-mediaries"/>
    <n v="46100"/>
    <n v="77012"/>
    <x v="1"/>
    <x v="299"/>
    <s v="AU"/>
    <s v="AUD"/>
    <n v="1538715600"/>
    <n v="1539406800"/>
    <b v="0"/>
    <b v="0"/>
    <x v="6"/>
    <x v="4"/>
    <s v="drama"/>
    <n v="167"/>
    <n v="48.01"/>
    <x v="376"/>
    <d v="2018-10-13T05:00:00"/>
  </r>
  <r>
    <x v="395"/>
    <s v="Virtual systematic monitoring"/>
    <n v="8100"/>
    <n v="14083"/>
    <x v="1"/>
    <x v="211"/>
    <s v="US"/>
    <s v="USD"/>
    <n v="1369285200"/>
    <n v="1369803600"/>
    <b v="0"/>
    <b v="0"/>
    <x v="1"/>
    <x v="1"/>
    <s v="rock"/>
    <n v="174"/>
    <n v="31.02"/>
    <x v="377"/>
    <d v="2013-05-29T05:00:00"/>
  </r>
  <r>
    <x v="396"/>
    <s v="Reactive bottom-line open architecture"/>
    <n v="1700"/>
    <n v="12202"/>
    <x v="1"/>
    <x v="300"/>
    <s v="IT"/>
    <s v="EUR"/>
    <n v="1525755600"/>
    <n v="1525928400"/>
    <b v="0"/>
    <b v="1"/>
    <x v="10"/>
    <x v="4"/>
    <s v="animation"/>
    <n v="718"/>
    <n v="99.2"/>
    <x v="378"/>
    <d v="2018-05-10T05:00:00"/>
  </r>
  <r>
    <x v="397"/>
    <s v="Pre-emptive interactive model"/>
    <n v="97300"/>
    <n v="62127"/>
    <x v="0"/>
    <x v="301"/>
    <s v="US"/>
    <s v="USD"/>
    <n v="1296626400"/>
    <n v="1297231200"/>
    <b v="0"/>
    <b v="0"/>
    <x v="7"/>
    <x v="1"/>
    <s v="indie rock"/>
    <n v="64"/>
    <n v="66.02"/>
    <x v="379"/>
    <d v="2011-02-09T06:00:00"/>
  </r>
  <r>
    <x v="398"/>
    <s v="Ergonomic eco-centric open architecture"/>
    <n v="100"/>
    <n v="2"/>
    <x v="0"/>
    <x v="49"/>
    <s v="US"/>
    <s v="USD"/>
    <n v="1376629200"/>
    <n v="1378530000"/>
    <b v="0"/>
    <b v="1"/>
    <x v="14"/>
    <x v="7"/>
    <s v="photography books"/>
    <n v="2"/>
    <n v="2"/>
    <x v="380"/>
    <d v="2013-09-07T05:00:00"/>
  </r>
  <r>
    <x v="399"/>
    <s v="Inverse radical hierarchy"/>
    <n v="900"/>
    <n v="13772"/>
    <x v="1"/>
    <x v="302"/>
    <s v="US"/>
    <s v="USD"/>
    <n v="1572152400"/>
    <n v="1572152400"/>
    <b v="0"/>
    <b v="0"/>
    <x v="3"/>
    <x v="3"/>
    <s v="plays"/>
    <n v="1530"/>
    <n v="46.06"/>
    <x v="381"/>
    <d v="2019-10-27T05:00:00"/>
  </r>
  <r>
    <x v="400"/>
    <s v="Team-oriented static interface"/>
    <n v="7300"/>
    <n v="2946"/>
    <x v="0"/>
    <x v="174"/>
    <s v="US"/>
    <s v="USD"/>
    <n v="1325829600"/>
    <n v="1329890400"/>
    <b v="0"/>
    <b v="1"/>
    <x v="12"/>
    <x v="4"/>
    <s v="shorts"/>
    <n v="40"/>
    <n v="73.650000000000006"/>
    <x v="382"/>
    <d v="2012-02-22T06:00:00"/>
  </r>
  <r>
    <x v="401"/>
    <s v="Virtual foreground throughput"/>
    <n v="195800"/>
    <n v="168820"/>
    <x v="0"/>
    <x v="303"/>
    <s v="CA"/>
    <s v="CAD"/>
    <n v="1273640400"/>
    <n v="1276750800"/>
    <b v="0"/>
    <b v="1"/>
    <x v="3"/>
    <x v="3"/>
    <s v="plays"/>
    <n v="86"/>
    <n v="55.99"/>
    <x v="125"/>
    <d v="2010-06-17T05:00:00"/>
  </r>
  <r>
    <x v="402"/>
    <s v="Visionary exuding Internet solution"/>
    <n v="48900"/>
    <n v="154321"/>
    <x v="1"/>
    <x v="304"/>
    <s v="US"/>
    <s v="USD"/>
    <n v="1510639200"/>
    <n v="1510898400"/>
    <b v="0"/>
    <b v="0"/>
    <x v="3"/>
    <x v="3"/>
    <s v="plays"/>
    <n v="316"/>
    <n v="68.989999999999995"/>
    <x v="383"/>
    <d v="2017-11-17T06:00:00"/>
  </r>
  <r>
    <x v="403"/>
    <s v="Synchronized secondary analyzer"/>
    <n v="29600"/>
    <n v="26527"/>
    <x v="0"/>
    <x v="305"/>
    <s v="US"/>
    <s v="USD"/>
    <n v="1528088400"/>
    <n v="1532408400"/>
    <b v="0"/>
    <b v="0"/>
    <x v="3"/>
    <x v="3"/>
    <s v="plays"/>
    <n v="90"/>
    <n v="60.98"/>
    <x v="384"/>
    <d v="2018-07-24T05:00:00"/>
  </r>
  <r>
    <x v="404"/>
    <s v="Balanced attitude-oriented parallelism"/>
    <n v="39300"/>
    <n v="71583"/>
    <x v="1"/>
    <x v="306"/>
    <s v="US"/>
    <s v="USD"/>
    <n v="1359525600"/>
    <n v="1360562400"/>
    <b v="1"/>
    <b v="0"/>
    <x v="4"/>
    <x v="4"/>
    <s v="documentary"/>
    <n v="182"/>
    <n v="110.98"/>
    <x v="385"/>
    <d v="2013-02-11T06:00:00"/>
  </r>
  <r>
    <x v="405"/>
    <s v="Organized bandwidth-monitored core"/>
    <n v="3400"/>
    <n v="12100"/>
    <x v="1"/>
    <x v="307"/>
    <s v="DK"/>
    <s v="DKK"/>
    <n v="1570942800"/>
    <n v="1571547600"/>
    <b v="0"/>
    <b v="0"/>
    <x v="3"/>
    <x v="3"/>
    <s v="plays"/>
    <n v="356"/>
    <n v="25"/>
    <x v="386"/>
    <d v="2019-10-20T05:00:00"/>
  </r>
  <r>
    <x v="406"/>
    <s v="Cloned leadingedge utilization"/>
    <n v="9200"/>
    <n v="12129"/>
    <x v="1"/>
    <x v="110"/>
    <s v="CA"/>
    <s v="CAD"/>
    <n v="1466398800"/>
    <n v="1468126800"/>
    <b v="0"/>
    <b v="0"/>
    <x v="4"/>
    <x v="4"/>
    <s v="documentary"/>
    <n v="132"/>
    <n v="78.760000000000005"/>
    <x v="387"/>
    <d v="2016-07-10T05:00:00"/>
  </r>
  <r>
    <x v="97"/>
    <s v="Secured asymmetric projection"/>
    <n v="135600"/>
    <n v="62804"/>
    <x v="0"/>
    <x v="308"/>
    <s v="US"/>
    <s v="USD"/>
    <n v="1492491600"/>
    <n v="1492837200"/>
    <b v="0"/>
    <b v="0"/>
    <x v="1"/>
    <x v="1"/>
    <s v="rock"/>
    <n v="46"/>
    <n v="87.96"/>
    <x v="388"/>
    <d v="2017-04-22T05:00:00"/>
  </r>
  <r>
    <x v="407"/>
    <s v="Advanced cohesive Graphic Interface"/>
    <n v="153700"/>
    <n v="55536"/>
    <x v="2"/>
    <x v="309"/>
    <s v="US"/>
    <s v="USD"/>
    <n v="1430197200"/>
    <n v="1430197200"/>
    <b v="0"/>
    <b v="0"/>
    <x v="20"/>
    <x v="6"/>
    <s v="mobile games"/>
    <n v="36"/>
    <n v="49.99"/>
    <x v="277"/>
    <d v="2015-04-28T05:00:00"/>
  </r>
  <r>
    <x v="408"/>
    <s v="Down-sized maximized function"/>
    <n v="7800"/>
    <n v="8161"/>
    <x v="1"/>
    <x v="172"/>
    <s v="US"/>
    <s v="USD"/>
    <n v="1496034000"/>
    <n v="1496206800"/>
    <b v="0"/>
    <b v="0"/>
    <x v="3"/>
    <x v="3"/>
    <s v="plays"/>
    <n v="105"/>
    <n v="99.52"/>
    <x v="389"/>
    <d v="2017-05-31T05:00:00"/>
  </r>
  <r>
    <x v="409"/>
    <s v="Realigned zero tolerance software"/>
    <n v="2100"/>
    <n v="14046"/>
    <x v="1"/>
    <x v="38"/>
    <s v="US"/>
    <s v="USD"/>
    <n v="1388728800"/>
    <n v="1389592800"/>
    <b v="0"/>
    <b v="0"/>
    <x v="13"/>
    <x v="5"/>
    <s v="fiction"/>
    <n v="669"/>
    <n v="104.82"/>
    <x v="390"/>
    <d v="2014-01-13T06:00:00"/>
  </r>
  <r>
    <x v="410"/>
    <s v="Persevering analyzing extranet"/>
    <n v="189500"/>
    <n v="117628"/>
    <x v="2"/>
    <x v="310"/>
    <s v="US"/>
    <s v="USD"/>
    <n v="1543298400"/>
    <n v="1545631200"/>
    <b v="0"/>
    <b v="0"/>
    <x v="10"/>
    <x v="4"/>
    <s v="animation"/>
    <n v="62"/>
    <n v="108.01"/>
    <x v="391"/>
    <d v="2018-12-24T06:00:00"/>
  </r>
  <r>
    <x v="411"/>
    <s v="Innovative human-resource migration"/>
    <n v="188200"/>
    <n v="159405"/>
    <x v="0"/>
    <x v="311"/>
    <s v="US"/>
    <s v="USD"/>
    <n v="1271739600"/>
    <n v="1272430800"/>
    <b v="0"/>
    <b v="1"/>
    <x v="0"/>
    <x v="0"/>
    <s v="food trucks"/>
    <n v="85"/>
    <n v="29"/>
    <x v="392"/>
    <d v="2010-04-28T05:00:00"/>
  </r>
  <r>
    <x v="412"/>
    <s v="Intuitive needs-based monitoring"/>
    <n v="113500"/>
    <n v="12552"/>
    <x v="0"/>
    <x v="312"/>
    <s v="US"/>
    <s v="USD"/>
    <n v="1326434400"/>
    <n v="1327903200"/>
    <b v="0"/>
    <b v="0"/>
    <x v="3"/>
    <x v="3"/>
    <s v="plays"/>
    <n v="11"/>
    <n v="30.03"/>
    <x v="393"/>
    <d v="2012-01-30T06:00:00"/>
  </r>
  <r>
    <x v="413"/>
    <s v="Customer-focused disintermediate toolset"/>
    <n v="134600"/>
    <n v="59007"/>
    <x v="0"/>
    <x v="313"/>
    <s v="US"/>
    <s v="USD"/>
    <n v="1295244000"/>
    <n v="1296021600"/>
    <b v="0"/>
    <b v="1"/>
    <x v="4"/>
    <x v="4"/>
    <s v="documentary"/>
    <n v="44"/>
    <n v="41.01"/>
    <x v="394"/>
    <d v="2011-01-26T06:00:00"/>
  </r>
  <r>
    <x v="414"/>
    <s v="Upgradable 24/7 emulation"/>
    <n v="1700"/>
    <n v="943"/>
    <x v="0"/>
    <x v="27"/>
    <s v="US"/>
    <s v="USD"/>
    <n v="1541221200"/>
    <n v="1543298400"/>
    <b v="0"/>
    <b v="0"/>
    <x v="3"/>
    <x v="3"/>
    <s v="plays"/>
    <n v="55"/>
    <n v="62.87"/>
    <x v="395"/>
    <d v="2018-11-27T06:00:00"/>
  </r>
  <r>
    <x v="32"/>
    <s v="Quality-focused client-server core"/>
    <n v="163700"/>
    <n v="93963"/>
    <x v="0"/>
    <x v="314"/>
    <s v="CA"/>
    <s v="CAD"/>
    <n v="1336280400"/>
    <n v="1336366800"/>
    <b v="0"/>
    <b v="0"/>
    <x v="4"/>
    <x v="4"/>
    <s v="documentary"/>
    <n v="57"/>
    <n v="47.01"/>
    <x v="396"/>
    <d v="2012-05-07T05:00:00"/>
  </r>
  <r>
    <x v="415"/>
    <s v="Upgradable maximized protocol"/>
    <n v="113800"/>
    <n v="140469"/>
    <x v="1"/>
    <x v="315"/>
    <s v="US"/>
    <s v="USD"/>
    <n v="1324533600"/>
    <n v="1325052000"/>
    <b v="0"/>
    <b v="0"/>
    <x v="2"/>
    <x v="2"/>
    <s v="web"/>
    <n v="123"/>
    <n v="27"/>
    <x v="397"/>
    <d v="2011-12-28T06:00:00"/>
  </r>
  <r>
    <x v="416"/>
    <s v="Cross-platform interactive synergy"/>
    <n v="5000"/>
    <n v="6423"/>
    <x v="1"/>
    <x v="115"/>
    <s v="US"/>
    <s v="USD"/>
    <n v="1498366800"/>
    <n v="1499576400"/>
    <b v="0"/>
    <b v="0"/>
    <x v="3"/>
    <x v="3"/>
    <s v="plays"/>
    <n v="128"/>
    <n v="68.33"/>
    <x v="398"/>
    <d v="2017-07-09T05:00:00"/>
  </r>
  <r>
    <x v="417"/>
    <s v="User-centric fault-tolerant archive"/>
    <n v="9400"/>
    <n v="6015"/>
    <x v="0"/>
    <x v="316"/>
    <s v="US"/>
    <s v="USD"/>
    <n v="1498712400"/>
    <n v="1501304400"/>
    <b v="0"/>
    <b v="1"/>
    <x v="8"/>
    <x v="2"/>
    <s v="wearables"/>
    <n v="64"/>
    <n v="50.97"/>
    <x v="399"/>
    <d v="2017-07-29T05:00:00"/>
  </r>
  <r>
    <x v="418"/>
    <s v="Reverse-engineered regional knowledge user"/>
    <n v="8700"/>
    <n v="11075"/>
    <x v="1"/>
    <x v="317"/>
    <s v="US"/>
    <s v="USD"/>
    <n v="1271480400"/>
    <n v="1273208400"/>
    <b v="0"/>
    <b v="1"/>
    <x v="3"/>
    <x v="3"/>
    <s v="plays"/>
    <n v="127"/>
    <n v="54.02"/>
    <x v="400"/>
    <d v="2010-05-07T05:00:00"/>
  </r>
  <r>
    <x v="419"/>
    <s v="Self-enabling real-time definition"/>
    <n v="147800"/>
    <n v="15723"/>
    <x v="0"/>
    <x v="318"/>
    <s v="US"/>
    <s v="USD"/>
    <n v="1316667600"/>
    <n v="1316840400"/>
    <b v="0"/>
    <b v="1"/>
    <x v="0"/>
    <x v="0"/>
    <s v="food trucks"/>
    <n v="11"/>
    <n v="97.06"/>
    <x v="116"/>
    <d v="2011-09-24T05:00:00"/>
  </r>
  <r>
    <x v="420"/>
    <s v="User-centric impactful projection"/>
    <n v="5100"/>
    <n v="2064"/>
    <x v="0"/>
    <x v="100"/>
    <s v="US"/>
    <s v="USD"/>
    <n v="1524027600"/>
    <n v="1524546000"/>
    <b v="0"/>
    <b v="0"/>
    <x v="7"/>
    <x v="1"/>
    <s v="indie rock"/>
    <n v="40"/>
    <n v="24.87"/>
    <x v="401"/>
    <d v="2018-04-24T05:00:00"/>
  </r>
  <r>
    <x v="421"/>
    <s v="Vision-oriented actuating hardware"/>
    <n v="2700"/>
    <n v="7767"/>
    <x v="1"/>
    <x v="45"/>
    <s v="US"/>
    <s v="USD"/>
    <n v="1438059600"/>
    <n v="1438578000"/>
    <b v="0"/>
    <b v="0"/>
    <x v="14"/>
    <x v="7"/>
    <s v="photography books"/>
    <n v="288"/>
    <n v="84.42"/>
    <x v="402"/>
    <d v="2015-08-03T05:00:00"/>
  </r>
  <r>
    <x v="422"/>
    <s v="Virtual leadingedge framework"/>
    <n v="1800"/>
    <n v="10313"/>
    <x v="1"/>
    <x v="319"/>
    <s v="US"/>
    <s v="USD"/>
    <n v="1361944800"/>
    <n v="1362549600"/>
    <b v="0"/>
    <b v="0"/>
    <x v="3"/>
    <x v="3"/>
    <s v="plays"/>
    <n v="573"/>
    <n v="47.09"/>
    <x v="403"/>
    <d v="2013-03-06T06:00:00"/>
  </r>
  <r>
    <x v="423"/>
    <s v="Managed discrete framework"/>
    <n v="174500"/>
    <n v="197018"/>
    <x v="1"/>
    <x v="320"/>
    <s v="US"/>
    <s v="USD"/>
    <n v="1410584400"/>
    <n v="1413349200"/>
    <b v="0"/>
    <b v="1"/>
    <x v="3"/>
    <x v="3"/>
    <s v="plays"/>
    <n v="113"/>
    <n v="78"/>
    <x v="404"/>
    <d v="2014-10-15T05:00:00"/>
  </r>
  <r>
    <x v="424"/>
    <s v="Progressive zero-defect capability"/>
    <n v="101400"/>
    <n v="47037"/>
    <x v="0"/>
    <x v="321"/>
    <s v="US"/>
    <s v="USD"/>
    <n v="1297404000"/>
    <n v="1298008800"/>
    <b v="0"/>
    <b v="0"/>
    <x v="10"/>
    <x v="4"/>
    <s v="animation"/>
    <n v="46"/>
    <n v="62.97"/>
    <x v="405"/>
    <d v="2011-02-18T06:00:00"/>
  </r>
  <r>
    <x v="425"/>
    <s v="Right-sized demand-driven adapter"/>
    <n v="191000"/>
    <n v="173191"/>
    <x v="3"/>
    <x v="322"/>
    <s v="US"/>
    <s v="USD"/>
    <n v="1392012000"/>
    <n v="1394427600"/>
    <b v="0"/>
    <b v="1"/>
    <x v="14"/>
    <x v="7"/>
    <s v="photography books"/>
    <n v="91"/>
    <n v="81.010000000000005"/>
    <x v="406"/>
    <d v="2014-03-10T05:00:00"/>
  </r>
  <r>
    <x v="426"/>
    <s v="Re-engineered attitude-oriented frame"/>
    <n v="8100"/>
    <n v="5487"/>
    <x v="0"/>
    <x v="286"/>
    <s v="US"/>
    <s v="USD"/>
    <n v="1569733200"/>
    <n v="1572670800"/>
    <b v="0"/>
    <b v="0"/>
    <x v="3"/>
    <x v="3"/>
    <s v="plays"/>
    <n v="68"/>
    <n v="65.319999999999993"/>
    <x v="407"/>
    <d v="2019-11-02T05:00:00"/>
  </r>
  <r>
    <x v="427"/>
    <s v="Compatible multimedia utilization"/>
    <n v="5100"/>
    <n v="9817"/>
    <x v="1"/>
    <x v="115"/>
    <s v="US"/>
    <s v="USD"/>
    <n v="1529643600"/>
    <n v="1531112400"/>
    <b v="1"/>
    <b v="0"/>
    <x v="3"/>
    <x v="3"/>
    <s v="plays"/>
    <n v="192"/>
    <n v="104.44"/>
    <x v="408"/>
    <d v="2018-07-09T05:00:00"/>
  </r>
  <r>
    <x v="428"/>
    <s v="Re-contextualized dedicated hardware"/>
    <n v="7700"/>
    <n v="6369"/>
    <x v="0"/>
    <x v="222"/>
    <s v="US"/>
    <s v="USD"/>
    <n v="1399006800"/>
    <n v="1400734800"/>
    <b v="0"/>
    <b v="0"/>
    <x v="3"/>
    <x v="3"/>
    <s v="plays"/>
    <n v="83"/>
    <n v="69.989999999999995"/>
    <x v="409"/>
    <d v="2014-05-22T05:00:00"/>
  </r>
  <r>
    <x v="429"/>
    <s v="Decentralized composite paradigm"/>
    <n v="121400"/>
    <n v="65755"/>
    <x v="0"/>
    <x v="323"/>
    <s v="US"/>
    <s v="USD"/>
    <n v="1385359200"/>
    <n v="1386741600"/>
    <b v="0"/>
    <b v="1"/>
    <x v="4"/>
    <x v="4"/>
    <s v="documentary"/>
    <n v="54"/>
    <n v="83.02"/>
    <x v="410"/>
    <d v="2013-12-11T06:00:00"/>
  </r>
  <r>
    <x v="430"/>
    <s v="Cloned transitional hierarchy"/>
    <n v="5400"/>
    <n v="903"/>
    <x v="3"/>
    <x v="234"/>
    <s v="CA"/>
    <s v="CAD"/>
    <n v="1480572000"/>
    <n v="1481781600"/>
    <b v="1"/>
    <b v="0"/>
    <x v="3"/>
    <x v="3"/>
    <s v="plays"/>
    <n v="17"/>
    <n v="90.3"/>
    <x v="411"/>
    <d v="2016-12-15T06:00:00"/>
  </r>
  <r>
    <x v="431"/>
    <s v="Advanced discrete leverage"/>
    <n v="152400"/>
    <n v="178120"/>
    <x v="1"/>
    <x v="324"/>
    <s v="IT"/>
    <s v="EUR"/>
    <n v="1418623200"/>
    <n v="1419660000"/>
    <b v="0"/>
    <b v="1"/>
    <x v="3"/>
    <x v="3"/>
    <s v="plays"/>
    <n v="117"/>
    <n v="103.98"/>
    <x v="412"/>
    <d v="2014-12-27T06:00:00"/>
  </r>
  <r>
    <x v="432"/>
    <s v="Open-source incremental throughput"/>
    <n v="1300"/>
    <n v="13678"/>
    <x v="1"/>
    <x v="61"/>
    <s v="US"/>
    <s v="USD"/>
    <n v="1555736400"/>
    <n v="1555822800"/>
    <b v="0"/>
    <b v="0"/>
    <x v="17"/>
    <x v="1"/>
    <s v="jazz"/>
    <n v="1052"/>
    <n v="54.93"/>
    <x v="413"/>
    <d v="2019-04-21T05:00:00"/>
  </r>
  <r>
    <x v="433"/>
    <s v="Centralized regional interface"/>
    <n v="8100"/>
    <n v="9969"/>
    <x v="1"/>
    <x v="325"/>
    <s v="US"/>
    <s v="USD"/>
    <n v="1442120400"/>
    <n v="1442379600"/>
    <b v="0"/>
    <b v="1"/>
    <x v="10"/>
    <x v="4"/>
    <s v="animation"/>
    <n v="123"/>
    <n v="51.92"/>
    <x v="414"/>
    <d v="2015-09-16T05:00:00"/>
  </r>
  <r>
    <x v="434"/>
    <s v="Streamlined web-enabled knowledgebase"/>
    <n v="8300"/>
    <n v="14827"/>
    <x v="1"/>
    <x v="326"/>
    <s v="US"/>
    <s v="USD"/>
    <n v="1362376800"/>
    <n v="1364965200"/>
    <b v="0"/>
    <b v="0"/>
    <x v="3"/>
    <x v="3"/>
    <s v="plays"/>
    <n v="179"/>
    <n v="60.03"/>
    <x v="415"/>
    <d v="2013-04-03T05:00:00"/>
  </r>
  <r>
    <x v="435"/>
    <s v="Digitized transitional monitoring"/>
    <n v="28400"/>
    <n v="100900"/>
    <x v="1"/>
    <x v="327"/>
    <s v="US"/>
    <s v="USD"/>
    <n v="1478408400"/>
    <n v="1479016800"/>
    <b v="0"/>
    <b v="0"/>
    <x v="22"/>
    <x v="4"/>
    <s v="science fiction"/>
    <n v="355"/>
    <n v="44"/>
    <x v="416"/>
    <d v="2016-11-13T06:00:00"/>
  </r>
  <r>
    <x v="436"/>
    <s v="Networked optimal adapter"/>
    <n v="102500"/>
    <n v="165954"/>
    <x v="1"/>
    <x v="328"/>
    <s v="US"/>
    <s v="USD"/>
    <n v="1498798800"/>
    <n v="1499662800"/>
    <b v="0"/>
    <b v="0"/>
    <x v="19"/>
    <x v="4"/>
    <s v="television"/>
    <n v="162"/>
    <n v="53"/>
    <x v="417"/>
    <d v="2017-07-10T05:00:00"/>
  </r>
  <r>
    <x v="437"/>
    <s v="Automated optimal function"/>
    <n v="7000"/>
    <n v="1744"/>
    <x v="0"/>
    <x v="235"/>
    <s v="US"/>
    <s v="USD"/>
    <n v="1335416400"/>
    <n v="1337835600"/>
    <b v="0"/>
    <b v="0"/>
    <x v="8"/>
    <x v="2"/>
    <s v="wearables"/>
    <n v="25"/>
    <n v="54.5"/>
    <x v="418"/>
    <d v="2012-05-24T05:00:00"/>
  </r>
  <r>
    <x v="438"/>
    <s v="Devolved system-worthy framework"/>
    <n v="5400"/>
    <n v="10731"/>
    <x v="1"/>
    <x v="182"/>
    <s v="IT"/>
    <s v="EUR"/>
    <n v="1504328400"/>
    <n v="1505710800"/>
    <b v="0"/>
    <b v="0"/>
    <x v="3"/>
    <x v="3"/>
    <s v="plays"/>
    <n v="199"/>
    <n v="75.040000000000006"/>
    <x v="419"/>
    <d v="2017-09-18T05:00:00"/>
  </r>
  <r>
    <x v="439"/>
    <s v="Stand-alone user-facing service-desk"/>
    <n v="9300"/>
    <n v="3232"/>
    <x v="3"/>
    <x v="329"/>
    <s v="US"/>
    <s v="USD"/>
    <n v="1285822800"/>
    <n v="1287464400"/>
    <b v="0"/>
    <b v="0"/>
    <x v="3"/>
    <x v="3"/>
    <s v="plays"/>
    <n v="35"/>
    <n v="35.909999999999997"/>
    <x v="420"/>
    <d v="2010-10-19T05:00:00"/>
  </r>
  <r>
    <x v="347"/>
    <s v="Versatile global attitude"/>
    <n v="6200"/>
    <n v="10938"/>
    <x v="1"/>
    <x v="102"/>
    <s v="US"/>
    <s v="USD"/>
    <n v="1311483600"/>
    <n v="1311656400"/>
    <b v="0"/>
    <b v="1"/>
    <x v="7"/>
    <x v="1"/>
    <s v="indie rock"/>
    <n v="176"/>
    <n v="36.950000000000003"/>
    <x v="421"/>
    <d v="2011-07-26T05:00:00"/>
  </r>
  <r>
    <x v="440"/>
    <s v="Intuitive demand-driven Local Area Network"/>
    <n v="2100"/>
    <n v="10739"/>
    <x v="1"/>
    <x v="73"/>
    <s v="US"/>
    <s v="USD"/>
    <n v="1291356000"/>
    <n v="1293170400"/>
    <b v="0"/>
    <b v="1"/>
    <x v="3"/>
    <x v="3"/>
    <s v="plays"/>
    <n v="511"/>
    <n v="63.17"/>
    <x v="422"/>
    <d v="2010-12-24T06:00:00"/>
  </r>
  <r>
    <x v="441"/>
    <s v="Assimilated uniform methodology"/>
    <n v="6800"/>
    <n v="5579"/>
    <x v="0"/>
    <x v="129"/>
    <s v="US"/>
    <s v="USD"/>
    <n v="1355810400"/>
    <n v="1355983200"/>
    <b v="0"/>
    <b v="0"/>
    <x v="8"/>
    <x v="2"/>
    <s v="wearables"/>
    <n v="82"/>
    <n v="29.99"/>
    <x v="423"/>
    <d v="2012-12-20T06:00:00"/>
  </r>
  <r>
    <x v="442"/>
    <s v="Self-enabling next generation algorithm"/>
    <n v="155200"/>
    <n v="37754"/>
    <x v="3"/>
    <x v="330"/>
    <s v="GB"/>
    <s v="GBP"/>
    <n v="1513663200"/>
    <n v="1515045600"/>
    <b v="0"/>
    <b v="0"/>
    <x v="19"/>
    <x v="4"/>
    <s v="television"/>
    <n v="24"/>
    <n v="86"/>
    <x v="424"/>
    <d v="2018-01-04T06:00:00"/>
  </r>
  <r>
    <x v="443"/>
    <s v="Object-based demand-driven strategy"/>
    <n v="89900"/>
    <n v="45384"/>
    <x v="0"/>
    <x v="331"/>
    <s v="US"/>
    <s v="USD"/>
    <n v="1365915600"/>
    <n v="1366088400"/>
    <b v="0"/>
    <b v="1"/>
    <x v="11"/>
    <x v="6"/>
    <s v="video games"/>
    <n v="50"/>
    <n v="75.010000000000005"/>
    <x v="425"/>
    <d v="2013-04-16T05:00:00"/>
  </r>
  <r>
    <x v="444"/>
    <s v="Public-key coherent ability"/>
    <n v="900"/>
    <n v="8703"/>
    <x v="1"/>
    <x v="99"/>
    <s v="DK"/>
    <s v="DKK"/>
    <n v="1551852000"/>
    <n v="1553317200"/>
    <b v="0"/>
    <b v="0"/>
    <x v="11"/>
    <x v="6"/>
    <s v="video games"/>
    <n v="967"/>
    <n v="101.2"/>
    <x v="426"/>
    <d v="2019-03-23T05:00:00"/>
  </r>
  <r>
    <x v="445"/>
    <s v="Up-sized composite success"/>
    <n v="100"/>
    <n v="4"/>
    <x v="0"/>
    <x v="49"/>
    <s v="CA"/>
    <s v="CAD"/>
    <n v="1540098000"/>
    <n v="1542088800"/>
    <b v="0"/>
    <b v="0"/>
    <x v="10"/>
    <x v="4"/>
    <s v="animation"/>
    <n v="4"/>
    <n v="4"/>
    <x v="427"/>
    <d v="2018-11-13T06:00:00"/>
  </r>
  <r>
    <x v="446"/>
    <s v="Innovative exuding matrix"/>
    <n v="148400"/>
    <n v="182302"/>
    <x v="1"/>
    <x v="332"/>
    <s v="US"/>
    <s v="USD"/>
    <n v="1500440400"/>
    <n v="1503118800"/>
    <b v="0"/>
    <b v="0"/>
    <x v="1"/>
    <x v="1"/>
    <s v="rock"/>
    <n v="123"/>
    <n v="29"/>
    <x v="428"/>
    <d v="2017-08-19T05:00:00"/>
  </r>
  <r>
    <x v="447"/>
    <s v="Realigned impactful artificial intelligence"/>
    <n v="4800"/>
    <n v="3045"/>
    <x v="0"/>
    <x v="249"/>
    <s v="US"/>
    <s v="USD"/>
    <n v="1278392400"/>
    <n v="1278478800"/>
    <b v="0"/>
    <b v="0"/>
    <x v="6"/>
    <x v="4"/>
    <s v="drama"/>
    <n v="63"/>
    <n v="98.23"/>
    <x v="429"/>
    <d v="2010-07-07T05:00:00"/>
  </r>
  <r>
    <x v="448"/>
    <s v="Multi-layered multi-tasking secured line"/>
    <n v="182400"/>
    <n v="102749"/>
    <x v="0"/>
    <x v="333"/>
    <s v="US"/>
    <s v="USD"/>
    <n v="1480572000"/>
    <n v="1484114400"/>
    <b v="0"/>
    <b v="0"/>
    <x v="22"/>
    <x v="4"/>
    <s v="science fiction"/>
    <n v="56"/>
    <n v="87"/>
    <x v="411"/>
    <d v="2017-01-11T06:00:00"/>
  </r>
  <r>
    <x v="449"/>
    <s v="Upgradable upward-trending portal"/>
    <n v="4000"/>
    <n v="1763"/>
    <x v="0"/>
    <x v="334"/>
    <s v="US"/>
    <s v="USD"/>
    <n v="1382331600"/>
    <n v="1385445600"/>
    <b v="0"/>
    <b v="1"/>
    <x v="6"/>
    <x v="4"/>
    <s v="drama"/>
    <n v="44"/>
    <n v="45.21"/>
    <x v="430"/>
    <d v="2013-11-26T06:00:00"/>
  </r>
  <r>
    <x v="450"/>
    <s v="Profit-focused global product"/>
    <n v="116500"/>
    <n v="137904"/>
    <x v="1"/>
    <x v="335"/>
    <s v="US"/>
    <s v="USD"/>
    <n v="1316754000"/>
    <n v="1318741200"/>
    <b v="0"/>
    <b v="0"/>
    <x v="3"/>
    <x v="3"/>
    <s v="plays"/>
    <n v="118"/>
    <n v="37"/>
    <x v="431"/>
    <d v="2011-10-16T05:00:00"/>
  </r>
  <r>
    <x v="451"/>
    <s v="Operative well-modulated data-warehouse"/>
    <n v="146400"/>
    <n v="152438"/>
    <x v="1"/>
    <x v="336"/>
    <s v="US"/>
    <s v="USD"/>
    <n v="1518242400"/>
    <n v="1518242400"/>
    <b v="0"/>
    <b v="1"/>
    <x v="7"/>
    <x v="1"/>
    <s v="indie rock"/>
    <n v="104"/>
    <n v="94.98"/>
    <x v="432"/>
    <d v="2018-02-10T06:00:00"/>
  </r>
  <r>
    <x v="452"/>
    <s v="Cloned asymmetric functionalities"/>
    <n v="5000"/>
    <n v="1332"/>
    <x v="0"/>
    <x v="337"/>
    <s v="US"/>
    <s v="USD"/>
    <n v="1476421200"/>
    <n v="1476594000"/>
    <b v="0"/>
    <b v="0"/>
    <x v="3"/>
    <x v="3"/>
    <s v="plays"/>
    <n v="27"/>
    <n v="28.96"/>
    <x v="433"/>
    <d v="2016-10-16T05:00:00"/>
  </r>
  <r>
    <x v="453"/>
    <s v="Pre-emptive neutral portal"/>
    <n v="33800"/>
    <n v="118706"/>
    <x v="1"/>
    <x v="338"/>
    <s v="US"/>
    <s v="USD"/>
    <n v="1269752400"/>
    <n v="1273554000"/>
    <b v="0"/>
    <b v="0"/>
    <x v="3"/>
    <x v="3"/>
    <s v="plays"/>
    <n v="351"/>
    <n v="55.99"/>
    <x v="434"/>
    <d v="2010-05-11T05:00:00"/>
  </r>
  <r>
    <x v="454"/>
    <s v="Switchable demand-driven help-desk"/>
    <n v="6300"/>
    <n v="5674"/>
    <x v="0"/>
    <x v="339"/>
    <s v="US"/>
    <s v="USD"/>
    <n v="1419746400"/>
    <n v="1421906400"/>
    <b v="0"/>
    <b v="0"/>
    <x v="4"/>
    <x v="4"/>
    <s v="documentary"/>
    <n v="90"/>
    <n v="54.04"/>
    <x v="435"/>
    <d v="2015-01-22T06:00:00"/>
  </r>
  <r>
    <x v="455"/>
    <s v="Business-focused static ability"/>
    <n v="2400"/>
    <n v="4119"/>
    <x v="1"/>
    <x v="126"/>
    <s v="US"/>
    <s v="USD"/>
    <n v="1281330000"/>
    <n v="1281589200"/>
    <b v="0"/>
    <b v="0"/>
    <x v="3"/>
    <x v="3"/>
    <s v="plays"/>
    <n v="172"/>
    <n v="82.38"/>
    <x v="8"/>
    <d v="2010-08-12T05:00:00"/>
  </r>
  <r>
    <x v="456"/>
    <s v="Networked secondary structure"/>
    <n v="98800"/>
    <n v="139354"/>
    <x v="1"/>
    <x v="340"/>
    <s v="US"/>
    <s v="USD"/>
    <n v="1398661200"/>
    <n v="1400389200"/>
    <b v="0"/>
    <b v="0"/>
    <x v="6"/>
    <x v="4"/>
    <s v="drama"/>
    <n v="141"/>
    <n v="67"/>
    <x v="436"/>
    <d v="2014-05-18T05:00:00"/>
  </r>
  <r>
    <x v="457"/>
    <s v="Total multimedia website"/>
    <n v="188800"/>
    <n v="57734"/>
    <x v="0"/>
    <x v="341"/>
    <s v="US"/>
    <s v="USD"/>
    <n v="1359525600"/>
    <n v="1362808800"/>
    <b v="0"/>
    <b v="0"/>
    <x v="20"/>
    <x v="6"/>
    <s v="mobile games"/>
    <n v="31"/>
    <n v="107.91"/>
    <x v="385"/>
    <d v="2013-03-09T06:00:00"/>
  </r>
  <r>
    <x v="458"/>
    <s v="Cross-platform upward-trending parallelism"/>
    <n v="134300"/>
    <n v="145265"/>
    <x v="1"/>
    <x v="342"/>
    <s v="US"/>
    <s v="USD"/>
    <n v="1388469600"/>
    <n v="1388815200"/>
    <b v="0"/>
    <b v="0"/>
    <x v="10"/>
    <x v="4"/>
    <s v="animation"/>
    <n v="108"/>
    <n v="69.010000000000005"/>
    <x v="437"/>
    <d v="2014-01-04T06:00:00"/>
  </r>
  <r>
    <x v="459"/>
    <s v="Pre-emptive mission-critical hardware"/>
    <n v="71200"/>
    <n v="95020"/>
    <x v="1"/>
    <x v="343"/>
    <s v="US"/>
    <s v="USD"/>
    <n v="1518328800"/>
    <n v="1519538400"/>
    <b v="0"/>
    <b v="0"/>
    <x v="3"/>
    <x v="3"/>
    <s v="plays"/>
    <n v="133"/>
    <n v="39.01"/>
    <x v="438"/>
    <d v="2018-02-25T06:00:00"/>
  </r>
  <r>
    <x v="460"/>
    <s v="Up-sized responsive protocol"/>
    <n v="4700"/>
    <n v="8829"/>
    <x v="1"/>
    <x v="175"/>
    <s v="US"/>
    <s v="USD"/>
    <n v="1517032800"/>
    <n v="1517810400"/>
    <b v="0"/>
    <b v="0"/>
    <x v="18"/>
    <x v="5"/>
    <s v="translations"/>
    <n v="188"/>
    <n v="110.36"/>
    <x v="439"/>
    <d v="2018-02-05T06:00:00"/>
  </r>
  <r>
    <x v="461"/>
    <s v="Pre-emptive transitional frame"/>
    <n v="1200"/>
    <n v="3984"/>
    <x v="1"/>
    <x v="344"/>
    <s v="US"/>
    <s v="USD"/>
    <n v="1368594000"/>
    <n v="1370581200"/>
    <b v="0"/>
    <b v="1"/>
    <x v="8"/>
    <x v="2"/>
    <s v="wearables"/>
    <n v="332"/>
    <n v="94.86"/>
    <x v="440"/>
    <d v="2013-06-07T05:00:00"/>
  </r>
  <r>
    <x v="462"/>
    <s v="Profit-focused content-based application"/>
    <n v="1400"/>
    <n v="8053"/>
    <x v="1"/>
    <x v="279"/>
    <s v="CA"/>
    <s v="CAD"/>
    <n v="1448258400"/>
    <n v="1448863200"/>
    <b v="0"/>
    <b v="1"/>
    <x v="2"/>
    <x v="2"/>
    <s v="web"/>
    <n v="575"/>
    <n v="57.94"/>
    <x v="441"/>
    <d v="2015-11-30T06:00:00"/>
  </r>
  <r>
    <x v="463"/>
    <s v="Streamlined neutral analyzer"/>
    <n v="4000"/>
    <n v="1620"/>
    <x v="0"/>
    <x v="36"/>
    <s v="US"/>
    <s v="USD"/>
    <n v="1555218000"/>
    <n v="1556600400"/>
    <b v="0"/>
    <b v="0"/>
    <x v="3"/>
    <x v="3"/>
    <s v="plays"/>
    <n v="41"/>
    <n v="101.25"/>
    <x v="442"/>
    <d v="2019-04-30T05:00:00"/>
  </r>
  <r>
    <x v="464"/>
    <s v="Assimilated neutral utilization"/>
    <n v="5600"/>
    <n v="10328"/>
    <x v="1"/>
    <x v="122"/>
    <s v="US"/>
    <s v="USD"/>
    <n v="1431925200"/>
    <n v="1432098000"/>
    <b v="0"/>
    <b v="0"/>
    <x v="6"/>
    <x v="4"/>
    <s v="drama"/>
    <n v="184"/>
    <n v="64.959999999999994"/>
    <x v="443"/>
    <d v="2015-05-20T05:00:00"/>
  </r>
  <r>
    <x v="465"/>
    <s v="Extended dedicated archive"/>
    <n v="3600"/>
    <n v="10289"/>
    <x v="1"/>
    <x v="345"/>
    <s v="US"/>
    <s v="USD"/>
    <n v="1481522400"/>
    <n v="1482127200"/>
    <b v="0"/>
    <b v="0"/>
    <x v="8"/>
    <x v="2"/>
    <s v="wearables"/>
    <n v="286"/>
    <n v="27.01"/>
    <x v="315"/>
    <d v="2016-12-19T06:00:00"/>
  </r>
  <r>
    <x v="197"/>
    <s v="Configurable static help-desk"/>
    <n v="3100"/>
    <n v="9889"/>
    <x v="1"/>
    <x v="346"/>
    <s v="GB"/>
    <s v="GBP"/>
    <n v="1335934800"/>
    <n v="1335934800"/>
    <b v="0"/>
    <b v="1"/>
    <x v="0"/>
    <x v="0"/>
    <s v="food trucks"/>
    <n v="319"/>
    <n v="50.97"/>
    <x v="444"/>
    <d v="2012-05-02T05:00:00"/>
  </r>
  <r>
    <x v="466"/>
    <s v="Self-enabling clear-thinking framework"/>
    <n v="153800"/>
    <n v="60342"/>
    <x v="0"/>
    <x v="347"/>
    <s v="US"/>
    <s v="USD"/>
    <n v="1552280400"/>
    <n v="1556946000"/>
    <b v="0"/>
    <b v="0"/>
    <x v="1"/>
    <x v="1"/>
    <s v="rock"/>
    <n v="39"/>
    <n v="104.94"/>
    <x v="445"/>
    <d v="2019-05-04T05:00:00"/>
  </r>
  <r>
    <x v="467"/>
    <s v="Assimilated fault-tolerant capacity"/>
    <n v="5000"/>
    <n v="8907"/>
    <x v="1"/>
    <x v="88"/>
    <s v="US"/>
    <s v="USD"/>
    <n v="1529989200"/>
    <n v="1530075600"/>
    <b v="0"/>
    <b v="0"/>
    <x v="5"/>
    <x v="1"/>
    <s v="electric music"/>
    <n v="178"/>
    <n v="84.03"/>
    <x v="446"/>
    <d v="2018-06-27T05:00:00"/>
  </r>
  <r>
    <x v="468"/>
    <s v="Enhanced neutral ability"/>
    <n v="4000"/>
    <n v="14606"/>
    <x v="1"/>
    <x v="23"/>
    <s v="US"/>
    <s v="USD"/>
    <n v="1418709600"/>
    <n v="1418796000"/>
    <b v="0"/>
    <b v="0"/>
    <x v="19"/>
    <x v="4"/>
    <s v="television"/>
    <n v="365"/>
    <n v="102.86"/>
    <x v="447"/>
    <d v="2014-12-17T06:00:00"/>
  </r>
  <r>
    <x v="469"/>
    <s v="Function-based attitude-oriented groupware"/>
    <n v="7400"/>
    <n v="8432"/>
    <x v="1"/>
    <x v="57"/>
    <s v="US"/>
    <s v="USD"/>
    <n v="1372136400"/>
    <n v="1372482000"/>
    <b v="0"/>
    <b v="1"/>
    <x v="18"/>
    <x v="5"/>
    <s v="translations"/>
    <n v="114"/>
    <n v="39.96"/>
    <x v="448"/>
    <d v="2013-06-29T05:00:00"/>
  </r>
  <r>
    <x v="470"/>
    <s v="Optional solution-oriented instruction set"/>
    <n v="191500"/>
    <n v="57122"/>
    <x v="0"/>
    <x v="348"/>
    <s v="US"/>
    <s v="USD"/>
    <n v="1533877200"/>
    <n v="1534395600"/>
    <b v="0"/>
    <b v="0"/>
    <x v="13"/>
    <x v="5"/>
    <s v="fiction"/>
    <n v="30"/>
    <n v="51"/>
    <x v="342"/>
    <d v="2018-08-16T05:00:00"/>
  </r>
  <r>
    <x v="471"/>
    <s v="Organic object-oriented core"/>
    <n v="8500"/>
    <n v="4613"/>
    <x v="0"/>
    <x v="86"/>
    <s v="US"/>
    <s v="USD"/>
    <n v="1309064400"/>
    <n v="1311397200"/>
    <b v="0"/>
    <b v="0"/>
    <x v="22"/>
    <x v="4"/>
    <s v="science fiction"/>
    <n v="54"/>
    <n v="40.82"/>
    <x v="449"/>
    <d v="2011-07-23T05:00:00"/>
  </r>
  <r>
    <x v="472"/>
    <s v="Balanced impactful circuit"/>
    <n v="68800"/>
    <n v="162603"/>
    <x v="1"/>
    <x v="349"/>
    <s v="US"/>
    <s v="USD"/>
    <n v="1425877200"/>
    <n v="1426914000"/>
    <b v="0"/>
    <b v="0"/>
    <x v="8"/>
    <x v="2"/>
    <s v="wearables"/>
    <n v="236"/>
    <n v="59"/>
    <x v="450"/>
    <d v="2015-03-21T05:00:00"/>
  </r>
  <r>
    <x v="473"/>
    <s v="Future-proofed heuristic encryption"/>
    <n v="2400"/>
    <n v="12310"/>
    <x v="1"/>
    <x v="350"/>
    <s v="GB"/>
    <s v="GBP"/>
    <n v="1501304400"/>
    <n v="1501477200"/>
    <b v="0"/>
    <b v="0"/>
    <x v="0"/>
    <x v="0"/>
    <s v="food trucks"/>
    <n v="513"/>
    <n v="71.16"/>
    <x v="451"/>
    <d v="2017-07-31T05:00:00"/>
  </r>
  <r>
    <x v="474"/>
    <s v="Balanced bifurcated leverage"/>
    <n v="8600"/>
    <n v="8656"/>
    <x v="1"/>
    <x v="215"/>
    <s v="US"/>
    <s v="USD"/>
    <n v="1268287200"/>
    <n v="1269061200"/>
    <b v="0"/>
    <b v="1"/>
    <x v="14"/>
    <x v="7"/>
    <s v="photography books"/>
    <n v="101"/>
    <n v="99.49"/>
    <x v="452"/>
    <d v="2010-03-20T05:00:00"/>
  </r>
  <r>
    <x v="475"/>
    <s v="Sharable discrete budgetary management"/>
    <n v="196600"/>
    <n v="159931"/>
    <x v="0"/>
    <x v="351"/>
    <s v="US"/>
    <s v="USD"/>
    <n v="1412139600"/>
    <n v="1415772000"/>
    <b v="0"/>
    <b v="1"/>
    <x v="3"/>
    <x v="3"/>
    <s v="plays"/>
    <n v="81"/>
    <n v="103.99"/>
    <x v="453"/>
    <d v="2014-11-12T06:00:00"/>
  </r>
  <r>
    <x v="476"/>
    <s v="Focused solution-oriented instruction set"/>
    <n v="4200"/>
    <n v="689"/>
    <x v="0"/>
    <x v="352"/>
    <s v="US"/>
    <s v="USD"/>
    <n v="1330063200"/>
    <n v="1331013600"/>
    <b v="0"/>
    <b v="1"/>
    <x v="13"/>
    <x v="5"/>
    <s v="fiction"/>
    <n v="16"/>
    <n v="76.56"/>
    <x v="454"/>
    <d v="2012-03-06T06:00:00"/>
  </r>
  <r>
    <x v="477"/>
    <s v="Down-sized actuating infrastructure"/>
    <n v="91400"/>
    <n v="48236"/>
    <x v="0"/>
    <x v="353"/>
    <s v="US"/>
    <s v="USD"/>
    <n v="1576130400"/>
    <n v="1576735200"/>
    <b v="0"/>
    <b v="0"/>
    <x v="3"/>
    <x v="3"/>
    <s v="plays"/>
    <n v="53"/>
    <n v="87.07"/>
    <x v="455"/>
    <d v="2019-12-19T06:00:00"/>
  </r>
  <r>
    <x v="478"/>
    <s v="Synergistic cohesive adapter"/>
    <n v="29600"/>
    <n v="77021"/>
    <x v="1"/>
    <x v="354"/>
    <s v="GB"/>
    <s v="GBP"/>
    <n v="1407128400"/>
    <n v="1411362000"/>
    <b v="0"/>
    <b v="1"/>
    <x v="0"/>
    <x v="0"/>
    <s v="food trucks"/>
    <n v="260"/>
    <n v="49"/>
    <x v="456"/>
    <d v="2014-09-22T05:00:00"/>
  </r>
  <r>
    <x v="479"/>
    <s v="Quality-focused mission-critical structure"/>
    <n v="90600"/>
    <n v="27844"/>
    <x v="0"/>
    <x v="355"/>
    <s v="GB"/>
    <s v="GBP"/>
    <n v="1560142800"/>
    <n v="1563685200"/>
    <b v="0"/>
    <b v="0"/>
    <x v="3"/>
    <x v="3"/>
    <s v="plays"/>
    <n v="31"/>
    <n v="42.97"/>
    <x v="457"/>
    <d v="2019-07-21T05:00:00"/>
  </r>
  <r>
    <x v="480"/>
    <s v="Compatible exuding Graphical User Interface"/>
    <n v="5200"/>
    <n v="702"/>
    <x v="0"/>
    <x v="356"/>
    <s v="GB"/>
    <s v="GBP"/>
    <n v="1520575200"/>
    <n v="1521867600"/>
    <b v="0"/>
    <b v="1"/>
    <x v="18"/>
    <x v="5"/>
    <s v="translations"/>
    <n v="14"/>
    <n v="33.43"/>
    <x v="458"/>
    <d v="2018-03-24T05:00:00"/>
  </r>
  <r>
    <x v="481"/>
    <s v="Monitored 24/7 time-frame"/>
    <n v="110300"/>
    <n v="197024"/>
    <x v="1"/>
    <x v="357"/>
    <s v="US"/>
    <s v="USD"/>
    <n v="1492664400"/>
    <n v="1495515600"/>
    <b v="0"/>
    <b v="0"/>
    <x v="3"/>
    <x v="3"/>
    <s v="plays"/>
    <n v="179"/>
    <n v="83.98"/>
    <x v="459"/>
    <d v="2017-05-23T05:00:00"/>
  </r>
  <r>
    <x v="482"/>
    <s v="Virtual secondary open architecture"/>
    <n v="5300"/>
    <n v="11663"/>
    <x v="1"/>
    <x v="127"/>
    <s v="US"/>
    <s v="USD"/>
    <n v="1454479200"/>
    <n v="1455948000"/>
    <b v="0"/>
    <b v="0"/>
    <x v="3"/>
    <x v="3"/>
    <s v="plays"/>
    <n v="220"/>
    <n v="101.42"/>
    <x v="460"/>
    <d v="2016-02-20T06:00:00"/>
  </r>
  <r>
    <x v="483"/>
    <s v="Down-sized mobile time-frame"/>
    <n v="9200"/>
    <n v="9339"/>
    <x v="1"/>
    <x v="72"/>
    <s v="IT"/>
    <s v="EUR"/>
    <n v="1281934800"/>
    <n v="1282366800"/>
    <b v="0"/>
    <b v="0"/>
    <x v="8"/>
    <x v="2"/>
    <s v="wearables"/>
    <n v="102"/>
    <n v="109.87"/>
    <x v="461"/>
    <d v="2010-08-21T05:00:00"/>
  </r>
  <r>
    <x v="484"/>
    <s v="Innovative disintermediate encryption"/>
    <n v="2400"/>
    <n v="4596"/>
    <x v="1"/>
    <x v="358"/>
    <s v="US"/>
    <s v="USD"/>
    <n v="1573970400"/>
    <n v="1574575200"/>
    <b v="0"/>
    <b v="0"/>
    <x v="23"/>
    <x v="8"/>
    <s v="audio"/>
    <n v="192"/>
    <n v="31.92"/>
    <x v="462"/>
    <d v="2019-11-24T06:00:00"/>
  </r>
  <r>
    <x v="485"/>
    <s v="Universal contextually-based knowledgebase"/>
    <n v="56800"/>
    <n v="173437"/>
    <x v="1"/>
    <x v="120"/>
    <s v="US"/>
    <s v="USD"/>
    <n v="1372654800"/>
    <n v="1374901200"/>
    <b v="0"/>
    <b v="1"/>
    <x v="0"/>
    <x v="0"/>
    <s v="food trucks"/>
    <n v="305"/>
    <n v="70.989999999999995"/>
    <x v="463"/>
    <d v="2013-07-27T05:00:00"/>
  </r>
  <r>
    <x v="486"/>
    <s v="Persevering interactive matrix"/>
    <n v="191000"/>
    <n v="45831"/>
    <x v="3"/>
    <x v="359"/>
    <s v="US"/>
    <s v="USD"/>
    <n v="1275886800"/>
    <n v="1278910800"/>
    <b v="1"/>
    <b v="1"/>
    <x v="12"/>
    <x v="4"/>
    <s v="shorts"/>
    <n v="24"/>
    <n v="77.03"/>
    <x v="464"/>
    <d v="2010-07-12T05:00:00"/>
  </r>
  <r>
    <x v="487"/>
    <s v="Seamless background framework"/>
    <n v="900"/>
    <n v="6514"/>
    <x v="1"/>
    <x v="251"/>
    <s v="US"/>
    <s v="USD"/>
    <n v="1561784400"/>
    <n v="1562907600"/>
    <b v="0"/>
    <b v="0"/>
    <x v="14"/>
    <x v="7"/>
    <s v="photography books"/>
    <n v="724"/>
    <n v="101.78"/>
    <x v="465"/>
    <d v="2019-07-12T05:00:00"/>
  </r>
  <r>
    <x v="488"/>
    <s v="Balanced upward-trending productivity"/>
    <n v="2500"/>
    <n v="13684"/>
    <x v="1"/>
    <x v="360"/>
    <s v="US"/>
    <s v="USD"/>
    <n v="1332392400"/>
    <n v="1332478800"/>
    <b v="0"/>
    <b v="0"/>
    <x v="8"/>
    <x v="2"/>
    <s v="wearables"/>
    <n v="547"/>
    <n v="51.06"/>
    <x v="466"/>
    <d v="2012-03-23T05:00:00"/>
  </r>
  <r>
    <x v="489"/>
    <s v="Centralized clear-thinking solution"/>
    <n v="3200"/>
    <n v="13264"/>
    <x v="1"/>
    <x v="135"/>
    <s v="DK"/>
    <s v="DKK"/>
    <n v="1402376400"/>
    <n v="1402722000"/>
    <b v="0"/>
    <b v="0"/>
    <x v="3"/>
    <x v="3"/>
    <s v="plays"/>
    <n v="415"/>
    <n v="68.02"/>
    <x v="467"/>
    <d v="2014-06-14T05:00:00"/>
  </r>
  <r>
    <x v="490"/>
    <s v="Optimized bi-directional extranet"/>
    <n v="183800"/>
    <n v="1667"/>
    <x v="0"/>
    <x v="71"/>
    <s v="US"/>
    <s v="USD"/>
    <n v="1495342800"/>
    <n v="1496811600"/>
    <b v="0"/>
    <b v="0"/>
    <x v="10"/>
    <x v="4"/>
    <s v="animation"/>
    <n v="1"/>
    <n v="30.87"/>
    <x v="468"/>
    <d v="2017-06-07T05:00:00"/>
  </r>
  <r>
    <x v="491"/>
    <s v="Intuitive actuating benchmark"/>
    <n v="9800"/>
    <n v="3349"/>
    <x v="0"/>
    <x v="53"/>
    <s v="US"/>
    <s v="USD"/>
    <n v="1482213600"/>
    <n v="1482213600"/>
    <b v="0"/>
    <b v="1"/>
    <x v="8"/>
    <x v="2"/>
    <s v="wearables"/>
    <n v="34"/>
    <n v="27.91"/>
    <x v="469"/>
    <d v="2016-12-20T06:00:00"/>
  </r>
  <r>
    <x v="492"/>
    <s v="Devolved background project"/>
    <n v="193400"/>
    <n v="46317"/>
    <x v="0"/>
    <x v="361"/>
    <s v="DK"/>
    <s v="DKK"/>
    <n v="1420092000"/>
    <n v="1420264800"/>
    <b v="0"/>
    <b v="0"/>
    <x v="2"/>
    <x v="2"/>
    <s v="web"/>
    <n v="24"/>
    <n v="79.989999999999995"/>
    <x v="470"/>
    <d v="2015-01-03T06:00:00"/>
  </r>
  <r>
    <x v="493"/>
    <s v="Reverse-engineered executive emulation"/>
    <n v="163800"/>
    <n v="78743"/>
    <x v="0"/>
    <x v="362"/>
    <s v="US"/>
    <s v="USD"/>
    <n v="1458018000"/>
    <n v="1458450000"/>
    <b v="0"/>
    <b v="1"/>
    <x v="4"/>
    <x v="4"/>
    <s v="documentary"/>
    <n v="48"/>
    <n v="38"/>
    <x v="471"/>
    <d v="2016-03-20T05:00:00"/>
  </r>
  <r>
    <x v="494"/>
    <s v="Team-oriented clear-thinking matrix"/>
    <n v="100"/>
    <n v="0"/>
    <x v="0"/>
    <x v="0"/>
    <s v="US"/>
    <s v="USD"/>
    <n v="1367384400"/>
    <n v="1369803600"/>
    <b v="0"/>
    <b v="1"/>
    <x v="3"/>
    <x v="3"/>
    <s v="plays"/>
    <n v="0"/>
    <e v="#DIV/0!"/>
    <x v="472"/>
    <d v="2013-05-29T05:00:00"/>
  </r>
  <r>
    <x v="495"/>
    <s v="Focused coherent methodology"/>
    <n v="153600"/>
    <n v="107743"/>
    <x v="0"/>
    <x v="363"/>
    <s v="US"/>
    <s v="USD"/>
    <n v="1363064400"/>
    <n v="1363237200"/>
    <b v="0"/>
    <b v="0"/>
    <x v="4"/>
    <x v="4"/>
    <s v="documentary"/>
    <n v="70"/>
    <n v="59.99"/>
    <x v="473"/>
    <d v="2013-03-14T05:00:00"/>
  </r>
  <r>
    <x v="212"/>
    <s v="Reduced context-sensitive complexity"/>
    <n v="1300"/>
    <n v="6889"/>
    <x v="1"/>
    <x v="129"/>
    <s v="AU"/>
    <s v="AUD"/>
    <n v="1343365200"/>
    <n v="1345870800"/>
    <b v="0"/>
    <b v="1"/>
    <x v="11"/>
    <x v="6"/>
    <s v="video games"/>
    <n v="530"/>
    <n v="37.04"/>
    <x v="474"/>
    <d v="2012-08-25T05:00:00"/>
  </r>
  <r>
    <x v="496"/>
    <s v="Decentralized 4thgeneration time-frame"/>
    <n v="25500"/>
    <n v="45983"/>
    <x v="1"/>
    <x v="364"/>
    <s v="US"/>
    <s v="USD"/>
    <n v="1435726800"/>
    <n v="1437454800"/>
    <b v="0"/>
    <b v="0"/>
    <x v="6"/>
    <x v="4"/>
    <s v="drama"/>
    <n v="180"/>
    <n v="99.96"/>
    <x v="72"/>
    <d v="2015-07-21T05:00:00"/>
  </r>
  <r>
    <x v="497"/>
    <s v="De-engineered cohesive moderator"/>
    <n v="7500"/>
    <n v="6924"/>
    <x v="0"/>
    <x v="197"/>
    <s v="IT"/>
    <s v="EUR"/>
    <n v="1431925200"/>
    <n v="1432011600"/>
    <b v="0"/>
    <b v="0"/>
    <x v="1"/>
    <x v="1"/>
    <s v="rock"/>
    <n v="92"/>
    <n v="111.68"/>
    <x v="443"/>
    <d v="2015-05-19T05:00:00"/>
  </r>
  <r>
    <x v="498"/>
    <s v="Ameliorated explicit parallelism"/>
    <n v="89900"/>
    <n v="12497"/>
    <x v="0"/>
    <x v="365"/>
    <s v="US"/>
    <s v="USD"/>
    <n v="1362722400"/>
    <n v="1366347600"/>
    <b v="0"/>
    <b v="1"/>
    <x v="15"/>
    <x v="5"/>
    <s v="radio &amp; podcasts"/>
    <n v="14"/>
    <n v="36.01"/>
    <x v="475"/>
    <d v="2013-04-19T05:00:00"/>
  </r>
  <r>
    <x v="499"/>
    <s v="Customizable background monitoring"/>
    <n v="18000"/>
    <n v="166874"/>
    <x v="1"/>
    <x v="366"/>
    <s v="US"/>
    <s v="USD"/>
    <n v="1511416800"/>
    <n v="1512885600"/>
    <b v="0"/>
    <b v="1"/>
    <x v="3"/>
    <x v="3"/>
    <s v="plays"/>
    <n v="927"/>
    <n v="66.010000000000005"/>
    <x v="81"/>
    <d v="2017-12-10T06:00:00"/>
  </r>
  <r>
    <x v="500"/>
    <s v="Compatible well-modulated budgetary management"/>
    <n v="2100"/>
    <n v="837"/>
    <x v="0"/>
    <x v="161"/>
    <s v="US"/>
    <s v="USD"/>
    <n v="1365483600"/>
    <n v="1369717200"/>
    <b v="0"/>
    <b v="1"/>
    <x v="2"/>
    <x v="2"/>
    <s v="web"/>
    <n v="40"/>
    <n v="44.05"/>
    <x v="476"/>
    <d v="2013-05-28T05:00:00"/>
  </r>
  <r>
    <x v="501"/>
    <s v="Up-sized radical pricing structure"/>
    <n v="172700"/>
    <n v="193820"/>
    <x v="1"/>
    <x v="367"/>
    <s v="US"/>
    <s v="USD"/>
    <n v="1532840400"/>
    <n v="1534654800"/>
    <b v="0"/>
    <b v="0"/>
    <x v="3"/>
    <x v="3"/>
    <s v="plays"/>
    <n v="112"/>
    <n v="53"/>
    <x v="192"/>
    <d v="2018-08-19T05:00:00"/>
  </r>
  <r>
    <x v="173"/>
    <s v="Robust zero-defect project"/>
    <n v="168500"/>
    <n v="119510"/>
    <x v="0"/>
    <x v="368"/>
    <s v="US"/>
    <s v="USD"/>
    <n v="1336194000"/>
    <n v="1337058000"/>
    <b v="0"/>
    <b v="0"/>
    <x v="3"/>
    <x v="3"/>
    <s v="plays"/>
    <n v="71"/>
    <n v="95"/>
    <x v="477"/>
    <d v="2012-05-15T05:00:00"/>
  </r>
  <r>
    <x v="502"/>
    <s v="Re-engineered mobile task-force"/>
    <n v="7800"/>
    <n v="9289"/>
    <x v="1"/>
    <x v="54"/>
    <s v="AU"/>
    <s v="AUD"/>
    <n v="1527742800"/>
    <n v="1529816400"/>
    <b v="0"/>
    <b v="0"/>
    <x v="6"/>
    <x v="4"/>
    <s v="drama"/>
    <n v="119"/>
    <n v="70.91"/>
    <x v="478"/>
    <d v="2018-06-24T05:00:00"/>
  </r>
  <r>
    <x v="503"/>
    <s v="User-centric intangible neural-net"/>
    <n v="147800"/>
    <n v="35498"/>
    <x v="0"/>
    <x v="369"/>
    <s v="US"/>
    <s v="USD"/>
    <n v="1564030800"/>
    <n v="1564894800"/>
    <b v="0"/>
    <b v="0"/>
    <x v="3"/>
    <x v="3"/>
    <s v="plays"/>
    <n v="24"/>
    <n v="98.06"/>
    <x v="479"/>
    <d v="2019-08-04T05:00:00"/>
  </r>
  <r>
    <x v="504"/>
    <s v="Organized explicit core"/>
    <n v="9100"/>
    <n v="12678"/>
    <x v="1"/>
    <x v="370"/>
    <s v="US"/>
    <s v="USD"/>
    <n v="1404536400"/>
    <n v="1404622800"/>
    <b v="0"/>
    <b v="1"/>
    <x v="11"/>
    <x v="6"/>
    <s v="video games"/>
    <n v="139"/>
    <n v="53.05"/>
    <x v="480"/>
    <d v="2014-07-06T05:00:00"/>
  </r>
  <r>
    <x v="505"/>
    <s v="Synchronized 6thgeneration adapter"/>
    <n v="8300"/>
    <n v="3260"/>
    <x v="3"/>
    <x v="164"/>
    <s v="US"/>
    <s v="USD"/>
    <n v="1284008400"/>
    <n v="1284181200"/>
    <b v="0"/>
    <b v="0"/>
    <x v="19"/>
    <x v="4"/>
    <s v="television"/>
    <n v="39"/>
    <n v="93.14"/>
    <x v="180"/>
    <d v="2010-09-11T05:00:00"/>
  </r>
  <r>
    <x v="506"/>
    <s v="Centralized motivating capacity"/>
    <n v="138700"/>
    <n v="31123"/>
    <x v="3"/>
    <x v="371"/>
    <s v="CH"/>
    <s v="CHF"/>
    <n v="1386309600"/>
    <n v="1386741600"/>
    <b v="0"/>
    <b v="1"/>
    <x v="1"/>
    <x v="1"/>
    <s v="rock"/>
    <n v="22"/>
    <n v="58.95"/>
    <x v="481"/>
    <d v="2013-12-11T06:00:00"/>
  </r>
  <r>
    <x v="507"/>
    <s v="Phased 24hour flexibility"/>
    <n v="8600"/>
    <n v="4797"/>
    <x v="0"/>
    <x v="221"/>
    <s v="CA"/>
    <s v="CAD"/>
    <n v="1324620000"/>
    <n v="1324792800"/>
    <b v="0"/>
    <b v="1"/>
    <x v="3"/>
    <x v="3"/>
    <s v="plays"/>
    <n v="56"/>
    <n v="36.07"/>
    <x v="482"/>
    <d v="2011-12-25T06:00:00"/>
  </r>
  <r>
    <x v="508"/>
    <s v="Exclusive 5thgeneration structure"/>
    <n v="125400"/>
    <n v="53324"/>
    <x v="0"/>
    <x v="372"/>
    <s v="US"/>
    <s v="USD"/>
    <n v="1281070800"/>
    <n v="1284354000"/>
    <b v="0"/>
    <b v="0"/>
    <x v="9"/>
    <x v="5"/>
    <s v="nonfiction"/>
    <n v="43"/>
    <n v="63.03"/>
    <x v="194"/>
    <d v="2010-09-13T05:00:00"/>
  </r>
  <r>
    <x v="509"/>
    <s v="Multi-tiered maximized orchestration"/>
    <n v="5900"/>
    <n v="6608"/>
    <x v="1"/>
    <x v="373"/>
    <s v="US"/>
    <s v="USD"/>
    <n v="1493960400"/>
    <n v="1494392400"/>
    <b v="0"/>
    <b v="0"/>
    <x v="0"/>
    <x v="0"/>
    <s v="food trucks"/>
    <n v="112"/>
    <n v="84.72"/>
    <x v="483"/>
    <d v="2017-05-10T05:00:00"/>
  </r>
  <r>
    <x v="510"/>
    <s v="Open-architected uniform instruction set"/>
    <n v="8800"/>
    <n v="622"/>
    <x v="0"/>
    <x v="234"/>
    <s v="US"/>
    <s v="USD"/>
    <n v="1519365600"/>
    <n v="1519538400"/>
    <b v="0"/>
    <b v="1"/>
    <x v="10"/>
    <x v="4"/>
    <s v="animation"/>
    <n v="7"/>
    <n v="62.2"/>
    <x v="484"/>
    <d v="2018-02-25T06:00:00"/>
  </r>
  <r>
    <x v="511"/>
    <s v="Exclusive asymmetric analyzer"/>
    <n v="177700"/>
    <n v="180802"/>
    <x v="1"/>
    <x v="374"/>
    <s v="US"/>
    <s v="USD"/>
    <n v="1420696800"/>
    <n v="1421906400"/>
    <b v="0"/>
    <b v="1"/>
    <x v="1"/>
    <x v="1"/>
    <s v="rock"/>
    <n v="102"/>
    <n v="101.98"/>
    <x v="355"/>
    <d v="2015-01-22T06:00:00"/>
  </r>
  <r>
    <x v="512"/>
    <s v="Organic radical collaboration"/>
    <n v="800"/>
    <n v="3406"/>
    <x v="1"/>
    <x v="235"/>
    <s v="US"/>
    <s v="USD"/>
    <n v="1555650000"/>
    <n v="1555909200"/>
    <b v="0"/>
    <b v="0"/>
    <x v="3"/>
    <x v="3"/>
    <s v="plays"/>
    <n v="426"/>
    <n v="106.44"/>
    <x v="485"/>
    <d v="2019-04-22T05:00:00"/>
  </r>
  <r>
    <x v="513"/>
    <s v="Function-based multi-state software"/>
    <n v="7600"/>
    <n v="11061"/>
    <x v="1"/>
    <x v="375"/>
    <s v="US"/>
    <s v="USD"/>
    <n v="1471928400"/>
    <n v="1472446800"/>
    <b v="0"/>
    <b v="1"/>
    <x v="6"/>
    <x v="4"/>
    <s v="drama"/>
    <n v="146"/>
    <n v="29.98"/>
    <x v="486"/>
    <d v="2016-08-29T05:00:00"/>
  </r>
  <r>
    <x v="514"/>
    <s v="Innovative static budgetary management"/>
    <n v="50500"/>
    <n v="16389"/>
    <x v="0"/>
    <x v="271"/>
    <s v="US"/>
    <s v="USD"/>
    <n v="1341291600"/>
    <n v="1342328400"/>
    <b v="0"/>
    <b v="0"/>
    <x v="12"/>
    <x v="4"/>
    <s v="shorts"/>
    <n v="32"/>
    <n v="85.81"/>
    <x v="487"/>
    <d v="2012-07-15T05:00:00"/>
  </r>
  <r>
    <x v="515"/>
    <s v="Triple-buffered holistic ability"/>
    <n v="900"/>
    <n v="6303"/>
    <x v="1"/>
    <x v="121"/>
    <s v="US"/>
    <s v="USD"/>
    <n v="1267682400"/>
    <n v="1268114400"/>
    <b v="0"/>
    <b v="0"/>
    <x v="12"/>
    <x v="4"/>
    <s v="shorts"/>
    <n v="700"/>
    <n v="70.819999999999993"/>
    <x v="488"/>
    <d v="2010-03-09T06:00:00"/>
  </r>
  <r>
    <x v="516"/>
    <s v="Diverse scalable superstructure"/>
    <n v="96700"/>
    <n v="81136"/>
    <x v="0"/>
    <x v="376"/>
    <s v="US"/>
    <s v="USD"/>
    <n v="1272258000"/>
    <n v="1273381200"/>
    <b v="0"/>
    <b v="0"/>
    <x v="3"/>
    <x v="3"/>
    <s v="plays"/>
    <n v="84"/>
    <n v="41"/>
    <x v="489"/>
    <d v="2010-05-09T05:00:00"/>
  </r>
  <r>
    <x v="517"/>
    <s v="Balanced leadingedge data-warehouse"/>
    <n v="2100"/>
    <n v="1768"/>
    <x v="0"/>
    <x v="377"/>
    <s v="US"/>
    <s v="USD"/>
    <n v="1290492000"/>
    <n v="1290837600"/>
    <b v="0"/>
    <b v="0"/>
    <x v="8"/>
    <x v="2"/>
    <s v="wearables"/>
    <n v="84"/>
    <n v="28.06"/>
    <x v="490"/>
    <d v="2010-11-27T06:00:00"/>
  </r>
  <r>
    <x v="518"/>
    <s v="Digitized bandwidth-monitored open architecture"/>
    <n v="8300"/>
    <n v="12944"/>
    <x v="1"/>
    <x v="98"/>
    <s v="US"/>
    <s v="USD"/>
    <n v="1451109600"/>
    <n v="1454306400"/>
    <b v="0"/>
    <b v="1"/>
    <x v="3"/>
    <x v="3"/>
    <s v="plays"/>
    <n v="156"/>
    <n v="88.05"/>
    <x v="312"/>
    <d v="2016-02-01T06:00:00"/>
  </r>
  <r>
    <x v="519"/>
    <s v="Enterprise-wide intermediate portal"/>
    <n v="189200"/>
    <n v="188480"/>
    <x v="0"/>
    <x v="378"/>
    <s v="CA"/>
    <s v="CAD"/>
    <n v="1454652000"/>
    <n v="1457762400"/>
    <b v="0"/>
    <b v="0"/>
    <x v="10"/>
    <x v="4"/>
    <s v="animation"/>
    <n v="100"/>
    <n v="31"/>
    <x v="491"/>
    <d v="2016-03-12T06:00:00"/>
  </r>
  <r>
    <x v="520"/>
    <s v="Focused leadingedge matrix"/>
    <n v="9000"/>
    <n v="7227"/>
    <x v="0"/>
    <x v="175"/>
    <s v="GB"/>
    <s v="GBP"/>
    <n v="1385186400"/>
    <n v="1389074400"/>
    <b v="0"/>
    <b v="0"/>
    <x v="7"/>
    <x v="1"/>
    <s v="indie rock"/>
    <n v="80"/>
    <n v="90.34"/>
    <x v="492"/>
    <d v="2014-01-07T06:00:00"/>
  </r>
  <r>
    <x v="521"/>
    <s v="Seamless logistical encryption"/>
    <n v="5100"/>
    <n v="574"/>
    <x v="0"/>
    <x v="352"/>
    <s v="US"/>
    <s v="USD"/>
    <n v="1399698000"/>
    <n v="1402117200"/>
    <b v="0"/>
    <b v="0"/>
    <x v="11"/>
    <x v="6"/>
    <s v="video games"/>
    <n v="11"/>
    <n v="63.78"/>
    <x v="493"/>
    <d v="2014-06-07T05:00:00"/>
  </r>
  <r>
    <x v="522"/>
    <s v="Stand-alone human-resource workforce"/>
    <n v="105000"/>
    <n v="96328"/>
    <x v="0"/>
    <x v="200"/>
    <s v="US"/>
    <s v="USD"/>
    <n v="1283230800"/>
    <n v="1284440400"/>
    <b v="0"/>
    <b v="1"/>
    <x v="13"/>
    <x v="5"/>
    <s v="fiction"/>
    <n v="92"/>
    <n v="54"/>
    <x v="494"/>
    <d v="2010-09-14T05:00:00"/>
  </r>
  <r>
    <x v="523"/>
    <s v="Automated zero tolerance implementation"/>
    <n v="186700"/>
    <n v="178338"/>
    <x v="2"/>
    <x v="379"/>
    <s v="CH"/>
    <s v="CHF"/>
    <n v="1384149600"/>
    <n v="1388988000"/>
    <b v="0"/>
    <b v="0"/>
    <x v="11"/>
    <x v="6"/>
    <s v="video games"/>
    <n v="96"/>
    <n v="48.99"/>
    <x v="495"/>
    <d v="2014-01-06T06:00:00"/>
  </r>
  <r>
    <x v="524"/>
    <s v="Pre-emptive grid-enabled contingency"/>
    <n v="1600"/>
    <n v="8046"/>
    <x v="1"/>
    <x v="105"/>
    <s v="CA"/>
    <s v="CAD"/>
    <n v="1516860000"/>
    <n v="1516946400"/>
    <b v="0"/>
    <b v="0"/>
    <x v="3"/>
    <x v="3"/>
    <s v="plays"/>
    <n v="503"/>
    <n v="63.86"/>
    <x v="496"/>
    <d v="2018-01-26T06:00:00"/>
  </r>
  <r>
    <x v="525"/>
    <s v="Multi-lateral didactic encoding"/>
    <n v="115600"/>
    <n v="184086"/>
    <x v="1"/>
    <x v="380"/>
    <s v="GB"/>
    <s v="GBP"/>
    <n v="1374642000"/>
    <n v="1377752400"/>
    <b v="0"/>
    <b v="0"/>
    <x v="7"/>
    <x v="1"/>
    <s v="indie rock"/>
    <n v="159"/>
    <n v="83"/>
    <x v="497"/>
    <d v="2013-08-29T05:00:00"/>
  </r>
  <r>
    <x v="526"/>
    <s v="Self-enabling didactic orchestration"/>
    <n v="89100"/>
    <n v="13385"/>
    <x v="0"/>
    <x v="166"/>
    <s v="US"/>
    <s v="USD"/>
    <n v="1534482000"/>
    <n v="1534568400"/>
    <b v="0"/>
    <b v="1"/>
    <x v="6"/>
    <x v="4"/>
    <s v="drama"/>
    <n v="15"/>
    <n v="55.08"/>
    <x v="498"/>
    <d v="2018-08-18T05:00:00"/>
  </r>
  <r>
    <x v="527"/>
    <s v="Profit-focused 24/7 data-warehouse"/>
    <n v="2600"/>
    <n v="12533"/>
    <x v="1"/>
    <x v="381"/>
    <s v="IT"/>
    <s v="EUR"/>
    <n v="1528434000"/>
    <n v="1528606800"/>
    <b v="0"/>
    <b v="1"/>
    <x v="3"/>
    <x v="3"/>
    <s v="plays"/>
    <n v="482"/>
    <n v="62.04"/>
    <x v="499"/>
    <d v="2018-06-10T05:00:00"/>
  </r>
  <r>
    <x v="528"/>
    <s v="Enhanced methodical middleware"/>
    <n v="9800"/>
    <n v="14697"/>
    <x v="1"/>
    <x v="382"/>
    <s v="IT"/>
    <s v="EUR"/>
    <n v="1282626000"/>
    <n v="1284872400"/>
    <b v="0"/>
    <b v="0"/>
    <x v="13"/>
    <x v="5"/>
    <s v="fiction"/>
    <n v="150"/>
    <n v="104.98"/>
    <x v="500"/>
    <d v="2010-09-19T05:00:00"/>
  </r>
  <r>
    <x v="529"/>
    <s v="Synchronized client-driven projection"/>
    <n v="84400"/>
    <n v="98935"/>
    <x v="1"/>
    <x v="383"/>
    <s v="DK"/>
    <s v="DKK"/>
    <n v="1535605200"/>
    <n v="1537592400"/>
    <b v="1"/>
    <b v="1"/>
    <x v="4"/>
    <x v="4"/>
    <s v="documentary"/>
    <n v="117"/>
    <n v="94.04"/>
    <x v="501"/>
    <d v="2018-09-22T05:00:00"/>
  </r>
  <r>
    <x v="530"/>
    <s v="Networked didactic time-frame"/>
    <n v="151300"/>
    <n v="57034"/>
    <x v="0"/>
    <x v="384"/>
    <s v="US"/>
    <s v="USD"/>
    <n v="1379826000"/>
    <n v="1381208400"/>
    <b v="0"/>
    <b v="0"/>
    <x v="20"/>
    <x v="6"/>
    <s v="mobile games"/>
    <n v="38"/>
    <n v="44.01"/>
    <x v="502"/>
    <d v="2013-10-08T05:00:00"/>
  </r>
  <r>
    <x v="531"/>
    <s v="Assimilated exuding toolset"/>
    <n v="9800"/>
    <n v="7120"/>
    <x v="0"/>
    <x v="385"/>
    <s v="US"/>
    <s v="USD"/>
    <n v="1561957200"/>
    <n v="1562475600"/>
    <b v="0"/>
    <b v="1"/>
    <x v="0"/>
    <x v="0"/>
    <s v="food trucks"/>
    <n v="73"/>
    <n v="92.47"/>
    <x v="503"/>
    <d v="2019-07-07T05:00:00"/>
  </r>
  <r>
    <x v="532"/>
    <s v="Front-line client-server secured line"/>
    <n v="5300"/>
    <n v="14097"/>
    <x v="1"/>
    <x v="326"/>
    <s v="US"/>
    <s v="USD"/>
    <n v="1525496400"/>
    <n v="1527397200"/>
    <b v="0"/>
    <b v="0"/>
    <x v="14"/>
    <x v="7"/>
    <s v="photography books"/>
    <n v="266"/>
    <n v="57.07"/>
    <x v="504"/>
    <d v="2018-05-27T05:00:00"/>
  </r>
  <r>
    <x v="533"/>
    <s v="Polarized systemic Internet solution"/>
    <n v="178000"/>
    <n v="43086"/>
    <x v="0"/>
    <x v="386"/>
    <s v="IT"/>
    <s v="EUR"/>
    <n v="1433912400"/>
    <n v="1436158800"/>
    <b v="0"/>
    <b v="0"/>
    <x v="20"/>
    <x v="6"/>
    <s v="mobile games"/>
    <n v="24"/>
    <n v="109.08"/>
    <x v="505"/>
    <d v="2015-07-06T05:00:00"/>
  </r>
  <r>
    <x v="534"/>
    <s v="Profit-focused exuding moderator"/>
    <n v="77000"/>
    <n v="1930"/>
    <x v="0"/>
    <x v="240"/>
    <s v="GB"/>
    <s v="GBP"/>
    <n v="1453442400"/>
    <n v="1456034400"/>
    <b v="0"/>
    <b v="0"/>
    <x v="7"/>
    <x v="1"/>
    <s v="indie rock"/>
    <n v="3"/>
    <n v="39.39"/>
    <x v="506"/>
    <d v="2016-02-21T06:00:00"/>
  </r>
  <r>
    <x v="535"/>
    <s v="Cross-group high-level moderator"/>
    <n v="84900"/>
    <n v="13864"/>
    <x v="0"/>
    <x v="80"/>
    <s v="US"/>
    <s v="USD"/>
    <n v="1378875600"/>
    <n v="1380171600"/>
    <b v="0"/>
    <b v="0"/>
    <x v="11"/>
    <x v="6"/>
    <s v="video games"/>
    <n v="16"/>
    <n v="77.02"/>
    <x v="507"/>
    <d v="2013-09-26T05:00:00"/>
  </r>
  <r>
    <x v="536"/>
    <s v="Public-key 3rdgeneration system engine"/>
    <n v="2800"/>
    <n v="7742"/>
    <x v="1"/>
    <x v="286"/>
    <s v="US"/>
    <s v="USD"/>
    <n v="1452232800"/>
    <n v="1453356000"/>
    <b v="0"/>
    <b v="0"/>
    <x v="1"/>
    <x v="1"/>
    <s v="rock"/>
    <n v="277"/>
    <n v="92.17"/>
    <x v="508"/>
    <d v="2016-01-21T06:00:00"/>
  </r>
  <r>
    <x v="537"/>
    <s v="Organized value-added access"/>
    <n v="184800"/>
    <n v="164109"/>
    <x v="0"/>
    <x v="387"/>
    <s v="US"/>
    <s v="USD"/>
    <n v="1577253600"/>
    <n v="1578981600"/>
    <b v="0"/>
    <b v="0"/>
    <x v="3"/>
    <x v="3"/>
    <s v="plays"/>
    <n v="89"/>
    <n v="61.01"/>
    <x v="509"/>
    <d v="2020-01-14T06:00:00"/>
  </r>
  <r>
    <x v="538"/>
    <s v="Cloned global Graphical User Interface"/>
    <n v="4200"/>
    <n v="6870"/>
    <x v="1"/>
    <x v="39"/>
    <s v="US"/>
    <s v="USD"/>
    <n v="1537160400"/>
    <n v="1537419600"/>
    <b v="0"/>
    <b v="1"/>
    <x v="3"/>
    <x v="3"/>
    <s v="plays"/>
    <n v="164"/>
    <n v="78.069999999999993"/>
    <x v="510"/>
    <d v="2018-09-20T05:00:00"/>
  </r>
  <r>
    <x v="539"/>
    <s v="Focused solution-oriented matrix"/>
    <n v="1300"/>
    <n v="12597"/>
    <x v="1"/>
    <x v="388"/>
    <s v="US"/>
    <s v="USD"/>
    <n v="1422165600"/>
    <n v="1423202400"/>
    <b v="0"/>
    <b v="0"/>
    <x v="6"/>
    <x v="4"/>
    <s v="drama"/>
    <n v="969"/>
    <n v="80.75"/>
    <x v="511"/>
    <d v="2015-02-06T06:00:00"/>
  </r>
  <r>
    <x v="540"/>
    <s v="Monitored discrete toolset"/>
    <n v="66100"/>
    <n v="179074"/>
    <x v="1"/>
    <x v="389"/>
    <s v="US"/>
    <s v="USD"/>
    <n v="1459486800"/>
    <n v="1460610000"/>
    <b v="0"/>
    <b v="0"/>
    <x v="3"/>
    <x v="3"/>
    <s v="plays"/>
    <n v="271"/>
    <n v="59.99"/>
    <x v="512"/>
    <d v="2016-04-14T05:00:00"/>
  </r>
  <r>
    <x v="541"/>
    <s v="Business-focused intermediate system engine"/>
    <n v="29500"/>
    <n v="83843"/>
    <x v="1"/>
    <x v="390"/>
    <s v="US"/>
    <s v="USD"/>
    <n v="1369717200"/>
    <n v="1370494800"/>
    <b v="0"/>
    <b v="0"/>
    <x v="8"/>
    <x v="2"/>
    <s v="wearables"/>
    <n v="284"/>
    <n v="110.03"/>
    <x v="513"/>
    <d v="2013-06-06T05:00:00"/>
  </r>
  <r>
    <x v="542"/>
    <s v="De-engineered disintermediate encoding"/>
    <n v="100"/>
    <n v="4"/>
    <x v="3"/>
    <x v="49"/>
    <s v="CH"/>
    <s v="CHF"/>
    <n v="1330495200"/>
    <n v="1332306000"/>
    <b v="0"/>
    <b v="0"/>
    <x v="7"/>
    <x v="1"/>
    <s v="indie rock"/>
    <n v="4"/>
    <n v="4"/>
    <x v="514"/>
    <d v="2012-03-21T05:00:00"/>
  </r>
  <r>
    <x v="543"/>
    <s v="Streamlined upward-trending analyzer"/>
    <n v="180100"/>
    <n v="105598"/>
    <x v="0"/>
    <x v="391"/>
    <s v="AU"/>
    <s v="AUD"/>
    <n v="1419055200"/>
    <n v="1422511200"/>
    <b v="0"/>
    <b v="1"/>
    <x v="2"/>
    <x v="2"/>
    <s v="web"/>
    <n v="59"/>
    <n v="38"/>
    <x v="515"/>
    <d v="2015-01-29T06:00:00"/>
  </r>
  <r>
    <x v="544"/>
    <s v="Distributed human-resource policy"/>
    <n v="9000"/>
    <n v="8866"/>
    <x v="0"/>
    <x v="45"/>
    <s v="US"/>
    <s v="USD"/>
    <n v="1480140000"/>
    <n v="1480312800"/>
    <b v="0"/>
    <b v="0"/>
    <x v="3"/>
    <x v="3"/>
    <s v="plays"/>
    <n v="99"/>
    <n v="96.37"/>
    <x v="516"/>
    <d v="2016-11-28T06:00:00"/>
  </r>
  <r>
    <x v="545"/>
    <s v="De-engineered 5thgeneration contingency"/>
    <n v="170600"/>
    <n v="75022"/>
    <x v="0"/>
    <x v="392"/>
    <s v="US"/>
    <s v="USD"/>
    <n v="1293948000"/>
    <n v="1294034400"/>
    <b v="0"/>
    <b v="0"/>
    <x v="1"/>
    <x v="1"/>
    <s v="rock"/>
    <n v="44"/>
    <n v="72.98"/>
    <x v="517"/>
    <d v="2011-01-03T06:00:00"/>
  </r>
  <r>
    <x v="546"/>
    <s v="Multi-channeled upward-trending application"/>
    <n v="9500"/>
    <n v="14408"/>
    <x v="1"/>
    <x v="353"/>
    <s v="CA"/>
    <s v="CAD"/>
    <n v="1482127200"/>
    <n v="1482645600"/>
    <b v="0"/>
    <b v="0"/>
    <x v="7"/>
    <x v="1"/>
    <s v="indie rock"/>
    <n v="152"/>
    <n v="26.01"/>
    <x v="518"/>
    <d v="2016-12-25T06:00:00"/>
  </r>
  <r>
    <x v="547"/>
    <s v="Organic maximized database"/>
    <n v="6300"/>
    <n v="14089"/>
    <x v="1"/>
    <x v="18"/>
    <s v="DK"/>
    <s v="DKK"/>
    <n v="1396414800"/>
    <n v="1399093200"/>
    <b v="0"/>
    <b v="0"/>
    <x v="1"/>
    <x v="1"/>
    <s v="rock"/>
    <n v="224"/>
    <n v="104.36"/>
    <x v="519"/>
    <d v="2014-05-03T05:00:00"/>
  </r>
  <r>
    <x v="195"/>
    <s v="Grass-roots 24/7 attitude"/>
    <n v="5200"/>
    <n v="12467"/>
    <x v="1"/>
    <x v="393"/>
    <s v="US"/>
    <s v="USD"/>
    <n v="1315285200"/>
    <n v="1315890000"/>
    <b v="0"/>
    <b v="1"/>
    <x v="18"/>
    <x v="5"/>
    <s v="translations"/>
    <n v="240"/>
    <n v="102.19"/>
    <x v="520"/>
    <d v="2011-09-13T05:00:00"/>
  </r>
  <r>
    <x v="548"/>
    <s v="Team-oriented global strategy"/>
    <n v="6000"/>
    <n v="11960"/>
    <x v="1"/>
    <x v="394"/>
    <s v="US"/>
    <s v="USD"/>
    <n v="1443762000"/>
    <n v="1444021200"/>
    <b v="0"/>
    <b v="1"/>
    <x v="22"/>
    <x v="4"/>
    <s v="science fiction"/>
    <n v="199"/>
    <n v="54.12"/>
    <x v="521"/>
    <d v="2015-10-05T05:00:00"/>
  </r>
  <r>
    <x v="549"/>
    <s v="Enhanced client-driven capacity"/>
    <n v="5800"/>
    <n v="7966"/>
    <x v="1"/>
    <x v="105"/>
    <s v="US"/>
    <s v="USD"/>
    <n v="1456293600"/>
    <n v="1460005200"/>
    <b v="0"/>
    <b v="0"/>
    <x v="3"/>
    <x v="3"/>
    <s v="plays"/>
    <n v="137"/>
    <n v="63.22"/>
    <x v="522"/>
    <d v="2016-04-07T05:00:00"/>
  </r>
  <r>
    <x v="550"/>
    <s v="Exclusive systematic productivity"/>
    <n v="105300"/>
    <n v="106321"/>
    <x v="1"/>
    <x v="395"/>
    <s v="US"/>
    <s v="USD"/>
    <n v="1470114000"/>
    <n v="1470718800"/>
    <b v="0"/>
    <b v="0"/>
    <x v="3"/>
    <x v="3"/>
    <s v="plays"/>
    <n v="101"/>
    <n v="104.03"/>
    <x v="523"/>
    <d v="2016-08-09T05:00:00"/>
  </r>
  <r>
    <x v="551"/>
    <s v="Re-engineered radical policy"/>
    <n v="20000"/>
    <n v="158832"/>
    <x v="1"/>
    <x v="396"/>
    <s v="US"/>
    <s v="USD"/>
    <n v="1321596000"/>
    <n v="1325052000"/>
    <b v="0"/>
    <b v="0"/>
    <x v="10"/>
    <x v="4"/>
    <s v="animation"/>
    <n v="794"/>
    <n v="49.99"/>
    <x v="524"/>
    <d v="2011-12-28T06:00:00"/>
  </r>
  <r>
    <x v="552"/>
    <s v="Down-sized logistical adapter"/>
    <n v="3000"/>
    <n v="11091"/>
    <x v="1"/>
    <x v="40"/>
    <s v="CH"/>
    <s v="CHF"/>
    <n v="1318827600"/>
    <n v="1319000400"/>
    <b v="0"/>
    <b v="0"/>
    <x v="3"/>
    <x v="3"/>
    <s v="plays"/>
    <n v="370"/>
    <n v="56.02"/>
    <x v="525"/>
    <d v="2011-10-19T05:00:00"/>
  </r>
  <r>
    <x v="553"/>
    <s v="Configurable bandwidth-monitored throughput"/>
    <n v="9900"/>
    <n v="1269"/>
    <x v="0"/>
    <x v="150"/>
    <s v="CH"/>
    <s v="CHF"/>
    <n v="1552366800"/>
    <n v="1552539600"/>
    <b v="0"/>
    <b v="0"/>
    <x v="1"/>
    <x v="1"/>
    <s v="rock"/>
    <n v="13"/>
    <n v="48.81"/>
    <x v="188"/>
    <d v="2019-03-14T05:00:00"/>
  </r>
  <r>
    <x v="554"/>
    <s v="Optional tangible pricing structure"/>
    <n v="3700"/>
    <n v="5107"/>
    <x v="1"/>
    <x v="72"/>
    <s v="AU"/>
    <s v="AUD"/>
    <n v="1542088800"/>
    <n v="1543816800"/>
    <b v="0"/>
    <b v="0"/>
    <x v="4"/>
    <x v="4"/>
    <s v="documentary"/>
    <n v="138"/>
    <n v="60.08"/>
    <x v="526"/>
    <d v="2018-12-03T06:00:00"/>
  </r>
  <r>
    <x v="555"/>
    <s v="Organic high-level implementation"/>
    <n v="168700"/>
    <n v="141393"/>
    <x v="0"/>
    <x v="397"/>
    <s v="US"/>
    <s v="USD"/>
    <n v="1426395600"/>
    <n v="1427086800"/>
    <b v="0"/>
    <b v="0"/>
    <x v="3"/>
    <x v="3"/>
    <s v="plays"/>
    <n v="84"/>
    <n v="78.989999999999995"/>
    <x v="527"/>
    <d v="2015-03-23T05:00:00"/>
  </r>
  <r>
    <x v="556"/>
    <s v="Decentralized logistical collaboration"/>
    <n v="94900"/>
    <n v="194166"/>
    <x v="1"/>
    <x v="398"/>
    <s v="US"/>
    <s v="USD"/>
    <n v="1321336800"/>
    <n v="1323064800"/>
    <b v="0"/>
    <b v="0"/>
    <x v="3"/>
    <x v="3"/>
    <s v="plays"/>
    <n v="205"/>
    <n v="53.99"/>
    <x v="528"/>
    <d v="2011-12-05T06:00:00"/>
  </r>
  <r>
    <x v="557"/>
    <s v="Advanced content-based installation"/>
    <n v="9300"/>
    <n v="4124"/>
    <x v="0"/>
    <x v="95"/>
    <s v="US"/>
    <s v="USD"/>
    <n v="1456293600"/>
    <n v="1458277200"/>
    <b v="0"/>
    <b v="1"/>
    <x v="5"/>
    <x v="1"/>
    <s v="electric music"/>
    <n v="44"/>
    <n v="111.46"/>
    <x v="522"/>
    <d v="2016-03-18T05:00:00"/>
  </r>
  <r>
    <x v="558"/>
    <s v="Distributed high-level open architecture"/>
    <n v="6800"/>
    <n v="14865"/>
    <x v="1"/>
    <x v="146"/>
    <s v="US"/>
    <s v="USD"/>
    <n v="1404968400"/>
    <n v="1405141200"/>
    <b v="0"/>
    <b v="0"/>
    <x v="1"/>
    <x v="1"/>
    <s v="rock"/>
    <n v="219"/>
    <n v="60.92"/>
    <x v="529"/>
    <d v="2014-07-12T05:00:00"/>
  </r>
  <r>
    <x v="559"/>
    <s v="Synergized zero tolerance help-desk"/>
    <n v="72400"/>
    <n v="134688"/>
    <x v="1"/>
    <x v="399"/>
    <s v="US"/>
    <s v="USD"/>
    <n v="1279170000"/>
    <n v="1283058000"/>
    <b v="0"/>
    <b v="0"/>
    <x v="3"/>
    <x v="3"/>
    <s v="plays"/>
    <n v="186"/>
    <n v="26"/>
    <x v="530"/>
    <d v="2010-08-29T05:00:00"/>
  </r>
  <r>
    <x v="560"/>
    <s v="Extended multi-tasking definition"/>
    <n v="20100"/>
    <n v="47705"/>
    <x v="1"/>
    <x v="400"/>
    <s v="IT"/>
    <s v="EUR"/>
    <n v="1294725600"/>
    <n v="1295762400"/>
    <b v="0"/>
    <b v="0"/>
    <x v="10"/>
    <x v="4"/>
    <s v="animation"/>
    <n v="237"/>
    <n v="80.989999999999995"/>
    <x v="531"/>
    <d v="2011-01-23T06:00:00"/>
  </r>
  <r>
    <x v="561"/>
    <s v="Realigned uniform knowledge user"/>
    <n v="31200"/>
    <n v="95364"/>
    <x v="1"/>
    <x v="401"/>
    <s v="US"/>
    <s v="USD"/>
    <n v="1419055200"/>
    <n v="1419573600"/>
    <b v="0"/>
    <b v="1"/>
    <x v="1"/>
    <x v="1"/>
    <s v="rock"/>
    <n v="306"/>
    <n v="35"/>
    <x v="515"/>
    <d v="2014-12-26T06:00:00"/>
  </r>
  <r>
    <x v="562"/>
    <s v="Monitored grid-enabled model"/>
    <n v="3500"/>
    <n v="3295"/>
    <x v="0"/>
    <x v="164"/>
    <s v="IT"/>
    <s v="EUR"/>
    <n v="1434690000"/>
    <n v="1438750800"/>
    <b v="0"/>
    <b v="0"/>
    <x v="12"/>
    <x v="4"/>
    <s v="shorts"/>
    <n v="94"/>
    <n v="94.14"/>
    <x v="532"/>
    <d v="2015-08-05T05:00:00"/>
  </r>
  <r>
    <x v="563"/>
    <s v="Assimilated actuating policy"/>
    <n v="9000"/>
    <n v="4896"/>
    <x v="3"/>
    <x v="115"/>
    <s v="US"/>
    <s v="USD"/>
    <n v="1443416400"/>
    <n v="1444798800"/>
    <b v="0"/>
    <b v="1"/>
    <x v="1"/>
    <x v="1"/>
    <s v="rock"/>
    <n v="54"/>
    <n v="52.09"/>
    <x v="533"/>
    <d v="2015-10-14T05:00:00"/>
  </r>
  <r>
    <x v="564"/>
    <s v="Total incremental productivity"/>
    <n v="6700"/>
    <n v="7496"/>
    <x v="1"/>
    <x v="402"/>
    <s v="US"/>
    <s v="USD"/>
    <n v="1399006800"/>
    <n v="1399179600"/>
    <b v="0"/>
    <b v="0"/>
    <x v="23"/>
    <x v="8"/>
    <s v="audio"/>
    <n v="112"/>
    <n v="24.99"/>
    <x v="409"/>
    <d v="2014-05-04T05:00:00"/>
  </r>
  <r>
    <x v="565"/>
    <s v="Adaptive local task-force"/>
    <n v="2700"/>
    <n v="9967"/>
    <x v="1"/>
    <x v="358"/>
    <s v="US"/>
    <s v="USD"/>
    <n v="1575698400"/>
    <n v="1576562400"/>
    <b v="0"/>
    <b v="1"/>
    <x v="0"/>
    <x v="0"/>
    <s v="food trucks"/>
    <n v="369"/>
    <n v="69.22"/>
    <x v="534"/>
    <d v="2019-12-17T06:00:00"/>
  </r>
  <r>
    <x v="566"/>
    <s v="Universal zero-defect concept"/>
    <n v="83300"/>
    <n v="52421"/>
    <x v="0"/>
    <x v="21"/>
    <s v="US"/>
    <s v="USD"/>
    <n v="1400562000"/>
    <n v="1400821200"/>
    <b v="0"/>
    <b v="1"/>
    <x v="3"/>
    <x v="3"/>
    <s v="plays"/>
    <n v="63"/>
    <n v="93.94"/>
    <x v="53"/>
    <d v="2014-05-23T05:00:00"/>
  </r>
  <r>
    <x v="567"/>
    <s v="Object-based bottom-line superstructure"/>
    <n v="9700"/>
    <n v="6298"/>
    <x v="0"/>
    <x v="251"/>
    <s v="US"/>
    <s v="USD"/>
    <n v="1509512400"/>
    <n v="1510984800"/>
    <b v="0"/>
    <b v="0"/>
    <x v="3"/>
    <x v="3"/>
    <s v="plays"/>
    <n v="65"/>
    <n v="98.41"/>
    <x v="535"/>
    <d v="2017-11-18T06:00:00"/>
  </r>
  <r>
    <x v="568"/>
    <s v="Adaptive 24hour projection"/>
    <n v="8200"/>
    <n v="1546"/>
    <x v="3"/>
    <x v="95"/>
    <s v="US"/>
    <s v="USD"/>
    <n v="1299823200"/>
    <n v="1302066000"/>
    <b v="0"/>
    <b v="0"/>
    <x v="17"/>
    <x v="1"/>
    <s v="jazz"/>
    <n v="19"/>
    <n v="41.78"/>
    <x v="536"/>
    <d v="2011-04-06T05:00:00"/>
  </r>
  <r>
    <x v="569"/>
    <s v="Sharable radical toolset"/>
    <n v="96500"/>
    <n v="16168"/>
    <x v="0"/>
    <x v="242"/>
    <s v="US"/>
    <s v="USD"/>
    <n v="1322719200"/>
    <n v="1322978400"/>
    <b v="0"/>
    <b v="0"/>
    <x v="22"/>
    <x v="4"/>
    <s v="science fiction"/>
    <n v="17"/>
    <n v="65.989999999999995"/>
    <x v="537"/>
    <d v="2011-12-04T06:00:00"/>
  </r>
  <r>
    <x v="570"/>
    <s v="Focused multimedia knowledgebase"/>
    <n v="6200"/>
    <n v="6269"/>
    <x v="1"/>
    <x v="215"/>
    <s v="US"/>
    <s v="USD"/>
    <n v="1312693200"/>
    <n v="1313730000"/>
    <b v="0"/>
    <b v="0"/>
    <x v="17"/>
    <x v="1"/>
    <s v="jazz"/>
    <n v="101"/>
    <n v="72.06"/>
    <x v="538"/>
    <d v="2011-08-19T05:00:00"/>
  </r>
  <r>
    <x v="251"/>
    <s v="Seamless 6thgeneration extranet"/>
    <n v="43800"/>
    <n v="149578"/>
    <x v="1"/>
    <x v="403"/>
    <s v="US"/>
    <s v="USD"/>
    <n v="1393394400"/>
    <n v="1394085600"/>
    <b v="0"/>
    <b v="0"/>
    <x v="3"/>
    <x v="3"/>
    <s v="plays"/>
    <n v="342"/>
    <n v="48"/>
    <x v="539"/>
    <d v="2014-03-06T06:00:00"/>
  </r>
  <r>
    <x v="571"/>
    <s v="Sharable mobile knowledgebase"/>
    <n v="6000"/>
    <n v="3841"/>
    <x v="0"/>
    <x v="83"/>
    <s v="US"/>
    <s v="USD"/>
    <n v="1304053200"/>
    <n v="1305349200"/>
    <b v="0"/>
    <b v="0"/>
    <x v="2"/>
    <x v="2"/>
    <s v="web"/>
    <n v="64"/>
    <n v="54.1"/>
    <x v="540"/>
    <d v="2011-05-14T05:00:00"/>
  </r>
  <r>
    <x v="572"/>
    <s v="Cross-group global system engine"/>
    <n v="8700"/>
    <n v="4531"/>
    <x v="0"/>
    <x v="344"/>
    <s v="US"/>
    <s v="USD"/>
    <n v="1433912400"/>
    <n v="1434344400"/>
    <b v="0"/>
    <b v="1"/>
    <x v="11"/>
    <x v="6"/>
    <s v="video games"/>
    <n v="52"/>
    <n v="107.88"/>
    <x v="505"/>
    <d v="2015-06-15T05:00:00"/>
  </r>
  <r>
    <x v="573"/>
    <s v="Centralized clear-thinking conglomeration"/>
    <n v="18900"/>
    <n v="60934"/>
    <x v="1"/>
    <x v="404"/>
    <s v="US"/>
    <s v="USD"/>
    <n v="1329717600"/>
    <n v="1331186400"/>
    <b v="0"/>
    <b v="0"/>
    <x v="4"/>
    <x v="4"/>
    <s v="documentary"/>
    <n v="322"/>
    <n v="67.03"/>
    <x v="541"/>
    <d v="2012-03-08T06:00:00"/>
  </r>
  <r>
    <x v="8"/>
    <s v="De-engineered cohesive system engine"/>
    <n v="86400"/>
    <n v="103255"/>
    <x v="1"/>
    <x v="405"/>
    <s v="US"/>
    <s v="USD"/>
    <n v="1335330000"/>
    <n v="1336539600"/>
    <b v="0"/>
    <b v="0"/>
    <x v="2"/>
    <x v="2"/>
    <s v="web"/>
    <n v="120"/>
    <n v="64.010000000000005"/>
    <x v="542"/>
    <d v="2012-05-09T05:00:00"/>
  </r>
  <r>
    <x v="574"/>
    <s v="Reactive analyzing function"/>
    <n v="8900"/>
    <n v="13065"/>
    <x v="1"/>
    <x v="158"/>
    <s v="US"/>
    <s v="USD"/>
    <n v="1268888400"/>
    <n v="1269752400"/>
    <b v="0"/>
    <b v="0"/>
    <x v="18"/>
    <x v="5"/>
    <s v="translations"/>
    <n v="147"/>
    <n v="96.07"/>
    <x v="543"/>
    <d v="2010-03-28T05:00:00"/>
  </r>
  <r>
    <x v="575"/>
    <s v="Robust hybrid budgetary management"/>
    <n v="700"/>
    <n v="6654"/>
    <x v="1"/>
    <x v="406"/>
    <s v="US"/>
    <s v="USD"/>
    <n v="1289973600"/>
    <n v="1291615200"/>
    <b v="0"/>
    <b v="0"/>
    <x v="1"/>
    <x v="1"/>
    <s v="rock"/>
    <n v="951"/>
    <n v="51.18"/>
    <x v="544"/>
    <d v="2010-12-06T06:00:00"/>
  </r>
  <r>
    <x v="576"/>
    <s v="Open-source analyzing monitoring"/>
    <n v="9400"/>
    <n v="6852"/>
    <x v="0"/>
    <x v="388"/>
    <s v="CA"/>
    <s v="CAD"/>
    <n v="1547877600"/>
    <n v="1552366800"/>
    <b v="0"/>
    <b v="1"/>
    <x v="0"/>
    <x v="0"/>
    <s v="food trucks"/>
    <n v="73"/>
    <n v="43.92"/>
    <x v="35"/>
    <d v="2019-03-12T05:00:00"/>
  </r>
  <r>
    <x v="577"/>
    <s v="Up-sized discrete firmware"/>
    <n v="157600"/>
    <n v="124517"/>
    <x v="0"/>
    <x v="407"/>
    <s v="GB"/>
    <s v="GBP"/>
    <n v="1269493200"/>
    <n v="1272171600"/>
    <b v="0"/>
    <b v="0"/>
    <x v="3"/>
    <x v="3"/>
    <s v="plays"/>
    <n v="79"/>
    <n v="91.02"/>
    <x v="152"/>
    <d v="2010-04-25T05:00:00"/>
  </r>
  <r>
    <x v="578"/>
    <s v="Exclusive intangible extranet"/>
    <n v="7900"/>
    <n v="5113"/>
    <x v="0"/>
    <x v="408"/>
    <s v="US"/>
    <s v="USD"/>
    <n v="1436072400"/>
    <n v="1436677200"/>
    <b v="0"/>
    <b v="0"/>
    <x v="4"/>
    <x v="4"/>
    <s v="documentary"/>
    <n v="65"/>
    <n v="50.13"/>
    <x v="545"/>
    <d v="2015-07-12T05:00:00"/>
  </r>
  <r>
    <x v="579"/>
    <s v="Synergized analyzing process improvement"/>
    <n v="7100"/>
    <n v="5824"/>
    <x v="0"/>
    <x v="99"/>
    <s v="AU"/>
    <s v="AUD"/>
    <n v="1419141600"/>
    <n v="1420092000"/>
    <b v="0"/>
    <b v="0"/>
    <x v="15"/>
    <x v="5"/>
    <s v="radio &amp; podcasts"/>
    <n v="82"/>
    <n v="67.72"/>
    <x v="546"/>
    <d v="2015-01-01T06:00:00"/>
  </r>
  <r>
    <x v="580"/>
    <s v="Realigned dedicated system engine"/>
    <n v="600"/>
    <n v="6226"/>
    <x v="1"/>
    <x v="408"/>
    <s v="US"/>
    <s v="USD"/>
    <n v="1279083600"/>
    <n v="1279947600"/>
    <b v="0"/>
    <b v="0"/>
    <x v="11"/>
    <x v="6"/>
    <s v="video games"/>
    <n v="1038"/>
    <n v="61.04"/>
    <x v="547"/>
    <d v="2010-07-24T05:00:00"/>
  </r>
  <r>
    <x v="581"/>
    <s v="Object-based bandwidth-monitored concept"/>
    <n v="156800"/>
    <n v="20243"/>
    <x v="0"/>
    <x v="259"/>
    <s v="US"/>
    <s v="USD"/>
    <n v="1401426000"/>
    <n v="1402203600"/>
    <b v="0"/>
    <b v="0"/>
    <x v="3"/>
    <x v="3"/>
    <s v="plays"/>
    <n v="13"/>
    <n v="80.010000000000005"/>
    <x v="548"/>
    <d v="2014-06-08T05:00:00"/>
  </r>
  <r>
    <x v="582"/>
    <s v="Ameliorated client-driven open system"/>
    <n v="121600"/>
    <n v="188288"/>
    <x v="1"/>
    <x v="409"/>
    <s v="US"/>
    <s v="USD"/>
    <n v="1395810000"/>
    <n v="1396933200"/>
    <b v="0"/>
    <b v="0"/>
    <x v="10"/>
    <x v="4"/>
    <s v="animation"/>
    <n v="155"/>
    <n v="47"/>
    <x v="549"/>
    <d v="2014-04-08T05:00:00"/>
  </r>
  <r>
    <x v="583"/>
    <s v="Upgradable leadingedge Local Area Network"/>
    <n v="157300"/>
    <n v="11167"/>
    <x v="0"/>
    <x v="144"/>
    <s v="US"/>
    <s v="USD"/>
    <n v="1467003600"/>
    <n v="1467262800"/>
    <b v="0"/>
    <b v="1"/>
    <x v="3"/>
    <x v="3"/>
    <s v="plays"/>
    <n v="7"/>
    <n v="71.13"/>
    <x v="550"/>
    <d v="2016-06-30T05:00:00"/>
  </r>
  <r>
    <x v="584"/>
    <s v="Customizable intermediate data-warehouse"/>
    <n v="70300"/>
    <n v="146595"/>
    <x v="1"/>
    <x v="410"/>
    <s v="US"/>
    <s v="USD"/>
    <n v="1268715600"/>
    <n v="1270530000"/>
    <b v="0"/>
    <b v="1"/>
    <x v="3"/>
    <x v="3"/>
    <s v="plays"/>
    <n v="209"/>
    <n v="89.99"/>
    <x v="551"/>
    <d v="2010-04-06T05:00:00"/>
  </r>
  <r>
    <x v="585"/>
    <s v="Managed optimizing archive"/>
    <n v="7900"/>
    <n v="7875"/>
    <x v="0"/>
    <x v="236"/>
    <s v="US"/>
    <s v="USD"/>
    <n v="1457157600"/>
    <n v="1457762400"/>
    <b v="0"/>
    <b v="1"/>
    <x v="6"/>
    <x v="4"/>
    <s v="drama"/>
    <n v="100"/>
    <n v="43.03"/>
    <x v="552"/>
    <d v="2016-03-12T06:00:00"/>
  </r>
  <r>
    <x v="586"/>
    <s v="Diverse systematic projection"/>
    <n v="73800"/>
    <n v="148779"/>
    <x v="1"/>
    <x v="411"/>
    <s v="US"/>
    <s v="USD"/>
    <n v="1573970400"/>
    <n v="1575525600"/>
    <b v="0"/>
    <b v="0"/>
    <x v="3"/>
    <x v="3"/>
    <s v="plays"/>
    <n v="202"/>
    <n v="68"/>
    <x v="462"/>
    <d v="2019-12-05T06:00:00"/>
  </r>
  <r>
    <x v="587"/>
    <s v="Up-sized web-enabled info-mediaries"/>
    <n v="108500"/>
    <n v="175868"/>
    <x v="1"/>
    <x v="412"/>
    <s v="IT"/>
    <s v="EUR"/>
    <n v="1276578000"/>
    <n v="1279083600"/>
    <b v="0"/>
    <b v="0"/>
    <x v="1"/>
    <x v="1"/>
    <s v="rock"/>
    <n v="162"/>
    <n v="73"/>
    <x v="553"/>
    <d v="2010-07-14T05:00:00"/>
  </r>
  <r>
    <x v="588"/>
    <s v="Persevering optimizing Graphical User Interface"/>
    <n v="140300"/>
    <n v="5112"/>
    <x v="0"/>
    <x v="172"/>
    <s v="DK"/>
    <s v="DKK"/>
    <n v="1423720800"/>
    <n v="1424412000"/>
    <b v="0"/>
    <b v="0"/>
    <x v="4"/>
    <x v="4"/>
    <s v="documentary"/>
    <n v="4"/>
    <n v="62.34"/>
    <x v="554"/>
    <d v="2015-02-20T06:00:00"/>
  </r>
  <r>
    <x v="589"/>
    <s v="Cross-platform tertiary array"/>
    <n v="100"/>
    <n v="5"/>
    <x v="0"/>
    <x v="49"/>
    <s v="GB"/>
    <s v="GBP"/>
    <n v="1375160400"/>
    <n v="1376197200"/>
    <b v="0"/>
    <b v="0"/>
    <x v="0"/>
    <x v="0"/>
    <s v="food trucks"/>
    <n v="5"/>
    <n v="5"/>
    <x v="555"/>
    <d v="2013-08-11T05:00:00"/>
  </r>
  <r>
    <x v="590"/>
    <s v="Inverse neutral structure"/>
    <n v="6300"/>
    <n v="13018"/>
    <x v="1"/>
    <x v="346"/>
    <s v="US"/>
    <s v="USD"/>
    <n v="1401426000"/>
    <n v="1402894800"/>
    <b v="1"/>
    <b v="0"/>
    <x v="8"/>
    <x v="2"/>
    <s v="wearables"/>
    <n v="207"/>
    <n v="67.099999999999994"/>
    <x v="548"/>
    <d v="2014-06-16T05:00:00"/>
  </r>
  <r>
    <x v="591"/>
    <s v="Quality-focused system-worthy support"/>
    <n v="71100"/>
    <n v="91176"/>
    <x v="1"/>
    <x v="413"/>
    <s v="US"/>
    <s v="USD"/>
    <n v="1433480400"/>
    <n v="1434430800"/>
    <b v="0"/>
    <b v="0"/>
    <x v="3"/>
    <x v="3"/>
    <s v="plays"/>
    <n v="128"/>
    <n v="79.98"/>
    <x v="62"/>
    <d v="2015-06-16T05:00:00"/>
  </r>
  <r>
    <x v="592"/>
    <s v="Vision-oriented 5thgeneration array"/>
    <n v="5300"/>
    <n v="6342"/>
    <x v="1"/>
    <x v="408"/>
    <s v="US"/>
    <s v="USD"/>
    <n v="1555563600"/>
    <n v="1557896400"/>
    <b v="0"/>
    <b v="0"/>
    <x v="3"/>
    <x v="3"/>
    <s v="plays"/>
    <n v="120"/>
    <n v="62.18"/>
    <x v="556"/>
    <d v="2019-05-15T05:00:00"/>
  </r>
  <r>
    <x v="593"/>
    <s v="Cross-platform logistical circuit"/>
    <n v="88700"/>
    <n v="151438"/>
    <x v="1"/>
    <x v="414"/>
    <s v="US"/>
    <s v="USD"/>
    <n v="1295676000"/>
    <n v="1297490400"/>
    <b v="0"/>
    <b v="0"/>
    <x v="3"/>
    <x v="3"/>
    <s v="plays"/>
    <n v="171"/>
    <n v="53.01"/>
    <x v="557"/>
    <d v="2011-02-12T06:00:00"/>
  </r>
  <r>
    <x v="594"/>
    <s v="Profound solution-oriented matrix"/>
    <n v="3300"/>
    <n v="6178"/>
    <x v="1"/>
    <x v="37"/>
    <s v="US"/>
    <s v="USD"/>
    <n v="1443848400"/>
    <n v="1447394400"/>
    <b v="0"/>
    <b v="0"/>
    <x v="9"/>
    <x v="5"/>
    <s v="nonfiction"/>
    <n v="187"/>
    <n v="57.74"/>
    <x v="27"/>
    <d v="2015-11-13T06:00:00"/>
  </r>
  <r>
    <x v="595"/>
    <s v="Extended asynchronous initiative"/>
    <n v="3400"/>
    <n v="6405"/>
    <x v="1"/>
    <x v="415"/>
    <s v="GB"/>
    <s v="GBP"/>
    <n v="1457330400"/>
    <n v="1458277200"/>
    <b v="0"/>
    <b v="0"/>
    <x v="1"/>
    <x v="1"/>
    <s v="rock"/>
    <n v="188"/>
    <n v="40.03"/>
    <x v="558"/>
    <d v="2016-03-18T05:00:00"/>
  </r>
  <r>
    <x v="596"/>
    <s v="Fundamental needs-based frame"/>
    <n v="137600"/>
    <n v="180667"/>
    <x v="1"/>
    <x v="416"/>
    <s v="US"/>
    <s v="USD"/>
    <n v="1395550800"/>
    <n v="1395723600"/>
    <b v="0"/>
    <b v="0"/>
    <x v="0"/>
    <x v="0"/>
    <s v="food trucks"/>
    <n v="131"/>
    <n v="81.02"/>
    <x v="559"/>
    <d v="2014-03-25T05:00:00"/>
  </r>
  <r>
    <x v="597"/>
    <s v="Compatible full-range leverage"/>
    <n v="3900"/>
    <n v="11075"/>
    <x v="1"/>
    <x v="417"/>
    <s v="US"/>
    <s v="USD"/>
    <n v="1551852000"/>
    <n v="1552197600"/>
    <b v="0"/>
    <b v="1"/>
    <x v="17"/>
    <x v="1"/>
    <s v="jazz"/>
    <n v="284"/>
    <n v="35.049999999999997"/>
    <x v="426"/>
    <d v="2019-03-10T06:00:00"/>
  </r>
  <r>
    <x v="598"/>
    <s v="Upgradable holistic system engine"/>
    <n v="10000"/>
    <n v="12042"/>
    <x v="1"/>
    <x v="124"/>
    <s v="US"/>
    <s v="USD"/>
    <n v="1547618400"/>
    <n v="1549087200"/>
    <b v="0"/>
    <b v="0"/>
    <x v="22"/>
    <x v="4"/>
    <s v="science fiction"/>
    <n v="120"/>
    <n v="102.92"/>
    <x v="560"/>
    <d v="2019-02-02T06:00:00"/>
  </r>
  <r>
    <x v="599"/>
    <s v="Stand-alone multi-state data-warehouse"/>
    <n v="42800"/>
    <n v="179356"/>
    <x v="1"/>
    <x v="418"/>
    <s v="US"/>
    <s v="USD"/>
    <n v="1355637600"/>
    <n v="1356847200"/>
    <b v="0"/>
    <b v="0"/>
    <x v="3"/>
    <x v="3"/>
    <s v="plays"/>
    <n v="419"/>
    <n v="28"/>
    <x v="561"/>
    <d v="2012-12-30T06:00:00"/>
  </r>
  <r>
    <x v="600"/>
    <s v="Multi-lateral maximized core"/>
    <n v="8200"/>
    <n v="1136"/>
    <x v="3"/>
    <x v="27"/>
    <s v="US"/>
    <s v="USD"/>
    <n v="1374728400"/>
    <n v="1375765200"/>
    <b v="0"/>
    <b v="0"/>
    <x v="3"/>
    <x v="3"/>
    <s v="plays"/>
    <n v="14"/>
    <n v="75.73"/>
    <x v="562"/>
    <d v="2013-08-06T05:00:00"/>
  </r>
  <r>
    <x v="601"/>
    <s v="Innovative holistic hub"/>
    <n v="6200"/>
    <n v="8645"/>
    <x v="1"/>
    <x v="325"/>
    <s v="US"/>
    <s v="USD"/>
    <n v="1287810000"/>
    <n v="1289800800"/>
    <b v="0"/>
    <b v="0"/>
    <x v="5"/>
    <x v="1"/>
    <s v="electric music"/>
    <n v="139"/>
    <n v="45.03"/>
    <x v="563"/>
    <d v="2010-11-15T06:00:00"/>
  </r>
  <r>
    <x v="602"/>
    <s v="Reverse-engineered 24/7 methodology"/>
    <n v="1100"/>
    <n v="1914"/>
    <x v="1"/>
    <x v="150"/>
    <s v="CA"/>
    <s v="CAD"/>
    <n v="1503723600"/>
    <n v="1504501200"/>
    <b v="0"/>
    <b v="0"/>
    <x v="3"/>
    <x v="3"/>
    <s v="plays"/>
    <n v="174"/>
    <n v="73.62"/>
    <x v="564"/>
    <d v="2017-09-04T05:00:00"/>
  </r>
  <r>
    <x v="603"/>
    <s v="Business-focused dynamic info-mediaries"/>
    <n v="26500"/>
    <n v="41205"/>
    <x v="1"/>
    <x v="419"/>
    <s v="US"/>
    <s v="USD"/>
    <n v="1484114400"/>
    <n v="1485669600"/>
    <b v="0"/>
    <b v="0"/>
    <x v="3"/>
    <x v="3"/>
    <s v="plays"/>
    <n v="155"/>
    <n v="56.99"/>
    <x v="565"/>
    <d v="2017-01-29T06:00:00"/>
  </r>
  <r>
    <x v="604"/>
    <s v="Digitized clear-thinking installation"/>
    <n v="8500"/>
    <n v="14488"/>
    <x v="1"/>
    <x v="73"/>
    <s v="IT"/>
    <s v="EUR"/>
    <n v="1461906000"/>
    <n v="1462770000"/>
    <b v="0"/>
    <b v="0"/>
    <x v="3"/>
    <x v="3"/>
    <s v="plays"/>
    <n v="170"/>
    <n v="85.22"/>
    <x v="566"/>
    <d v="2016-05-09T05:00:00"/>
  </r>
  <r>
    <x v="605"/>
    <s v="Quality-focused 24/7 superstructure"/>
    <n v="6400"/>
    <n v="12129"/>
    <x v="1"/>
    <x v="202"/>
    <s v="GB"/>
    <s v="GBP"/>
    <n v="1379653200"/>
    <n v="1379739600"/>
    <b v="0"/>
    <b v="1"/>
    <x v="7"/>
    <x v="1"/>
    <s v="indie rock"/>
    <n v="190"/>
    <n v="50.96"/>
    <x v="567"/>
    <d v="2013-09-21T05:00:00"/>
  </r>
  <r>
    <x v="606"/>
    <s v="Multi-channeled local intranet"/>
    <n v="1400"/>
    <n v="3496"/>
    <x v="1"/>
    <x v="12"/>
    <s v="US"/>
    <s v="USD"/>
    <n v="1401858000"/>
    <n v="1402722000"/>
    <b v="0"/>
    <b v="0"/>
    <x v="3"/>
    <x v="3"/>
    <s v="plays"/>
    <n v="250"/>
    <n v="63.56"/>
    <x v="568"/>
    <d v="2014-06-14T05:00:00"/>
  </r>
  <r>
    <x v="607"/>
    <s v="Open-architected mobile emulation"/>
    <n v="198600"/>
    <n v="97037"/>
    <x v="0"/>
    <x v="420"/>
    <s v="US"/>
    <s v="USD"/>
    <n v="1367470800"/>
    <n v="1369285200"/>
    <b v="0"/>
    <b v="0"/>
    <x v="9"/>
    <x v="5"/>
    <s v="nonfiction"/>
    <n v="49"/>
    <n v="81"/>
    <x v="569"/>
    <d v="2013-05-23T05:00:00"/>
  </r>
  <r>
    <x v="608"/>
    <s v="Ameliorated foreground methodology"/>
    <n v="195900"/>
    <n v="55757"/>
    <x v="0"/>
    <x v="355"/>
    <s v="US"/>
    <s v="USD"/>
    <n v="1304658000"/>
    <n v="1304744400"/>
    <b v="1"/>
    <b v="1"/>
    <x v="3"/>
    <x v="3"/>
    <s v="plays"/>
    <n v="28"/>
    <n v="86.04"/>
    <x v="570"/>
    <d v="2011-05-07T05:00:00"/>
  </r>
  <r>
    <x v="609"/>
    <s v="Synergized well-modulated project"/>
    <n v="4300"/>
    <n v="11525"/>
    <x v="1"/>
    <x v="58"/>
    <s v="AU"/>
    <s v="AUD"/>
    <n v="1467954000"/>
    <n v="1468299600"/>
    <b v="0"/>
    <b v="0"/>
    <x v="14"/>
    <x v="7"/>
    <s v="photography books"/>
    <n v="268"/>
    <n v="90.04"/>
    <x v="571"/>
    <d v="2016-07-12T05:00:00"/>
  </r>
  <r>
    <x v="610"/>
    <s v="Extended context-sensitive forecast"/>
    <n v="25600"/>
    <n v="158669"/>
    <x v="1"/>
    <x v="421"/>
    <s v="US"/>
    <s v="USD"/>
    <n v="1473742800"/>
    <n v="1474174800"/>
    <b v="0"/>
    <b v="0"/>
    <x v="3"/>
    <x v="3"/>
    <s v="plays"/>
    <n v="620"/>
    <n v="74.010000000000005"/>
    <x v="572"/>
    <d v="2016-09-18T05:00:00"/>
  </r>
  <r>
    <x v="611"/>
    <s v="Total leadingedge neural-net"/>
    <n v="189000"/>
    <n v="5916"/>
    <x v="0"/>
    <x v="251"/>
    <s v="US"/>
    <s v="USD"/>
    <n v="1523768400"/>
    <n v="1526014800"/>
    <b v="0"/>
    <b v="0"/>
    <x v="7"/>
    <x v="1"/>
    <s v="indie rock"/>
    <n v="3"/>
    <n v="92.44"/>
    <x v="573"/>
    <d v="2018-05-11T05:00:00"/>
  </r>
  <r>
    <x v="612"/>
    <s v="Organic actuating protocol"/>
    <n v="94300"/>
    <n v="150806"/>
    <x v="1"/>
    <x v="422"/>
    <s v="GB"/>
    <s v="GBP"/>
    <n v="1437022800"/>
    <n v="1437454800"/>
    <b v="0"/>
    <b v="0"/>
    <x v="3"/>
    <x v="3"/>
    <s v="plays"/>
    <n v="160"/>
    <n v="56"/>
    <x v="574"/>
    <d v="2015-07-21T05:00:00"/>
  </r>
  <r>
    <x v="613"/>
    <s v="Down-sized national software"/>
    <n v="5100"/>
    <n v="14249"/>
    <x v="1"/>
    <x v="423"/>
    <s v="US"/>
    <s v="USD"/>
    <n v="1422165600"/>
    <n v="1422684000"/>
    <b v="0"/>
    <b v="0"/>
    <x v="14"/>
    <x v="7"/>
    <s v="photography books"/>
    <n v="279"/>
    <n v="32.979999999999997"/>
    <x v="511"/>
    <d v="2015-01-31T06:00:00"/>
  </r>
  <r>
    <x v="614"/>
    <s v="Organic upward-trending Graphical User Interface"/>
    <n v="7500"/>
    <n v="5803"/>
    <x v="0"/>
    <x v="197"/>
    <s v="US"/>
    <s v="USD"/>
    <n v="1580104800"/>
    <n v="1581314400"/>
    <b v="0"/>
    <b v="0"/>
    <x v="3"/>
    <x v="3"/>
    <s v="plays"/>
    <n v="77"/>
    <n v="93.6"/>
    <x v="575"/>
    <d v="2020-02-10T06:00:00"/>
  </r>
  <r>
    <x v="615"/>
    <s v="Synergistic tertiary budgetary management"/>
    <n v="6400"/>
    <n v="13205"/>
    <x v="1"/>
    <x v="288"/>
    <s v="US"/>
    <s v="USD"/>
    <n v="1285650000"/>
    <n v="1286427600"/>
    <b v="0"/>
    <b v="1"/>
    <x v="3"/>
    <x v="3"/>
    <s v="plays"/>
    <n v="206"/>
    <n v="69.87"/>
    <x v="576"/>
    <d v="2010-10-07T05:00:00"/>
  </r>
  <r>
    <x v="616"/>
    <s v="Open-architected incremental ability"/>
    <n v="1600"/>
    <n v="11108"/>
    <x v="1"/>
    <x v="110"/>
    <s v="GB"/>
    <s v="GBP"/>
    <n v="1276664400"/>
    <n v="1278738000"/>
    <b v="1"/>
    <b v="0"/>
    <x v="0"/>
    <x v="0"/>
    <s v="food trucks"/>
    <n v="694"/>
    <n v="72.13"/>
    <x v="577"/>
    <d v="2010-07-10T05:00:00"/>
  </r>
  <r>
    <x v="617"/>
    <s v="Intuitive object-oriented task-force"/>
    <n v="1900"/>
    <n v="2884"/>
    <x v="1"/>
    <x v="87"/>
    <s v="US"/>
    <s v="USD"/>
    <n v="1286168400"/>
    <n v="1286427600"/>
    <b v="0"/>
    <b v="0"/>
    <x v="7"/>
    <x v="1"/>
    <s v="indie rock"/>
    <n v="152"/>
    <n v="30.04"/>
    <x v="578"/>
    <d v="2010-10-07T05:00:00"/>
  </r>
  <r>
    <x v="618"/>
    <s v="Multi-tiered executive toolset"/>
    <n v="85900"/>
    <n v="55476"/>
    <x v="0"/>
    <x v="424"/>
    <s v="US"/>
    <s v="USD"/>
    <n v="1467781200"/>
    <n v="1467954000"/>
    <b v="0"/>
    <b v="1"/>
    <x v="3"/>
    <x v="3"/>
    <s v="plays"/>
    <n v="65"/>
    <n v="73.97"/>
    <x v="579"/>
    <d v="2016-07-08T05:00:00"/>
  </r>
  <r>
    <x v="619"/>
    <s v="Grass-roots directional workforce"/>
    <n v="9500"/>
    <n v="5973"/>
    <x v="3"/>
    <x v="215"/>
    <s v="US"/>
    <s v="USD"/>
    <n v="1556686800"/>
    <n v="1557637200"/>
    <b v="0"/>
    <b v="1"/>
    <x v="3"/>
    <x v="3"/>
    <s v="plays"/>
    <n v="63"/>
    <n v="68.66"/>
    <x v="580"/>
    <d v="2019-05-12T05:00:00"/>
  </r>
  <r>
    <x v="620"/>
    <s v="Quality-focused real-time solution"/>
    <n v="59200"/>
    <n v="183756"/>
    <x v="1"/>
    <x v="425"/>
    <s v="US"/>
    <s v="USD"/>
    <n v="1553576400"/>
    <n v="1553922000"/>
    <b v="0"/>
    <b v="0"/>
    <x v="3"/>
    <x v="3"/>
    <s v="plays"/>
    <n v="310"/>
    <n v="59.99"/>
    <x v="581"/>
    <d v="2019-03-30T05:00:00"/>
  </r>
  <r>
    <x v="621"/>
    <s v="Reduced interactive matrix"/>
    <n v="72100"/>
    <n v="30902"/>
    <x v="2"/>
    <x v="426"/>
    <s v="US"/>
    <s v="USD"/>
    <n v="1414904400"/>
    <n v="1416463200"/>
    <b v="0"/>
    <b v="0"/>
    <x v="3"/>
    <x v="3"/>
    <s v="plays"/>
    <n v="43"/>
    <n v="111.16"/>
    <x v="582"/>
    <d v="2014-11-20T06:00:00"/>
  </r>
  <r>
    <x v="622"/>
    <s v="Adaptive context-sensitive architecture"/>
    <n v="6700"/>
    <n v="5569"/>
    <x v="0"/>
    <x v="339"/>
    <s v="US"/>
    <s v="USD"/>
    <n v="1446876000"/>
    <n v="1447221600"/>
    <b v="0"/>
    <b v="0"/>
    <x v="10"/>
    <x v="4"/>
    <s v="animation"/>
    <n v="83"/>
    <n v="53.04"/>
    <x v="336"/>
    <d v="2015-11-11T06:00:00"/>
  </r>
  <r>
    <x v="623"/>
    <s v="Polarized incremental portal"/>
    <n v="118200"/>
    <n v="92824"/>
    <x v="3"/>
    <x v="427"/>
    <s v="US"/>
    <s v="USD"/>
    <n v="1490418000"/>
    <n v="1491627600"/>
    <b v="0"/>
    <b v="0"/>
    <x v="19"/>
    <x v="4"/>
    <s v="television"/>
    <n v="79"/>
    <n v="55.99"/>
    <x v="583"/>
    <d v="2017-04-08T05:00:00"/>
  </r>
  <r>
    <x v="624"/>
    <s v="Reactive regional access"/>
    <n v="139000"/>
    <n v="158590"/>
    <x v="1"/>
    <x v="428"/>
    <s v="US"/>
    <s v="USD"/>
    <n v="1360389600"/>
    <n v="1363150800"/>
    <b v="0"/>
    <b v="0"/>
    <x v="19"/>
    <x v="4"/>
    <s v="television"/>
    <n v="114"/>
    <n v="69.989999999999995"/>
    <x v="584"/>
    <d v="2013-03-13T05:00:00"/>
  </r>
  <r>
    <x v="625"/>
    <s v="Stand-alone reciprocal frame"/>
    <n v="197700"/>
    <n v="127591"/>
    <x v="0"/>
    <x v="429"/>
    <s v="DK"/>
    <s v="DKK"/>
    <n v="1326866400"/>
    <n v="1330754400"/>
    <b v="0"/>
    <b v="1"/>
    <x v="10"/>
    <x v="4"/>
    <s v="animation"/>
    <n v="65"/>
    <n v="49"/>
    <x v="585"/>
    <d v="2012-03-03T06:00:00"/>
  </r>
  <r>
    <x v="626"/>
    <s v="Open-architected 24/7 throughput"/>
    <n v="8500"/>
    <n v="6750"/>
    <x v="0"/>
    <x v="167"/>
    <s v="US"/>
    <s v="USD"/>
    <n v="1479103200"/>
    <n v="1479794400"/>
    <b v="0"/>
    <b v="0"/>
    <x v="3"/>
    <x v="3"/>
    <s v="plays"/>
    <n v="79"/>
    <n v="103.85"/>
    <x v="586"/>
    <d v="2016-11-22T06:00:00"/>
  </r>
  <r>
    <x v="627"/>
    <s v="Monitored 24/7 approach"/>
    <n v="81600"/>
    <n v="9318"/>
    <x v="0"/>
    <x v="115"/>
    <s v="US"/>
    <s v="USD"/>
    <n v="1280206800"/>
    <n v="1281243600"/>
    <b v="0"/>
    <b v="1"/>
    <x v="3"/>
    <x v="3"/>
    <s v="plays"/>
    <n v="11"/>
    <n v="99.13"/>
    <x v="587"/>
    <d v="2010-08-08T05:00:00"/>
  </r>
  <r>
    <x v="628"/>
    <s v="Upgradable explicit forecast"/>
    <n v="8600"/>
    <n v="4832"/>
    <x v="2"/>
    <x v="430"/>
    <s v="US"/>
    <s v="USD"/>
    <n v="1532754000"/>
    <n v="1532754000"/>
    <b v="0"/>
    <b v="1"/>
    <x v="6"/>
    <x v="4"/>
    <s v="drama"/>
    <n v="56"/>
    <n v="107.38"/>
    <x v="588"/>
    <d v="2018-07-28T05:00:00"/>
  </r>
  <r>
    <x v="629"/>
    <s v="Pre-emptive context-sensitive support"/>
    <n v="119800"/>
    <n v="19769"/>
    <x v="0"/>
    <x v="431"/>
    <s v="US"/>
    <s v="USD"/>
    <n v="1453096800"/>
    <n v="1453356000"/>
    <b v="0"/>
    <b v="0"/>
    <x v="3"/>
    <x v="3"/>
    <s v="plays"/>
    <n v="17"/>
    <n v="76.92"/>
    <x v="589"/>
    <d v="2016-01-21T06:00:00"/>
  </r>
  <r>
    <x v="630"/>
    <s v="Business-focused leadingedge instruction set"/>
    <n v="9400"/>
    <n v="11277"/>
    <x v="1"/>
    <x v="346"/>
    <s v="CH"/>
    <s v="CHF"/>
    <n v="1487570400"/>
    <n v="1489986000"/>
    <b v="0"/>
    <b v="0"/>
    <x v="3"/>
    <x v="3"/>
    <s v="plays"/>
    <n v="120"/>
    <n v="58.13"/>
    <x v="590"/>
    <d v="2017-03-20T05:00:00"/>
  </r>
  <r>
    <x v="631"/>
    <s v="Extended multi-state knowledge user"/>
    <n v="9200"/>
    <n v="13382"/>
    <x v="1"/>
    <x v="30"/>
    <s v="CA"/>
    <s v="CAD"/>
    <n v="1545026400"/>
    <n v="1545804000"/>
    <b v="0"/>
    <b v="0"/>
    <x v="8"/>
    <x v="2"/>
    <s v="wearables"/>
    <n v="145"/>
    <n v="103.74"/>
    <x v="591"/>
    <d v="2018-12-26T06:00:00"/>
  </r>
  <r>
    <x v="632"/>
    <s v="Future-proofed modular groupware"/>
    <n v="14900"/>
    <n v="32986"/>
    <x v="1"/>
    <x v="432"/>
    <s v="US"/>
    <s v="USD"/>
    <n v="1488348000"/>
    <n v="1489899600"/>
    <b v="0"/>
    <b v="0"/>
    <x v="3"/>
    <x v="3"/>
    <s v="plays"/>
    <n v="221"/>
    <n v="87.96"/>
    <x v="592"/>
    <d v="2017-03-19T05:00:00"/>
  </r>
  <r>
    <x v="633"/>
    <s v="Distributed real-time algorithm"/>
    <n v="169400"/>
    <n v="81984"/>
    <x v="0"/>
    <x v="433"/>
    <s v="CA"/>
    <s v="CAD"/>
    <n v="1545112800"/>
    <n v="1546495200"/>
    <b v="0"/>
    <b v="0"/>
    <x v="3"/>
    <x v="3"/>
    <s v="plays"/>
    <n v="48"/>
    <n v="28"/>
    <x v="593"/>
    <d v="2019-01-03T06:00:00"/>
  </r>
  <r>
    <x v="634"/>
    <s v="Multi-lateral heuristic throughput"/>
    <n v="192100"/>
    <n v="178483"/>
    <x v="0"/>
    <x v="434"/>
    <s v="US"/>
    <s v="USD"/>
    <n v="1537938000"/>
    <n v="1539752400"/>
    <b v="0"/>
    <b v="1"/>
    <x v="1"/>
    <x v="1"/>
    <s v="rock"/>
    <n v="93"/>
    <n v="38"/>
    <x v="594"/>
    <d v="2018-10-17T05:00:00"/>
  </r>
  <r>
    <x v="635"/>
    <s v="Switchable reciprocal middleware"/>
    <n v="98700"/>
    <n v="87448"/>
    <x v="0"/>
    <x v="435"/>
    <s v="US"/>
    <s v="USD"/>
    <n v="1363150800"/>
    <n v="1364101200"/>
    <b v="0"/>
    <b v="0"/>
    <x v="11"/>
    <x v="6"/>
    <s v="video games"/>
    <n v="89"/>
    <n v="30"/>
    <x v="595"/>
    <d v="2013-03-24T05:00:00"/>
  </r>
  <r>
    <x v="636"/>
    <s v="Inverse multimedia Graphic Interface"/>
    <n v="4500"/>
    <n v="1863"/>
    <x v="0"/>
    <x v="6"/>
    <s v="US"/>
    <s v="USD"/>
    <n v="1523250000"/>
    <n v="1525323600"/>
    <b v="0"/>
    <b v="0"/>
    <x v="18"/>
    <x v="5"/>
    <s v="translations"/>
    <n v="41"/>
    <n v="103.5"/>
    <x v="596"/>
    <d v="2018-05-03T05:00:00"/>
  </r>
  <r>
    <x v="637"/>
    <s v="Vision-oriented local contingency"/>
    <n v="98600"/>
    <n v="62174"/>
    <x v="3"/>
    <x v="419"/>
    <s v="US"/>
    <s v="USD"/>
    <n v="1499317200"/>
    <n v="1500872400"/>
    <b v="1"/>
    <b v="0"/>
    <x v="0"/>
    <x v="0"/>
    <s v="food trucks"/>
    <n v="63"/>
    <n v="85.99"/>
    <x v="597"/>
    <d v="2017-07-24T05:00:00"/>
  </r>
  <r>
    <x v="638"/>
    <s v="Reactive 6thgeneration hub"/>
    <n v="121700"/>
    <n v="59003"/>
    <x v="0"/>
    <x v="436"/>
    <s v="CH"/>
    <s v="CHF"/>
    <n v="1287550800"/>
    <n v="1288501200"/>
    <b v="1"/>
    <b v="1"/>
    <x v="3"/>
    <x v="3"/>
    <s v="plays"/>
    <n v="48"/>
    <n v="98.01"/>
    <x v="598"/>
    <d v="2010-10-31T05:00:00"/>
  </r>
  <r>
    <x v="639"/>
    <s v="Optional asymmetric success"/>
    <n v="100"/>
    <n v="2"/>
    <x v="0"/>
    <x v="49"/>
    <s v="US"/>
    <s v="USD"/>
    <n v="1404795600"/>
    <n v="1407128400"/>
    <b v="0"/>
    <b v="0"/>
    <x v="17"/>
    <x v="1"/>
    <s v="jazz"/>
    <n v="2"/>
    <n v="2"/>
    <x v="599"/>
    <d v="2014-08-04T05:00:00"/>
  </r>
  <r>
    <x v="640"/>
    <s v="Digitized analyzing capacity"/>
    <n v="196700"/>
    <n v="174039"/>
    <x v="0"/>
    <x v="437"/>
    <s v="IT"/>
    <s v="EUR"/>
    <n v="1393048800"/>
    <n v="1394344800"/>
    <b v="0"/>
    <b v="0"/>
    <x v="12"/>
    <x v="4"/>
    <s v="shorts"/>
    <n v="88"/>
    <n v="44.99"/>
    <x v="600"/>
    <d v="2014-03-09T06:00:00"/>
  </r>
  <r>
    <x v="641"/>
    <s v="Vision-oriented regional hub"/>
    <n v="10000"/>
    <n v="12684"/>
    <x v="1"/>
    <x v="438"/>
    <s v="US"/>
    <s v="USD"/>
    <n v="1470373200"/>
    <n v="1474088400"/>
    <b v="0"/>
    <b v="0"/>
    <x v="2"/>
    <x v="2"/>
    <s v="web"/>
    <n v="127"/>
    <n v="31.01"/>
    <x v="601"/>
    <d v="2016-09-17T05:00:00"/>
  </r>
  <r>
    <x v="642"/>
    <s v="Monitored incremental info-mediaries"/>
    <n v="600"/>
    <n v="14033"/>
    <x v="1"/>
    <x v="439"/>
    <s v="US"/>
    <s v="USD"/>
    <n v="1460091600"/>
    <n v="1460264400"/>
    <b v="0"/>
    <b v="0"/>
    <x v="2"/>
    <x v="2"/>
    <s v="web"/>
    <n v="2339"/>
    <n v="59.97"/>
    <x v="602"/>
    <d v="2016-04-10T05:00:00"/>
  </r>
  <r>
    <x v="643"/>
    <s v="Programmable static middleware"/>
    <n v="35000"/>
    <n v="177936"/>
    <x v="1"/>
    <x v="440"/>
    <s v="US"/>
    <s v="USD"/>
    <n v="1440392400"/>
    <n v="1440824400"/>
    <b v="0"/>
    <b v="0"/>
    <x v="16"/>
    <x v="1"/>
    <s v="metal"/>
    <n v="508"/>
    <n v="59"/>
    <x v="335"/>
    <d v="2015-08-29T05:00:00"/>
  </r>
  <r>
    <x v="644"/>
    <s v="Multi-layered bottom-line encryption"/>
    <n v="6900"/>
    <n v="13212"/>
    <x v="1"/>
    <x v="441"/>
    <s v="US"/>
    <s v="USD"/>
    <n v="1488434400"/>
    <n v="1489554000"/>
    <b v="1"/>
    <b v="0"/>
    <x v="14"/>
    <x v="7"/>
    <s v="photography books"/>
    <n v="191"/>
    <n v="50.05"/>
    <x v="603"/>
    <d v="2017-03-15T05:00:00"/>
  </r>
  <r>
    <x v="645"/>
    <s v="Vision-oriented systematic Graphical User Interface"/>
    <n v="118400"/>
    <n v="49879"/>
    <x v="0"/>
    <x v="442"/>
    <s v="AU"/>
    <s v="AUD"/>
    <n v="1514440800"/>
    <n v="1514872800"/>
    <b v="0"/>
    <b v="0"/>
    <x v="0"/>
    <x v="0"/>
    <s v="food trucks"/>
    <n v="42"/>
    <n v="98.97"/>
    <x v="604"/>
    <d v="2018-01-02T06:00:00"/>
  </r>
  <r>
    <x v="646"/>
    <s v="Balanced optimal hardware"/>
    <n v="10000"/>
    <n v="824"/>
    <x v="0"/>
    <x v="443"/>
    <s v="US"/>
    <s v="USD"/>
    <n v="1514354400"/>
    <n v="1515736800"/>
    <b v="0"/>
    <b v="0"/>
    <x v="22"/>
    <x v="4"/>
    <s v="science fiction"/>
    <n v="8"/>
    <n v="58.86"/>
    <x v="605"/>
    <d v="2018-01-12T06:00:00"/>
  </r>
  <r>
    <x v="647"/>
    <s v="Self-enabling mission-critical success"/>
    <n v="52600"/>
    <n v="31594"/>
    <x v="3"/>
    <x v="444"/>
    <s v="US"/>
    <s v="USD"/>
    <n v="1440910800"/>
    <n v="1442898000"/>
    <b v="0"/>
    <b v="0"/>
    <x v="1"/>
    <x v="1"/>
    <s v="rock"/>
    <n v="60"/>
    <n v="81.010000000000005"/>
    <x v="606"/>
    <d v="2015-09-22T05:00:00"/>
  </r>
  <r>
    <x v="648"/>
    <s v="Grass-roots dynamic emulation"/>
    <n v="120700"/>
    <n v="57010"/>
    <x v="0"/>
    <x v="424"/>
    <s v="GB"/>
    <s v="GBP"/>
    <n v="1296108000"/>
    <n v="1296194400"/>
    <b v="0"/>
    <b v="0"/>
    <x v="4"/>
    <x v="4"/>
    <s v="documentary"/>
    <n v="47"/>
    <n v="76.010000000000005"/>
    <x v="65"/>
    <d v="2011-01-28T06:00:00"/>
  </r>
  <r>
    <x v="649"/>
    <s v="Fundamental disintermediate matrix"/>
    <n v="9100"/>
    <n v="7438"/>
    <x v="0"/>
    <x v="385"/>
    <s v="US"/>
    <s v="USD"/>
    <n v="1440133200"/>
    <n v="1440910800"/>
    <b v="1"/>
    <b v="0"/>
    <x v="3"/>
    <x v="3"/>
    <s v="plays"/>
    <n v="82"/>
    <n v="96.6"/>
    <x v="607"/>
    <d v="2015-08-30T05:00:00"/>
  </r>
  <r>
    <x v="650"/>
    <s v="Right-sized secondary challenge"/>
    <n v="106800"/>
    <n v="57872"/>
    <x v="0"/>
    <x v="445"/>
    <s v="DK"/>
    <s v="DKK"/>
    <n v="1332910800"/>
    <n v="1335502800"/>
    <b v="0"/>
    <b v="0"/>
    <x v="17"/>
    <x v="1"/>
    <s v="jazz"/>
    <n v="54"/>
    <n v="76.959999999999994"/>
    <x v="608"/>
    <d v="2012-04-27T05:00:00"/>
  </r>
  <r>
    <x v="651"/>
    <s v="Implemented exuding software"/>
    <n v="9100"/>
    <n v="8906"/>
    <x v="0"/>
    <x v="54"/>
    <s v="US"/>
    <s v="USD"/>
    <n v="1544335200"/>
    <n v="1544680800"/>
    <b v="0"/>
    <b v="0"/>
    <x v="3"/>
    <x v="3"/>
    <s v="plays"/>
    <n v="98"/>
    <n v="67.98"/>
    <x v="609"/>
    <d v="2018-12-13T06:00:00"/>
  </r>
  <r>
    <x v="652"/>
    <s v="Total optimizing software"/>
    <n v="10000"/>
    <n v="7724"/>
    <x v="0"/>
    <x v="215"/>
    <s v="US"/>
    <s v="USD"/>
    <n v="1286427600"/>
    <n v="1288414800"/>
    <b v="0"/>
    <b v="0"/>
    <x v="3"/>
    <x v="3"/>
    <s v="plays"/>
    <n v="77"/>
    <n v="88.78"/>
    <x v="610"/>
    <d v="2010-10-30T05:00:00"/>
  </r>
  <r>
    <x v="327"/>
    <s v="Optional maximized attitude"/>
    <n v="79400"/>
    <n v="26571"/>
    <x v="0"/>
    <x v="446"/>
    <s v="US"/>
    <s v="USD"/>
    <n v="1329717600"/>
    <n v="1330581600"/>
    <b v="0"/>
    <b v="0"/>
    <x v="17"/>
    <x v="1"/>
    <s v="jazz"/>
    <n v="33"/>
    <n v="25"/>
    <x v="541"/>
    <d v="2012-03-01T06:00:00"/>
  </r>
  <r>
    <x v="653"/>
    <s v="Customer-focused impactful extranet"/>
    <n v="5100"/>
    <n v="12219"/>
    <x v="1"/>
    <x v="447"/>
    <s v="US"/>
    <s v="USD"/>
    <n v="1310187600"/>
    <n v="1311397200"/>
    <b v="0"/>
    <b v="1"/>
    <x v="4"/>
    <x v="4"/>
    <s v="documentary"/>
    <n v="240"/>
    <n v="44.92"/>
    <x v="611"/>
    <d v="2011-07-23T05:00:00"/>
  </r>
  <r>
    <x v="654"/>
    <s v="Cloned bottom-line success"/>
    <n v="3100"/>
    <n v="1985"/>
    <x v="3"/>
    <x v="270"/>
    <s v="US"/>
    <s v="USD"/>
    <n v="1377838800"/>
    <n v="1378357200"/>
    <b v="0"/>
    <b v="1"/>
    <x v="3"/>
    <x v="3"/>
    <s v="plays"/>
    <n v="64"/>
    <n v="79.400000000000006"/>
    <x v="612"/>
    <d v="2013-09-05T05:00:00"/>
  </r>
  <r>
    <x v="655"/>
    <s v="Decentralized bandwidth-monitored ability"/>
    <n v="6900"/>
    <n v="12155"/>
    <x v="1"/>
    <x v="448"/>
    <s v="US"/>
    <s v="USD"/>
    <n v="1410325200"/>
    <n v="1411102800"/>
    <b v="0"/>
    <b v="0"/>
    <x v="23"/>
    <x v="8"/>
    <s v="audio"/>
    <n v="176"/>
    <n v="29.01"/>
    <x v="613"/>
    <d v="2014-09-19T05:00:00"/>
  </r>
  <r>
    <x v="656"/>
    <s v="Programmable leadingedge budgetary management"/>
    <n v="27500"/>
    <n v="5593"/>
    <x v="0"/>
    <x v="70"/>
    <s v="US"/>
    <s v="USD"/>
    <n v="1343797200"/>
    <n v="1344834000"/>
    <b v="0"/>
    <b v="0"/>
    <x v="3"/>
    <x v="3"/>
    <s v="plays"/>
    <n v="20"/>
    <n v="73.59"/>
    <x v="614"/>
    <d v="2012-08-13T05:00:00"/>
  </r>
  <r>
    <x v="657"/>
    <s v="Upgradable bi-directional concept"/>
    <n v="48800"/>
    <n v="175020"/>
    <x v="1"/>
    <x v="449"/>
    <s v="IT"/>
    <s v="EUR"/>
    <n v="1498453200"/>
    <n v="1499230800"/>
    <b v="0"/>
    <b v="0"/>
    <x v="3"/>
    <x v="3"/>
    <s v="plays"/>
    <n v="359"/>
    <n v="107.97"/>
    <x v="615"/>
    <d v="2017-07-05T05:00:00"/>
  </r>
  <r>
    <x v="635"/>
    <s v="Re-contextualized homogeneous flexibility"/>
    <n v="16200"/>
    <n v="75955"/>
    <x v="1"/>
    <x v="450"/>
    <s v="US"/>
    <s v="USD"/>
    <n v="1456380000"/>
    <n v="1457416800"/>
    <b v="0"/>
    <b v="0"/>
    <x v="7"/>
    <x v="1"/>
    <s v="indie rock"/>
    <n v="469"/>
    <n v="68.989999999999995"/>
    <x v="90"/>
    <d v="2016-03-08T06:00:00"/>
  </r>
  <r>
    <x v="658"/>
    <s v="Monitored bi-directional standardization"/>
    <n v="97600"/>
    <n v="119127"/>
    <x v="1"/>
    <x v="451"/>
    <s v="US"/>
    <s v="USD"/>
    <n v="1280552400"/>
    <n v="1280898000"/>
    <b v="0"/>
    <b v="1"/>
    <x v="3"/>
    <x v="3"/>
    <s v="plays"/>
    <n v="122"/>
    <n v="111.02"/>
    <x v="616"/>
    <d v="2010-08-04T05:00:00"/>
  </r>
  <r>
    <x v="659"/>
    <s v="Stand-alone grid-enabled leverage"/>
    <n v="197900"/>
    <n v="110689"/>
    <x v="0"/>
    <x v="452"/>
    <s v="AU"/>
    <s v="AUD"/>
    <n v="1521608400"/>
    <n v="1522472400"/>
    <b v="0"/>
    <b v="0"/>
    <x v="3"/>
    <x v="3"/>
    <s v="plays"/>
    <n v="56"/>
    <n v="25"/>
    <x v="617"/>
    <d v="2018-03-31T05:00:00"/>
  </r>
  <r>
    <x v="660"/>
    <s v="Assimilated regional groupware"/>
    <n v="5600"/>
    <n v="2445"/>
    <x v="0"/>
    <x v="125"/>
    <s v="IT"/>
    <s v="EUR"/>
    <n v="1460696400"/>
    <n v="1462510800"/>
    <b v="0"/>
    <b v="0"/>
    <x v="7"/>
    <x v="1"/>
    <s v="indie rock"/>
    <n v="44"/>
    <n v="42.16"/>
    <x v="618"/>
    <d v="2016-05-06T05:00:00"/>
  </r>
  <r>
    <x v="661"/>
    <s v="Up-sized 24hour instruction set"/>
    <n v="170700"/>
    <n v="57250"/>
    <x v="3"/>
    <x v="453"/>
    <s v="US"/>
    <s v="USD"/>
    <n v="1313730000"/>
    <n v="1317790800"/>
    <b v="0"/>
    <b v="0"/>
    <x v="14"/>
    <x v="7"/>
    <s v="photography books"/>
    <n v="34"/>
    <n v="47"/>
    <x v="619"/>
    <d v="2011-10-05T05:00:00"/>
  </r>
  <r>
    <x v="662"/>
    <s v="Right-sized web-enabled intranet"/>
    <n v="9700"/>
    <n v="11929"/>
    <x v="1"/>
    <x v="269"/>
    <s v="US"/>
    <s v="USD"/>
    <n v="1568178000"/>
    <n v="1568782800"/>
    <b v="0"/>
    <b v="0"/>
    <x v="23"/>
    <x v="8"/>
    <s v="audio"/>
    <n v="123"/>
    <n v="36.04"/>
    <x v="620"/>
    <d v="2019-09-18T05:00:00"/>
  </r>
  <r>
    <x v="663"/>
    <s v="Expanded needs-based orchestration"/>
    <n v="62300"/>
    <n v="118214"/>
    <x v="1"/>
    <x v="454"/>
    <s v="US"/>
    <s v="USD"/>
    <n v="1348635600"/>
    <n v="1349413200"/>
    <b v="0"/>
    <b v="0"/>
    <x v="14"/>
    <x v="7"/>
    <s v="photography books"/>
    <n v="190"/>
    <n v="101.04"/>
    <x v="621"/>
    <d v="2012-10-05T05:00:00"/>
  </r>
  <r>
    <x v="664"/>
    <s v="Organic system-worthy orchestration"/>
    <n v="5300"/>
    <n v="4432"/>
    <x v="0"/>
    <x v="41"/>
    <s v="US"/>
    <s v="USD"/>
    <n v="1468126800"/>
    <n v="1472446800"/>
    <b v="0"/>
    <b v="0"/>
    <x v="13"/>
    <x v="5"/>
    <s v="fiction"/>
    <n v="84"/>
    <n v="39.93"/>
    <x v="622"/>
    <d v="2016-08-29T05:00:00"/>
  </r>
  <r>
    <x v="665"/>
    <s v="Inverse static standardization"/>
    <n v="99500"/>
    <n v="17879"/>
    <x v="3"/>
    <x v="455"/>
    <s v="US"/>
    <s v="USD"/>
    <n v="1547877600"/>
    <n v="1548050400"/>
    <b v="0"/>
    <b v="0"/>
    <x v="6"/>
    <x v="4"/>
    <s v="drama"/>
    <n v="18"/>
    <n v="83.16"/>
    <x v="35"/>
    <d v="2019-01-21T06:00:00"/>
  </r>
  <r>
    <x v="307"/>
    <s v="Synchronized motivating solution"/>
    <n v="1400"/>
    <n v="14511"/>
    <x v="1"/>
    <x v="456"/>
    <s v="US"/>
    <s v="USD"/>
    <n v="1571374800"/>
    <n v="1571806800"/>
    <b v="0"/>
    <b v="1"/>
    <x v="0"/>
    <x v="0"/>
    <s v="food trucks"/>
    <n v="1037"/>
    <n v="39.979999999999997"/>
    <x v="623"/>
    <d v="2019-10-23T05:00:00"/>
  </r>
  <r>
    <x v="666"/>
    <s v="Open-source 4thgeneration open system"/>
    <n v="145600"/>
    <n v="141822"/>
    <x v="0"/>
    <x v="457"/>
    <s v="US"/>
    <s v="USD"/>
    <n v="1576303200"/>
    <n v="1576476000"/>
    <b v="0"/>
    <b v="1"/>
    <x v="20"/>
    <x v="6"/>
    <s v="mobile games"/>
    <n v="97"/>
    <n v="47.99"/>
    <x v="624"/>
    <d v="2019-12-16T06:00:00"/>
  </r>
  <r>
    <x v="667"/>
    <s v="Decentralized context-sensitive superstructure"/>
    <n v="184100"/>
    <n v="159037"/>
    <x v="0"/>
    <x v="458"/>
    <s v="US"/>
    <s v="USD"/>
    <n v="1324447200"/>
    <n v="1324965600"/>
    <b v="0"/>
    <b v="0"/>
    <x v="3"/>
    <x v="3"/>
    <s v="plays"/>
    <n v="86"/>
    <n v="95.98"/>
    <x v="625"/>
    <d v="2011-12-27T06:00:00"/>
  </r>
  <r>
    <x v="668"/>
    <s v="Compatible 5thgeneration concept"/>
    <n v="5400"/>
    <n v="8109"/>
    <x v="1"/>
    <x v="459"/>
    <s v="US"/>
    <s v="USD"/>
    <n v="1386741600"/>
    <n v="1387519200"/>
    <b v="0"/>
    <b v="0"/>
    <x v="3"/>
    <x v="3"/>
    <s v="plays"/>
    <n v="150"/>
    <n v="78.73"/>
    <x v="626"/>
    <d v="2013-12-20T06:00:00"/>
  </r>
  <r>
    <x v="669"/>
    <s v="Virtual systemic intranet"/>
    <n v="2300"/>
    <n v="8244"/>
    <x v="1"/>
    <x v="98"/>
    <s v="US"/>
    <s v="USD"/>
    <n v="1537074000"/>
    <n v="1537246800"/>
    <b v="0"/>
    <b v="0"/>
    <x v="3"/>
    <x v="3"/>
    <s v="plays"/>
    <n v="358"/>
    <n v="56.08"/>
    <x v="627"/>
    <d v="2018-09-18T05:00:00"/>
  </r>
  <r>
    <x v="670"/>
    <s v="Optimized systemic algorithm"/>
    <n v="1400"/>
    <n v="7600"/>
    <x v="1"/>
    <x v="460"/>
    <s v="CA"/>
    <s v="CAD"/>
    <n v="1277787600"/>
    <n v="1279515600"/>
    <b v="0"/>
    <b v="0"/>
    <x v="9"/>
    <x v="5"/>
    <s v="nonfiction"/>
    <n v="543"/>
    <n v="69.09"/>
    <x v="628"/>
    <d v="2010-07-19T05:00:00"/>
  </r>
  <r>
    <x v="671"/>
    <s v="Customizable homogeneous firmware"/>
    <n v="140000"/>
    <n v="94501"/>
    <x v="0"/>
    <x v="461"/>
    <s v="CA"/>
    <s v="CAD"/>
    <n v="1440306000"/>
    <n v="1442379600"/>
    <b v="0"/>
    <b v="0"/>
    <x v="3"/>
    <x v="3"/>
    <s v="plays"/>
    <n v="68"/>
    <n v="102.05"/>
    <x v="629"/>
    <d v="2015-09-16T05:00:00"/>
  </r>
  <r>
    <x v="672"/>
    <s v="Front-line cohesive extranet"/>
    <n v="7500"/>
    <n v="14381"/>
    <x v="1"/>
    <x v="38"/>
    <s v="US"/>
    <s v="USD"/>
    <n v="1522126800"/>
    <n v="1523077200"/>
    <b v="0"/>
    <b v="0"/>
    <x v="8"/>
    <x v="2"/>
    <s v="wearables"/>
    <n v="192"/>
    <n v="107.32"/>
    <x v="630"/>
    <d v="2018-04-07T05:00:00"/>
  </r>
  <r>
    <x v="673"/>
    <s v="Distributed holistic neural-net"/>
    <n v="1500"/>
    <n v="13980"/>
    <x v="1"/>
    <x v="462"/>
    <s v="US"/>
    <s v="USD"/>
    <n v="1489298400"/>
    <n v="1489554000"/>
    <b v="0"/>
    <b v="0"/>
    <x v="3"/>
    <x v="3"/>
    <s v="plays"/>
    <n v="932"/>
    <n v="51.97"/>
    <x v="631"/>
    <d v="2017-03-15T05:00:00"/>
  </r>
  <r>
    <x v="674"/>
    <s v="Devolved client-server monitoring"/>
    <n v="2900"/>
    <n v="12449"/>
    <x v="1"/>
    <x v="463"/>
    <s v="US"/>
    <s v="USD"/>
    <n v="1547100000"/>
    <n v="1548482400"/>
    <b v="0"/>
    <b v="1"/>
    <x v="19"/>
    <x v="4"/>
    <s v="television"/>
    <n v="429"/>
    <n v="71.14"/>
    <x v="632"/>
    <d v="2019-01-26T06:00:00"/>
  </r>
  <r>
    <x v="675"/>
    <s v="Seamless directional capacity"/>
    <n v="7300"/>
    <n v="7348"/>
    <x v="1"/>
    <x v="464"/>
    <s v="US"/>
    <s v="USD"/>
    <n v="1383022800"/>
    <n v="1384063200"/>
    <b v="0"/>
    <b v="0"/>
    <x v="2"/>
    <x v="2"/>
    <s v="web"/>
    <n v="101"/>
    <n v="106.49"/>
    <x v="633"/>
    <d v="2013-11-10T06:00:00"/>
  </r>
  <r>
    <x v="676"/>
    <s v="Polarized actuating implementation"/>
    <n v="3600"/>
    <n v="8158"/>
    <x v="1"/>
    <x v="257"/>
    <s v="US"/>
    <s v="USD"/>
    <n v="1322373600"/>
    <n v="1322892000"/>
    <b v="0"/>
    <b v="1"/>
    <x v="4"/>
    <x v="4"/>
    <s v="documentary"/>
    <n v="227"/>
    <n v="42.94"/>
    <x v="634"/>
    <d v="2011-12-03T06:00:00"/>
  </r>
  <r>
    <x v="677"/>
    <s v="Front-line disintermediate hub"/>
    <n v="5000"/>
    <n v="7119"/>
    <x v="1"/>
    <x v="465"/>
    <s v="US"/>
    <s v="USD"/>
    <n v="1349240400"/>
    <n v="1350709200"/>
    <b v="1"/>
    <b v="1"/>
    <x v="4"/>
    <x v="4"/>
    <s v="documentary"/>
    <n v="142"/>
    <n v="30.04"/>
    <x v="635"/>
    <d v="2012-10-20T05:00:00"/>
  </r>
  <r>
    <x v="678"/>
    <s v="Decentralized 4thgeneration challenge"/>
    <n v="6000"/>
    <n v="5438"/>
    <x v="0"/>
    <x v="385"/>
    <s v="GB"/>
    <s v="GBP"/>
    <n v="1562648400"/>
    <n v="1564203600"/>
    <b v="0"/>
    <b v="0"/>
    <x v="1"/>
    <x v="1"/>
    <s v="rock"/>
    <n v="91"/>
    <n v="70.62"/>
    <x v="636"/>
    <d v="2019-07-27T05:00:00"/>
  </r>
  <r>
    <x v="679"/>
    <s v="Reverse-engineered composite hierarchy"/>
    <n v="180400"/>
    <n v="115396"/>
    <x v="0"/>
    <x v="466"/>
    <s v="US"/>
    <s v="USD"/>
    <n v="1508216400"/>
    <n v="1509685200"/>
    <b v="0"/>
    <b v="0"/>
    <x v="3"/>
    <x v="3"/>
    <s v="plays"/>
    <n v="64"/>
    <n v="66.02"/>
    <x v="637"/>
    <d v="2017-11-03T05:00:00"/>
  </r>
  <r>
    <x v="680"/>
    <s v="Programmable tangible ability"/>
    <n v="9100"/>
    <n v="7656"/>
    <x v="0"/>
    <x v="467"/>
    <s v="US"/>
    <s v="USD"/>
    <n v="1511762400"/>
    <n v="1514959200"/>
    <b v="0"/>
    <b v="0"/>
    <x v="3"/>
    <x v="3"/>
    <s v="plays"/>
    <n v="84"/>
    <n v="96.91"/>
    <x v="638"/>
    <d v="2018-01-03T06:00:00"/>
  </r>
  <r>
    <x v="681"/>
    <s v="Configurable full-range emulation"/>
    <n v="9200"/>
    <n v="12322"/>
    <x v="1"/>
    <x v="468"/>
    <s v="IT"/>
    <s v="EUR"/>
    <n v="1447480800"/>
    <n v="1448863200"/>
    <b v="1"/>
    <b v="0"/>
    <x v="1"/>
    <x v="1"/>
    <s v="rock"/>
    <n v="134"/>
    <n v="62.87"/>
    <x v="639"/>
    <d v="2015-11-30T06:00:00"/>
  </r>
  <r>
    <x v="682"/>
    <s v="Total real-time hardware"/>
    <n v="164100"/>
    <n v="96888"/>
    <x v="0"/>
    <x v="469"/>
    <s v="US"/>
    <s v="USD"/>
    <n v="1429506000"/>
    <n v="1429592400"/>
    <b v="0"/>
    <b v="1"/>
    <x v="3"/>
    <x v="3"/>
    <s v="plays"/>
    <n v="59"/>
    <n v="108.99"/>
    <x v="640"/>
    <d v="2015-04-21T05:00:00"/>
  </r>
  <r>
    <x v="683"/>
    <s v="Profound system-worthy functionalities"/>
    <n v="128900"/>
    <n v="196960"/>
    <x v="1"/>
    <x v="470"/>
    <s v="US"/>
    <s v="USD"/>
    <n v="1522472400"/>
    <n v="1522645200"/>
    <b v="0"/>
    <b v="0"/>
    <x v="5"/>
    <x v="1"/>
    <s v="electric music"/>
    <n v="153"/>
    <n v="27"/>
    <x v="641"/>
    <d v="2018-04-02T05:00:00"/>
  </r>
  <r>
    <x v="684"/>
    <s v="Cloned hybrid focus group"/>
    <n v="42100"/>
    <n v="188057"/>
    <x v="1"/>
    <x v="471"/>
    <s v="CA"/>
    <s v="CAD"/>
    <n v="1322114400"/>
    <n v="1323324000"/>
    <b v="0"/>
    <b v="0"/>
    <x v="8"/>
    <x v="2"/>
    <s v="wearables"/>
    <n v="447"/>
    <n v="65"/>
    <x v="642"/>
    <d v="2011-12-08T06:00:00"/>
  </r>
  <r>
    <x v="196"/>
    <s v="Ergonomic dedicated focus group"/>
    <n v="7400"/>
    <n v="6245"/>
    <x v="0"/>
    <x v="75"/>
    <s v="US"/>
    <s v="USD"/>
    <n v="1561438800"/>
    <n v="1561525200"/>
    <b v="0"/>
    <b v="0"/>
    <x v="6"/>
    <x v="4"/>
    <s v="drama"/>
    <n v="84"/>
    <n v="111.52"/>
    <x v="230"/>
    <d v="2019-06-26T05:00:00"/>
  </r>
  <r>
    <x v="685"/>
    <s v="Realigned zero administration paradigm"/>
    <n v="100"/>
    <n v="3"/>
    <x v="0"/>
    <x v="49"/>
    <s v="US"/>
    <s v="USD"/>
    <n v="1264399200"/>
    <n v="1265695200"/>
    <b v="0"/>
    <b v="0"/>
    <x v="8"/>
    <x v="2"/>
    <s v="wearables"/>
    <n v="3"/>
    <n v="3"/>
    <x v="67"/>
    <d v="2010-02-09T06:00:00"/>
  </r>
  <r>
    <x v="686"/>
    <s v="Open-source multi-tasking methodology"/>
    <n v="52000"/>
    <n v="91014"/>
    <x v="1"/>
    <x v="472"/>
    <s v="US"/>
    <s v="USD"/>
    <n v="1301202000"/>
    <n v="1301806800"/>
    <b v="1"/>
    <b v="0"/>
    <x v="3"/>
    <x v="3"/>
    <s v="plays"/>
    <n v="175"/>
    <n v="110.99"/>
    <x v="643"/>
    <d v="2011-04-03T05:00:00"/>
  </r>
  <r>
    <x v="687"/>
    <s v="Object-based attitude-oriented analyzer"/>
    <n v="8700"/>
    <n v="4710"/>
    <x v="0"/>
    <x v="100"/>
    <s v="US"/>
    <s v="USD"/>
    <n v="1374469200"/>
    <n v="1374901200"/>
    <b v="0"/>
    <b v="0"/>
    <x v="8"/>
    <x v="2"/>
    <s v="wearables"/>
    <n v="54"/>
    <n v="56.75"/>
    <x v="644"/>
    <d v="2013-07-27T05:00:00"/>
  </r>
  <r>
    <x v="688"/>
    <s v="Cross-platform tertiary hub"/>
    <n v="63400"/>
    <n v="197728"/>
    <x v="1"/>
    <x v="473"/>
    <s v="US"/>
    <s v="USD"/>
    <n v="1334984400"/>
    <n v="1336453200"/>
    <b v="1"/>
    <b v="1"/>
    <x v="18"/>
    <x v="5"/>
    <s v="translations"/>
    <n v="312"/>
    <n v="97.02"/>
    <x v="645"/>
    <d v="2012-05-08T05:00:00"/>
  </r>
  <r>
    <x v="689"/>
    <s v="Seamless clear-thinking artificial intelligence"/>
    <n v="8700"/>
    <n v="10682"/>
    <x v="1"/>
    <x v="220"/>
    <s v="US"/>
    <s v="USD"/>
    <n v="1467608400"/>
    <n v="1468904400"/>
    <b v="0"/>
    <b v="0"/>
    <x v="10"/>
    <x v="4"/>
    <s v="animation"/>
    <n v="123"/>
    <n v="92.09"/>
    <x v="646"/>
    <d v="2016-07-19T05:00:00"/>
  </r>
  <r>
    <x v="690"/>
    <s v="Centralized tangible success"/>
    <n v="169700"/>
    <n v="168048"/>
    <x v="0"/>
    <x v="474"/>
    <s v="GB"/>
    <s v="GBP"/>
    <n v="1386741600"/>
    <n v="1387087200"/>
    <b v="0"/>
    <b v="0"/>
    <x v="9"/>
    <x v="5"/>
    <s v="nonfiction"/>
    <n v="99"/>
    <n v="82.99"/>
    <x v="626"/>
    <d v="2013-12-15T06:00:00"/>
  </r>
  <r>
    <x v="691"/>
    <s v="Customer-focused multimedia methodology"/>
    <n v="108400"/>
    <n v="138586"/>
    <x v="1"/>
    <x v="475"/>
    <s v="AU"/>
    <s v="AUD"/>
    <n v="1546754400"/>
    <n v="1547445600"/>
    <b v="0"/>
    <b v="1"/>
    <x v="2"/>
    <x v="2"/>
    <s v="web"/>
    <n v="128"/>
    <n v="103.04"/>
    <x v="647"/>
    <d v="2019-01-14T06:00:00"/>
  </r>
  <r>
    <x v="692"/>
    <s v="Visionary maximized Local Area Network"/>
    <n v="7300"/>
    <n v="11579"/>
    <x v="1"/>
    <x v="170"/>
    <s v="US"/>
    <s v="USD"/>
    <n v="1544248800"/>
    <n v="1547359200"/>
    <b v="0"/>
    <b v="0"/>
    <x v="6"/>
    <x v="4"/>
    <s v="drama"/>
    <n v="159"/>
    <n v="68.92"/>
    <x v="159"/>
    <d v="2019-01-13T06:00:00"/>
  </r>
  <r>
    <x v="693"/>
    <s v="Secured bifurcated intranet"/>
    <n v="1700"/>
    <n v="12020"/>
    <x v="1"/>
    <x v="231"/>
    <s v="CH"/>
    <s v="CHF"/>
    <n v="1495429200"/>
    <n v="1496293200"/>
    <b v="0"/>
    <b v="0"/>
    <x v="3"/>
    <x v="3"/>
    <s v="plays"/>
    <n v="707"/>
    <n v="87.74"/>
    <x v="648"/>
    <d v="2017-06-01T05:00:00"/>
  </r>
  <r>
    <x v="694"/>
    <s v="Grass-roots 4thgeneration product"/>
    <n v="9800"/>
    <n v="13954"/>
    <x v="1"/>
    <x v="129"/>
    <s v="IT"/>
    <s v="EUR"/>
    <n v="1334811600"/>
    <n v="1335416400"/>
    <b v="0"/>
    <b v="0"/>
    <x v="3"/>
    <x v="3"/>
    <s v="plays"/>
    <n v="142"/>
    <n v="75.02"/>
    <x v="267"/>
    <d v="2012-04-26T05:00:00"/>
  </r>
  <r>
    <x v="695"/>
    <s v="Reduced next generation info-mediaries"/>
    <n v="4300"/>
    <n v="6358"/>
    <x v="1"/>
    <x v="476"/>
    <s v="US"/>
    <s v="USD"/>
    <n v="1531544400"/>
    <n v="1532149200"/>
    <b v="0"/>
    <b v="1"/>
    <x v="3"/>
    <x v="3"/>
    <s v="plays"/>
    <n v="148"/>
    <n v="50.86"/>
    <x v="649"/>
    <d v="2018-07-21T05:00:00"/>
  </r>
  <r>
    <x v="696"/>
    <s v="Customizable full-range artificial intelligence"/>
    <n v="6200"/>
    <n v="1260"/>
    <x v="0"/>
    <x v="443"/>
    <s v="IT"/>
    <s v="EUR"/>
    <n v="1453615200"/>
    <n v="1453788000"/>
    <b v="1"/>
    <b v="1"/>
    <x v="3"/>
    <x v="3"/>
    <s v="plays"/>
    <n v="20"/>
    <n v="90"/>
    <x v="248"/>
    <d v="2016-01-26T06:00:00"/>
  </r>
  <r>
    <x v="697"/>
    <s v="Programmable leadingedge contingency"/>
    <n v="800"/>
    <n v="14725"/>
    <x v="1"/>
    <x v="381"/>
    <s v="US"/>
    <s v="USD"/>
    <n v="1467954000"/>
    <n v="1471496400"/>
    <b v="0"/>
    <b v="0"/>
    <x v="3"/>
    <x v="3"/>
    <s v="plays"/>
    <n v="1841"/>
    <n v="72.900000000000006"/>
    <x v="571"/>
    <d v="2016-08-18T05:00:00"/>
  </r>
  <r>
    <x v="698"/>
    <s v="Multi-layered global groupware"/>
    <n v="6900"/>
    <n v="11174"/>
    <x v="1"/>
    <x v="459"/>
    <s v="US"/>
    <s v="USD"/>
    <n v="1471842000"/>
    <n v="1472878800"/>
    <b v="0"/>
    <b v="0"/>
    <x v="15"/>
    <x v="5"/>
    <s v="radio &amp; podcasts"/>
    <n v="162"/>
    <n v="108.49"/>
    <x v="650"/>
    <d v="2016-09-03T05:00:00"/>
  </r>
  <r>
    <x v="699"/>
    <s v="Switchable methodical superstructure"/>
    <n v="38500"/>
    <n v="182036"/>
    <x v="1"/>
    <x v="477"/>
    <s v="US"/>
    <s v="USD"/>
    <n v="1408424400"/>
    <n v="1408510800"/>
    <b v="0"/>
    <b v="0"/>
    <x v="1"/>
    <x v="1"/>
    <s v="rock"/>
    <n v="473"/>
    <n v="101.98"/>
    <x v="1"/>
    <d v="2014-08-20T05:00:00"/>
  </r>
  <r>
    <x v="700"/>
    <s v="Expanded even-keeled portal"/>
    <n v="118000"/>
    <n v="28870"/>
    <x v="0"/>
    <x v="478"/>
    <s v="US"/>
    <s v="USD"/>
    <n v="1281157200"/>
    <n v="1281589200"/>
    <b v="0"/>
    <b v="0"/>
    <x v="20"/>
    <x v="6"/>
    <s v="mobile games"/>
    <n v="24"/>
    <n v="44.01"/>
    <x v="651"/>
    <d v="2010-08-12T05:00:00"/>
  </r>
  <r>
    <x v="701"/>
    <s v="Advanced modular moderator"/>
    <n v="2000"/>
    <n v="10353"/>
    <x v="1"/>
    <x v="144"/>
    <s v="US"/>
    <s v="USD"/>
    <n v="1373432400"/>
    <n v="1375851600"/>
    <b v="0"/>
    <b v="1"/>
    <x v="3"/>
    <x v="3"/>
    <s v="plays"/>
    <n v="518"/>
    <n v="65.94"/>
    <x v="652"/>
    <d v="2013-08-07T05:00:00"/>
  </r>
  <r>
    <x v="702"/>
    <s v="Reverse-engineered well-modulated ability"/>
    <n v="5600"/>
    <n v="13868"/>
    <x v="1"/>
    <x v="479"/>
    <s v="US"/>
    <s v="USD"/>
    <n v="1313989200"/>
    <n v="1315803600"/>
    <b v="0"/>
    <b v="0"/>
    <x v="4"/>
    <x v="4"/>
    <s v="documentary"/>
    <n v="248"/>
    <n v="24.99"/>
    <x v="653"/>
    <d v="2011-09-12T05:00:00"/>
  </r>
  <r>
    <x v="703"/>
    <s v="Expanded optimal pricing structure"/>
    <n v="8300"/>
    <n v="8317"/>
    <x v="1"/>
    <x v="480"/>
    <s v="US"/>
    <s v="USD"/>
    <n v="1371445200"/>
    <n v="1373691600"/>
    <b v="0"/>
    <b v="0"/>
    <x v="8"/>
    <x v="2"/>
    <s v="wearables"/>
    <n v="100"/>
    <n v="28"/>
    <x v="654"/>
    <d v="2013-07-13T05:00:00"/>
  </r>
  <r>
    <x v="704"/>
    <s v="Down-sized uniform ability"/>
    <n v="6900"/>
    <n v="10557"/>
    <x v="1"/>
    <x v="300"/>
    <s v="US"/>
    <s v="USD"/>
    <n v="1338267600"/>
    <n v="1339218000"/>
    <b v="0"/>
    <b v="0"/>
    <x v="13"/>
    <x v="5"/>
    <s v="fiction"/>
    <n v="153"/>
    <n v="85.83"/>
    <x v="655"/>
    <d v="2012-06-09T05:00:00"/>
  </r>
  <r>
    <x v="705"/>
    <s v="Multi-layered upward-trending conglomeration"/>
    <n v="8700"/>
    <n v="3227"/>
    <x v="3"/>
    <x v="63"/>
    <s v="DK"/>
    <s v="DKK"/>
    <n v="1519192800"/>
    <n v="1520402400"/>
    <b v="0"/>
    <b v="1"/>
    <x v="3"/>
    <x v="3"/>
    <s v="plays"/>
    <n v="37"/>
    <n v="84.92"/>
    <x v="656"/>
    <d v="2018-03-07T06:00:00"/>
  </r>
  <r>
    <x v="706"/>
    <s v="Open-architected systematic intranet"/>
    <n v="123600"/>
    <n v="5429"/>
    <x v="3"/>
    <x v="101"/>
    <s v="US"/>
    <s v="USD"/>
    <n v="1522818000"/>
    <n v="1523336400"/>
    <b v="0"/>
    <b v="0"/>
    <x v="1"/>
    <x v="1"/>
    <s v="rock"/>
    <n v="4"/>
    <n v="90.48"/>
    <x v="657"/>
    <d v="2018-04-10T05:00:00"/>
  </r>
  <r>
    <x v="707"/>
    <s v="Proactive 24hour frame"/>
    <n v="48500"/>
    <n v="75906"/>
    <x v="1"/>
    <x v="481"/>
    <s v="US"/>
    <s v="USD"/>
    <n v="1509948000"/>
    <n v="1512280800"/>
    <b v="0"/>
    <b v="0"/>
    <x v="4"/>
    <x v="4"/>
    <s v="documentary"/>
    <n v="157"/>
    <n v="25"/>
    <x v="265"/>
    <d v="2017-12-03T06:00:00"/>
  </r>
  <r>
    <x v="708"/>
    <s v="Exclusive fresh-thinking model"/>
    <n v="4900"/>
    <n v="13250"/>
    <x v="1"/>
    <x v="358"/>
    <s v="AU"/>
    <s v="AUD"/>
    <n v="1456898400"/>
    <n v="1458709200"/>
    <b v="0"/>
    <b v="0"/>
    <x v="3"/>
    <x v="3"/>
    <s v="plays"/>
    <n v="270"/>
    <n v="92.01"/>
    <x v="658"/>
    <d v="2016-03-23T05:00:00"/>
  </r>
  <r>
    <x v="709"/>
    <s v="Business-focused encompassing intranet"/>
    <n v="8400"/>
    <n v="11261"/>
    <x v="1"/>
    <x v="246"/>
    <s v="GB"/>
    <s v="GBP"/>
    <n v="1413954000"/>
    <n v="1414126800"/>
    <b v="0"/>
    <b v="1"/>
    <x v="3"/>
    <x v="3"/>
    <s v="plays"/>
    <n v="134"/>
    <n v="93.07"/>
    <x v="659"/>
    <d v="2014-10-24T05:00:00"/>
  </r>
  <r>
    <x v="710"/>
    <s v="Optional 6thgeneration access"/>
    <n v="193200"/>
    <n v="97369"/>
    <x v="0"/>
    <x v="482"/>
    <s v="US"/>
    <s v="USD"/>
    <n v="1416031200"/>
    <n v="1416204000"/>
    <b v="0"/>
    <b v="0"/>
    <x v="20"/>
    <x v="6"/>
    <s v="mobile games"/>
    <n v="50"/>
    <n v="61.01"/>
    <x v="660"/>
    <d v="2014-11-17T06:00:00"/>
  </r>
  <r>
    <x v="711"/>
    <s v="Realigned web-enabled functionalities"/>
    <n v="54300"/>
    <n v="48227"/>
    <x v="3"/>
    <x v="168"/>
    <s v="US"/>
    <s v="USD"/>
    <n v="1287982800"/>
    <n v="1288501200"/>
    <b v="0"/>
    <b v="1"/>
    <x v="3"/>
    <x v="3"/>
    <s v="plays"/>
    <n v="89"/>
    <n v="92.04"/>
    <x v="661"/>
    <d v="2010-10-31T05:00:00"/>
  </r>
  <r>
    <x v="712"/>
    <s v="Enterprise-wide multimedia software"/>
    <n v="8900"/>
    <n v="14685"/>
    <x v="1"/>
    <x v="483"/>
    <s v="US"/>
    <s v="USD"/>
    <n v="1547964000"/>
    <n v="1552971600"/>
    <b v="0"/>
    <b v="0"/>
    <x v="2"/>
    <x v="2"/>
    <s v="web"/>
    <n v="165"/>
    <n v="81.13"/>
    <x v="4"/>
    <d v="2019-03-19T05:00:00"/>
  </r>
  <r>
    <x v="713"/>
    <s v="Versatile mission-critical knowledgebase"/>
    <n v="4200"/>
    <n v="735"/>
    <x v="0"/>
    <x v="234"/>
    <s v="US"/>
    <s v="USD"/>
    <n v="1464152400"/>
    <n v="1465102800"/>
    <b v="0"/>
    <b v="0"/>
    <x v="3"/>
    <x v="3"/>
    <s v="plays"/>
    <n v="18"/>
    <n v="73.5"/>
    <x v="662"/>
    <d v="2016-06-05T05:00:00"/>
  </r>
  <r>
    <x v="714"/>
    <s v="Multi-lateral object-oriented open system"/>
    <n v="5600"/>
    <n v="10397"/>
    <x v="1"/>
    <x v="393"/>
    <s v="US"/>
    <s v="USD"/>
    <n v="1359957600"/>
    <n v="1360130400"/>
    <b v="0"/>
    <b v="0"/>
    <x v="6"/>
    <x v="4"/>
    <s v="drama"/>
    <n v="186"/>
    <n v="85.22"/>
    <x v="663"/>
    <d v="2013-02-06T06:00:00"/>
  </r>
  <r>
    <x v="715"/>
    <s v="Visionary system-worthy attitude"/>
    <n v="28800"/>
    <n v="118847"/>
    <x v="1"/>
    <x v="130"/>
    <s v="CA"/>
    <s v="CAD"/>
    <n v="1432357200"/>
    <n v="1432875600"/>
    <b v="0"/>
    <b v="0"/>
    <x v="8"/>
    <x v="2"/>
    <s v="wearables"/>
    <n v="413"/>
    <n v="110.97"/>
    <x v="664"/>
    <d v="2015-05-29T05:00:00"/>
  </r>
  <r>
    <x v="716"/>
    <s v="Synergized content-based hierarchy"/>
    <n v="8000"/>
    <n v="7220"/>
    <x v="3"/>
    <x v="319"/>
    <s v="US"/>
    <s v="USD"/>
    <n v="1500786000"/>
    <n v="1500872400"/>
    <b v="0"/>
    <b v="0"/>
    <x v="2"/>
    <x v="2"/>
    <s v="web"/>
    <n v="90"/>
    <n v="32.97"/>
    <x v="665"/>
    <d v="2017-07-24T05:00:00"/>
  </r>
  <r>
    <x v="717"/>
    <s v="Business-focused 24hour access"/>
    <n v="117000"/>
    <n v="107622"/>
    <x v="0"/>
    <x v="484"/>
    <s v="US"/>
    <s v="USD"/>
    <n v="1490158800"/>
    <n v="1492146000"/>
    <b v="0"/>
    <b v="1"/>
    <x v="1"/>
    <x v="1"/>
    <s v="rock"/>
    <n v="92"/>
    <n v="96.01"/>
    <x v="666"/>
    <d v="2017-04-14T05:00:00"/>
  </r>
  <r>
    <x v="718"/>
    <s v="Automated hybrid orchestration"/>
    <n v="15800"/>
    <n v="83267"/>
    <x v="1"/>
    <x v="485"/>
    <s v="US"/>
    <s v="USD"/>
    <n v="1406178000"/>
    <n v="1407301200"/>
    <b v="0"/>
    <b v="0"/>
    <x v="16"/>
    <x v="1"/>
    <s v="metal"/>
    <n v="527"/>
    <n v="84.97"/>
    <x v="43"/>
    <d v="2014-08-06T05:00:00"/>
  </r>
  <r>
    <x v="719"/>
    <s v="Exclusive 5thgeneration leverage"/>
    <n v="4200"/>
    <n v="13404"/>
    <x v="1"/>
    <x v="486"/>
    <s v="US"/>
    <s v="USD"/>
    <n v="1485583200"/>
    <n v="1486620000"/>
    <b v="0"/>
    <b v="1"/>
    <x v="3"/>
    <x v="3"/>
    <s v="plays"/>
    <n v="319"/>
    <n v="25.01"/>
    <x v="667"/>
    <d v="2017-02-09T06:00:00"/>
  </r>
  <r>
    <x v="720"/>
    <s v="Grass-roots zero administration alliance"/>
    <n v="37100"/>
    <n v="131404"/>
    <x v="1"/>
    <x v="487"/>
    <s v="US"/>
    <s v="USD"/>
    <n v="1459314000"/>
    <n v="1459918800"/>
    <b v="0"/>
    <b v="0"/>
    <x v="14"/>
    <x v="7"/>
    <s v="photography books"/>
    <n v="354"/>
    <n v="66"/>
    <x v="668"/>
    <d v="2016-04-06T05:00:00"/>
  </r>
  <r>
    <x v="721"/>
    <s v="Proactive heuristic orchestration"/>
    <n v="7700"/>
    <n v="2533"/>
    <x v="3"/>
    <x v="226"/>
    <s v="US"/>
    <s v="USD"/>
    <n v="1424412000"/>
    <n v="1424757600"/>
    <b v="0"/>
    <b v="0"/>
    <x v="9"/>
    <x v="5"/>
    <s v="nonfiction"/>
    <n v="33"/>
    <n v="87.34"/>
    <x v="669"/>
    <d v="2015-02-24T06:00:00"/>
  </r>
  <r>
    <x v="722"/>
    <s v="Function-based systematic Graphical User Interface"/>
    <n v="3700"/>
    <n v="5028"/>
    <x v="1"/>
    <x v="80"/>
    <s v="US"/>
    <s v="USD"/>
    <n v="1478844000"/>
    <n v="1479880800"/>
    <b v="0"/>
    <b v="0"/>
    <x v="7"/>
    <x v="1"/>
    <s v="indie rock"/>
    <n v="136"/>
    <n v="27.93"/>
    <x v="670"/>
    <d v="2016-11-23T06:00:00"/>
  </r>
  <r>
    <x v="486"/>
    <s v="Extended zero administration software"/>
    <n v="74700"/>
    <n v="1557"/>
    <x v="0"/>
    <x v="27"/>
    <s v="US"/>
    <s v="USD"/>
    <n v="1416117600"/>
    <n v="1418018400"/>
    <b v="0"/>
    <b v="1"/>
    <x v="3"/>
    <x v="3"/>
    <s v="plays"/>
    <n v="2"/>
    <n v="103.8"/>
    <x v="671"/>
    <d v="2014-12-08T06:00:00"/>
  </r>
  <r>
    <x v="723"/>
    <s v="Multi-tiered discrete support"/>
    <n v="10000"/>
    <n v="6100"/>
    <x v="0"/>
    <x v="271"/>
    <s v="US"/>
    <s v="USD"/>
    <n v="1340946000"/>
    <n v="1341032400"/>
    <b v="0"/>
    <b v="0"/>
    <x v="7"/>
    <x v="1"/>
    <s v="indie rock"/>
    <n v="61"/>
    <n v="31.94"/>
    <x v="672"/>
    <d v="2012-06-30T05:00:00"/>
  </r>
  <r>
    <x v="724"/>
    <s v="Phased system-worthy conglomeration"/>
    <n v="5300"/>
    <n v="1592"/>
    <x v="0"/>
    <x v="36"/>
    <s v="US"/>
    <s v="USD"/>
    <n v="1486101600"/>
    <n v="1486360800"/>
    <b v="0"/>
    <b v="0"/>
    <x v="3"/>
    <x v="3"/>
    <s v="plays"/>
    <n v="30"/>
    <n v="99.5"/>
    <x v="673"/>
    <d v="2017-02-06T06:00:00"/>
  </r>
  <r>
    <x v="287"/>
    <s v="Balanced mobile alliance"/>
    <n v="1200"/>
    <n v="14150"/>
    <x v="1"/>
    <x v="406"/>
    <s v="US"/>
    <s v="USD"/>
    <n v="1274590800"/>
    <n v="1274677200"/>
    <b v="0"/>
    <b v="0"/>
    <x v="3"/>
    <x v="3"/>
    <s v="plays"/>
    <n v="1179"/>
    <n v="108.85"/>
    <x v="674"/>
    <d v="2010-05-24T05:00:00"/>
  </r>
  <r>
    <x v="725"/>
    <s v="Reactive solution-oriented groupware"/>
    <n v="1200"/>
    <n v="13513"/>
    <x v="1"/>
    <x v="393"/>
    <s v="US"/>
    <s v="USD"/>
    <n v="1263880800"/>
    <n v="1267509600"/>
    <b v="0"/>
    <b v="0"/>
    <x v="5"/>
    <x v="1"/>
    <s v="electric music"/>
    <n v="1126"/>
    <n v="110.76"/>
    <x v="675"/>
    <d v="2010-03-02T06:00:00"/>
  </r>
  <r>
    <x v="726"/>
    <s v="Exclusive bandwidth-monitored orchestration"/>
    <n v="3900"/>
    <n v="504"/>
    <x v="0"/>
    <x v="68"/>
    <s v="US"/>
    <s v="USD"/>
    <n v="1445403600"/>
    <n v="1445922000"/>
    <b v="0"/>
    <b v="1"/>
    <x v="3"/>
    <x v="3"/>
    <s v="plays"/>
    <n v="13"/>
    <n v="29.65"/>
    <x v="676"/>
    <d v="2015-10-27T05:00:00"/>
  </r>
  <r>
    <x v="727"/>
    <s v="Intuitive exuding initiative"/>
    <n v="2000"/>
    <n v="14240"/>
    <x v="1"/>
    <x v="382"/>
    <s v="US"/>
    <s v="USD"/>
    <n v="1533877200"/>
    <n v="1534050000"/>
    <b v="0"/>
    <b v="1"/>
    <x v="3"/>
    <x v="3"/>
    <s v="plays"/>
    <n v="712"/>
    <n v="101.71"/>
    <x v="342"/>
    <d v="2018-08-12T05:00:00"/>
  </r>
  <r>
    <x v="728"/>
    <s v="Streamlined needs-based knowledge user"/>
    <n v="6900"/>
    <n v="2091"/>
    <x v="0"/>
    <x v="298"/>
    <s v="US"/>
    <s v="USD"/>
    <n v="1275195600"/>
    <n v="1277528400"/>
    <b v="0"/>
    <b v="0"/>
    <x v="8"/>
    <x v="2"/>
    <s v="wearables"/>
    <n v="30"/>
    <n v="61.5"/>
    <x v="677"/>
    <d v="2010-06-26T05:00:00"/>
  </r>
  <r>
    <x v="729"/>
    <s v="Automated system-worthy structure"/>
    <n v="55800"/>
    <n v="118580"/>
    <x v="1"/>
    <x v="488"/>
    <s v="US"/>
    <s v="USD"/>
    <n v="1318136400"/>
    <n v="1318568400"/>
    <b v="0"/>
    <b v="0"/>
    <x v="2"/>
    <x v="2"/>
    <s v="web"/>
    <n v="213"/>
    <n v="35"/>
    <x v="678"/>
    <d v="2011-10-14T05:00:00"/>
  </r>
  <r>
    <x v="730"/>
    <s v="Secured clear-thinking intranet"/>
    <n v="4900"/>
    <n v="11214"/>
    <x v="1"/>
    <x v="489"/>
    <s v="US"/>
    <s v="USD"/>
    <n v="1283403600"/>
    <n v="1284354000"/>
    <b v="0"/>
    <b v="0"/>
    <x v="3"/>
    <x v="3"/>
    <s v="plays"/>
    <n v="229"/>
    <n v="40.049999999999997"/>
    <x v="679"/>
    <d v="2010-09-13T05:00:00"/>
  </r>
  <r>
    <x v="731"/>
    <s v="Cloned actuating architecture"/>
    <n v="194900"/>
    <n v="68137"/>
    <x v="3"/>
    <x v="490"/>
    <s v="US"/>
    <s v="USD"/>
    <n v="1267423200"/>
    <n v="1269579600"/>
    <b v="0"/>
    <b v="1"/>
    <x v="10"/>
    <x v="4"/>
    <s v="animation"/>
    <n v="35"/>
    <n v="110.97"/>
    <x v="680"/>
    <d v="2010-03-26T05:00:00"/>
  </r>
  <r>
    <x v="732"/>
    <s v="Down-sized needs-based task-force"/>
    <n v="8600"/>
    <n v="13527"/>
    <x v="1"/>
    <x v="491"/>
    <s v="IT"/>
    <s v="EUR"/>
    <n v="1412744400"/>
    <n v="1413781200"/>
    <b v="0"/>
    <b v="1"/>
    <x v="8"/>
    <x v="2"/>
    <s v="wearables"/>
    <n v="157"/>
    <n v="36.96"/>
    <x v="681"/>
    <d v="2014-10-20T05:00:00"/>
  </r>
  <r>
    <x v="733"/>
    <s v="Extended responsive Internet solution"/>
    <n v="100"/>
    <n v="1"/>
    <x v="0"/>
    <x v="49"/>
    <s v="GB"/>
    <s v="GBP"/>
    <n v="1277960400"/>
    <n v="1280120400"/>
    <b v="0"/>
    <b v="0"/>
    <x v="5"/>
    <x v="1"/>
    <s v="electric music"/>
    <n v="1"/>
    <n v="1"/>
    <x v="682"/>
    <d v="2010-07-26T05:00:00"/>
  </r>
  <r>
    <x v="734"/>
    <s v="Universal value-added moderator"/>
    <n v="3600"/>
    <n v="8363"/>
    <x v="1"/>
    <x v="492"/>
    <s v="US"/>
    <s v="USD"/>
    <n v="1458190800"/>
    <n v="1459486800"/>
    <b v="1"/>
    <b v="1"/>
    <x v="9"/>
    <x v="5"/>
    <s v="nonfiction"/>
    <n v="232"/>
    <n v="30.97"/>
    <x v="683"/>
    <d v="2016-04-01T05:00:00"/>
  </r>
  <r>
    <x v="735"/>
    <s v="Sharable motivating emulation"/>
    <n v="5800"/>
    <n v="5362"/>
    <x v="3"/>
    <x v="493"/>
    <s v="US"/>
    <s v="USD"/>
    <n v="1280984400"/>
    <n v="1282539600"/>
    <b v="0"/>
    <b v="1"/>
    <x v="3"/>
    <x v="3"/>
    <s v="plays"/>
    <n v="92"/>
    <n v="47.04"/>
    <x v="684"/>
    <d v="2010-08-23T05:00:00"/>
  </r>
  <r>
    <x v="736"/>
    <s v="Networked web-enabled product"/>
    <n v="4700"/>
    <n v="12065"/>
    <x v="1"/>
    <x v="231"/>
    <s v="US"/>
    <s v="USD"/>
    <n v="1274590800"/>
    <n v="1275886800"/>
    <b v="0"/>
    <b v="0"/>
    <x v="14"/>
    <x v="7"/>
    <s v="photography books"/>
    <n v="257"/>
    <n v="88.07"/>
    <x v="674"/>
    <d v="2010-06-07T05:00:00"/>
  </r>
  <r>
    <x v="737"/>
    <s v="Advanced dedicated encoding"/>
    <n v="70400"/>
    <n v="118603"/>
    <x v="1"/>
    <x v="494"/>
    <s v="US"/>
    <s v="USD"/>
    <n v="1351400400"/>
    <n v="1355983200"/>
    <b v="0"/>
    <b v="0"/>
    <x v="3"/>
    <x v="3"/>
    <s v="plays"/>
    <n v="168"/>
    <n v="37.01"/>
    <x v="685"/>
    <d v="2012-12-20T06:00:00"/>
  </r>
  <r>
    <x v="738"/>
    <s v="Stand-alone multi-state project"/>
    <n v="4500"/>
    <n v="7496"/>
    <x v="1"/>
    <x v="495"/>
    <s v="DK"/>
    <s v="DKK"/>
    <n v="1514354400"/>
    <n v="1515391200"/>
    <b v="0"/>
    <b v="1"/>
    <x v="3"/>
    <x v="3"/>
    <s v="plays"/>
    <n v="167"/>
    <n v="26.03"/>
    <x v="605"/>
    <d v="2018-01-08T06:00:00"/>
  </r>
  <r>
    <x v="739"/>
    <s v="Customizable bi-directional monitoring"/>
    <n v="1300"/>
    <n v="10037"/>
    <x v="1"/>
    <x v="496"/>
    <s v="US"/>
    <s v="USD"/>
    <n v="1421733600"/>
    <n v="1422252000"/>
    <b v="0"/>
    <b v="0"/>
    <x v="3"/>
    <x v="3"/>
    <s v="plays"/>
    <n v="772"/>
    <n v="67.819999999999993"/>
    <x v="686"/>
    <d v="2015-01-26T06:00:00"/>
  </r>
  <r>
    <x v="740"/>
    <s v="Profit-focused motivating function"/>
    <n v="1400"/>
    <n v="5696"/>
    <x v="1"/>
    <x v="493"/>
    <s v="US"/>
    <s v="USD"/>
    <n v="1305176400"/>
    <n v="1305522000"/>
    <b v="0"/>
    <b v="0"/>
    <x v="6"/>
    <x v="4"/>
    <s v="drama"/>
    <n v="407"/>
    <n v="49.96"/>
    <x v="687"/>
    <d v="2011-05-16T05:00:00"/>
  </r>
  <r>
    <x v="741"/>
    <s v="Proactive systemic firmware"/>
    <n v="29600"/>
    <n v="167005"/>
    <x v="1"/>
    <x v="497"/>
    <s v="CA"/>
    <s v="CAD"/>
    <n v="1414126800"/>
    <n v="1414904400"/>
    <b v="0"/>
    <b v="0"/>
    <x v="1"/>
    <x v="1"/>
    <s v="rock"/>
    <n v="564"/>
    <n v="110.02"/>
    <x v="688"/>
    <d v="2014-11-02T05:00:00"/>
  </r>
  <r>
    <x v="742"/>
    <s v="Grass-roots upward-trending installation"/>
    <n v="167500"/>
    <n v="114615"/>
    <x v="0"/>
    <x v="498"/>
    <s v="US"/>
    <s v="USD"/>
    <n v="1517810400"/>
    <n v="1520402400"/>
    <b v="0"/>
    <b v="0"/>
    <x v="5"/>
    <x v="1"/>
    <s v="electric music"/>
    <n v="68"/>
    <n v="89.96"/>
    <x v="689"/>
    <d v="2018-03-07T06:00:00"/>
  </r>
  <r>
    <x v="743"/>
    <s v="Virtual heuristic hub"/>
    <n v="48300"/>
    <n v="16592"/>
    <x v="0"/>
    <x v="155"/>
    <s v="IT"/>
    <s v="EUR"/>
    <n v="1564635600"/>
    <n v="1567141200"/>
    <b v="0"/>
    <b v="1"/>
    <x v="11"/>
    <x v="6"/>
    <s v="video games"/>
    <n v="34"/>
    <n v="79.010000000000005"/>
    <x v="690"/>
    <d v="2019-08-30T05:00:00"/>
  </r>
  <r>
    <x v="744"/>
    <s v="Customizable leadingedge model"/>
    <n v="2200"/>
    <n v="14420"/>
    <x v="1"/>
    <x v="499"/>
    <s v="US"/>
    <s v="USD"/>
    <n v="1500699600"/>
    <n v="1501131600"/>
    <b v="0"/>
    <b v="0"/>
    <x v="1"/>
    <x v="1"/>
    <s v="rock"/>
    <n v="655"/>
    <n v="86.87"/>
    <x v="691"/>
    <d v="2017-07-27T05:00:00"/>
  </r>
  <r>
    <x v="307"/>
    <s v="Upgradable uniform service-desk"/>
    <n v="3500"/>
    <n v="6204"/>
    <x v="1"/>
    <x v="16"/>
    <s v="AU"/>
    <s v="AUD"/>
    <n v="1354082400"/>
    <n v="1355032800"/>
    <b v="0"/>
    <b v="0"/>
    <x v="17"/>
    <x v="1"/>
    <s v="jazz"/>
    <n v="177"/>
    <n v="62.04"/>
    <x v="692"/>
    <d v="2012-12-09T06:00:00"/>
  </r>
  <r>
    <x v="745"/>
    <s v="Inverse client-driven product"/>
    <n v="5600"/>
    <n v="6338"/>
    <x v="1"/>
    <x v="500"/>
    <s v="US"/>
    <s v="USD"/>
    <n v="1336453200"/>
    <n v="1339477200"/>
    <b v="0"/>
    <b v="1"/>
    <x v="3"/>
    <x v="3"/>
    <s v="plays"/>
    <n v="113"/>
    <n v="26.97"/>
    <x v="693"/>
    <d v="2012-06-12T05:00:00"/>
  </r>
  <r>
    <x v="746"/>
    <s v="Managed bandwidth-monitored system engine"/>
    <n v="1100"/>
    <n v="8010"/>
    <x v="1"/>
    <x v="496"/>
    <s v="US"/>
    <s v="USD"/>
    <n v="1305262800"/>
    <n v="1305954000"/>
    <b v="0"/>
    <b v="0"/>
    <x v="1"/>
    <x v="1"/>
    <s v="rock"/>
    <n v="728"/>
    <n v="54.12"/>
    <x v="694"/>
    <d v="2011-05-21T05:00:00"/>
  </r>
  <r>
    <x v="747"/>
    <s v="Advanced transitional help-desk"/>
    <n v="3900"/>
    <n v="8125"/>
    <x v="1"/>
    <x v="40"/>
    <s v="US"/>
    <s v="USD"/>
    <n v="1492232400"/>
    <n v="1494392400"/>
    <b v="1"/>
    <b v="1"/>
    <x v="7"/>
    <x v="1"/>
    <s v="indie rock"/>
    <n v="208"/>
    <n v="41.04"/>
    <x v="695"/>
    <d v="2017-05-10T05:00:00"/>
  </r>
  <r>
    <x v="748"/>
    <s v="De-engineered disintermediate encryption"/>
    <n v="43800"/>
    <n v="13653"/>
    <x v="0"/>
    <x v="501"/>
    <s v="AU"/>
    <s v="AUD"/>
    <n v="1537333200"/>
    <n v="1537419600"/>
    <b v="0"/>
    <b v="0"/>
    <x v="22"/>
    <x v="4"/>
    <s v="science fiction"/>
    <n v="31"/>
    <n v="55.05"/>
    <x v="123"/>
    <d v="2018-09-20T05:00:00"/>
  </r>
  <r>
    <x v="749"/>
    <s v="Upgradable attitude-oriented project"/>
    <n v="97200"/>
    <n v="55372"/>
    <x v="0"/>
    <x v="502"/>
    <s v="US"/>
    <s v="USD"/>
    <n v="1444107600"/>
    <n v="1447999200"/>
    <b v="0"/>
    <b v="0"/>
    <x v="18"/>
    <x v="5"/>
    <s v="translations"/>
    <n v="57"/>
    <n v="107.94"/>
    <x v="696"/>
    <d v="2015-11-20T06:00:00"/>
  </r>
  <r>
    <x v="750"/>
    <s v="Fundamental zero tolerance alliance"/>
    <n v="4800"/>
    <n v="11088"/>
    <x v="1"/>
    <x v="503"/>
    <s v="US"/>
    <s v="USD"/>
    <n v="1386741600"/>
    <n v="1388037600"/>
    <b v="0"/>
    <b v="0"/>
    <x v="3"/>
    <x v="3"/>
    <s v="plays"/>
    <n v="231"/>
    <n v="73.92"/>
    <x v="626"/>
    <d v="2013-12-26T06:00:00"/>
  </r>
  <r>
    <x v="751"/>
    <s v="Devolved 24hour forecast"/>
    <n v="125600"/>
    <n v="109106"/>
    <x v="0"/>
    <x v="504"/>
    <s v="US"/>
    <s v="USD"/>
    <n v="1376542800"/>
    <n v="1378789200"/>
    <b v="0"/>
    <b v="0"/>
    <x v="11"/>
    <x v="6"/>
    <s v="video games"/>
    <n v="87"/>
    <n v="32"/>
    <x v="697"/>
    <d v="2013-09-10T05:00:00"/>
  </r>
  <r>
    <x v="752"/>
    <s v="User-centric attitude-oriented intranet"/>
    <n v="4300"/>
    <n v="11642"/>
    <x v="1"/>
    <x v="505"/>
    <s v="IT"/>
    <s v="EUR"/>
    <n v="1397451600"/>
    <n v="1398056400"/>
    <b v="0"/>
    <b v="1"/>
    <x v="3"/>
    <x v="3"/>
    <s v="plays"/>
    <n v="271"/>
    <n v="53.9"/>
    <x v="698"/>
    <d v="2014-04-21T05:00:00"/>
  </r>
  <r>
    <x v="753"/>
    <s v="Self-enabling 5thgeneration paradigm"/>
    <n v="5600"/>
    <n v="2769"/>
    <x v="3"/>
    <x v="150"/>
    <s v="US"/>
    <s v="USD"/>
    <n v="1548482400"/>
    <n v="1550815200"/>
    <b v="0"/>
    <b v="0"/>
    <x v="3"/>
    <x v="3"/>
    <s v="plays"/>
    <n v="49"/>
    <n v="106.5"/>
    <x v="699"/>
    <d v="2019-02-22T06:00:00"/>
  </r>
  <r>
    <x v="754"/>
    <s v="Persistent 3rdgeneration moratorium"/>
    <n v="149600"/>
    <n v="169586"/>
    <x v="1"/>
    <x v="506"/>
    <s v="US"/>
    <s v="USD"/>
    <n v="1549692000"/>
    <n v="1550037600"/>
    <b v="0"/>
    <b v="0"/>
    <x v="7"/>
    <x v="1"/>
    <s v="indie rock"/>
    <n v="113"/>
    <n v="33"/>
    <x v="700"/>
    <d v="2019-02-13T06:00:00"/>
  </r>
  <r>
    <x v="755"/>
    <s v="Cross-platform empowering project"/>
    <n v="53100"/>
    <n v="101185"/>
    <x v="1"/>
    <x v="507"/>
    <s v="US"/>
    <s v="USD"/>
    <n v="1492059600"/>
    <n v="1492923600"/>
    <b v="0"/>
    <b v="0"/>
    <x v="3"/>
    <x v="3"/>
    <s v="plays"/>
    <n v="191"/>
    <n v="43"/>
    <x v="701"/>
    <d v="2017-04-23T05:00:00"/>
  </r>
  <r>
    <x v="756"/>
    <s v="Polarized user-facing interface"/>
    <n v="5000"/>
    <n v="6775"/>
    <x v="1"/>
    <x v="373"/>
    <s v="IT"/>
    <s v="EUR"/>
    <n v="1463979600"/>
    <n v="1467522000"/>
    <b v="0"/>
    <b v="0"/>
    <x v="2"/>
    <x v="2"/>
    <s v="web"/>
    <n v="136"/>
    <n v="86.86"/>
    <x v="702"/>
    <d v="2016-07-03T05:00:00"/>
  </r>
  <r>
    <x v="757"/>
    <s v="Customer-focused non-volatile framework"/>
    <n v="9400"/>
    <n v="968"/>
    <x v="0"/>
    <x v="234"/>
    <s v="US"/>
    <s v="USD"/>
    <n v="1415253600"/>
    <n v="1416117600"/>
    <b v="0"/>
    <b v="0"/>
    <x v="1"/>
    <x v="1"/>
    <s v="rock"/>
    <n v="10"/>
    <n v="96.8"/>
    <x v="703"/>
    <d v="2014-11-16T06:00:00"/>
  </r>
  <r>
    <x v="758"/>
    <s v="Synchronized multimedia frame"/>
    <n v="110800"/>
    <n v="72623"/>
    <x v="0"/>
    <x v="508"/>
    <s v="US"/>
    <s v="USD"/>
    <n v="1562216400"/>
    <n v="1563771600"/>
    <b v="0"/>
    <b v="0"/>
    <x v="3"/>
    <x v="3"/>
    <s v="plays"/>
    <n v="66"/>
    <n v="33"/>
    <x v="704"/>
    <d v="2019-07-22T05:00:00"/>
  </r>
  <r>
    <x v="759"/>
    <s v="Open-architected stable algorithm"/>
    <n v="93800"/>
    <n v="45987"/>
    <x v="0"/>
    <x v="103"/>
    <s v="US"/>
    <s v="USD"/>
    <n v="1316754000"/>
    <n v="1319259600"/>
    <b v="0"/>
    <b v="0"/>
    <x v="3"/>
    <x v="3"/>
    <s v="plays"/>
    <n v="49"/>
    <n v="68.03"/>
    <x v="431"/>
    <d v="2011-10-22T05:00:00"/>
  </r>
  <r>
    <x v="760"/>
    <s v="Cross-platform optimizing website"/>
    <n v="1300"/>
    <n v="10243"/>
    <x v="1"/>
    <x v="5"/>
    <s v="CH"/>
    <s v="CHF"/>
    <n v="1313211600"/>
    <n v="1313643600"/>
    <b v="0"/>
    <b v="0"/>
    <x v="10"/>
    <x v="4"/>
    <s v="animation"/>
    <n v="788"/>
    <n v="58.87"/>
    <x v="705"/>
    <d v="2011-08-18T05:00:00"/>
  </r>
  <r>
    <x v="761"/>
    <s v="Public-key actuating projection"/>
    <n v="108700"/>
    <n v="87293"/>
    <x v="0"/>
    <x v="509"/>
    <s v="US"/>
    <s v="USD"/>
    <n v="1439528400"/>
    <n v="1440306000"/>
    <b v="0"/>
    <b v="1"/>
    <x v="3"/>
    <x v="3"/>
    <s v="plays"/>
    <n v="80"/>
    <n v="105.05"/>
    <x v="706"/>
    <d v="2015-08-23T05:00:00"/>
  </r>
  <r>
    <x v="762"/>
    <s v="Implemented intangible instruction set"/>
    <n v="5100"/>
    <n v="5421"/>
    <x v="1"/>
    <x v="55"/>
    <s v="US"/>
    <s v="USD"/>
    <n v="1469163600"/>
    <n v="1470805200"/>
    <b v="0"/>
    <b v="1"/>
    <x v="6"/>
    <x v="4"/>
    <s v="drama"/>
    <n v="106"/>
    <n v="33.049999999999997"/>
    <x v="707"/>
    <d v="2016-08-10T05:00:00"/>
  </r>
  <r>
    <x v="763"/>
    <s v="Cross-group interactive architecture"/>
    <n v="8700"/>
    <n v="4414"/>
    <x v="3"/>
    <x v="75"/>
    <s v="CH"/>
    <s v="CHF"/>
    <n v="1288501200"/>
    <n v="1292911200"/>
    <b v="0"/>
    <b v="0"/>
    <x v="3"/>
    <x v="3"/>
    <s v="plays"/>
    <n v="51"/>
    <n v="78.819999999999993"/>
    <x v="708"/>
    <d v="2010-12-21T06:00:00"/>
  </r>
  <r>
    <x v="764"/>
    <s v="Centralized asymmetric framework"/>
    <n v="5100"/>
    <n v="10981"/>
    <x v="1"/>
    <x v="510"/>
    <s v="US"/>
    <s v="USD"/>
    <n v="1298959200"/>
    <n v="1301374800"/>
    <b v="0"/>
    <b v="1"/>
    <x v="10"/>
    <x v="4"/>
    <s v="animation"/>
    <n v="215"/>
    <n v="68.2"/>
    <x v="709"/>
    <d v="2011-03-29T05:00:00"/>
  </r>
  <r>
    <x v="765"/>
    <s v="Down-sized systematic utilization"/>
    <n v="7400"/>
    <n v="10451"/>
    <x v="1"/>
    <x v="188"/>
    <s v="US"/>
    <s v="USD"/>
    <n v="1387260000"/>
    <n v="1387864800"/>
    <b v="0"/>
    <b v="0"/>
    <x v="1"/>
    <x v="1"/>
    <s v="rock"/>
    <n v="141"/>
    <n v="75.73"/>
    <x v="710"/>
    <d v="2013-12-24T06:00:00"/>
  </r>
  <r>
    <x v="766"/>
    <s v="Profound fault-tolerant model"/>
    <n v="88900"/>
    <n v="102535"/>
    <x v="1"/>
    <x v="511"/>
    <s v="US"/>
    <s v="USD"/>
    <n v="1457244000"/>
    <n v="1458190800"/>
    <b v="0"/>
    <b v="0"/>
    <x v="2"/>
    <x v="2"/>
    <s v="web"/>
    <n v="115"/>
    <n v="31"/>
    <x v="711"/>
    <d v="2016-03-17T05:00:00"/>
  </r>
  <r>
    <x v="767"/>
    <s v="Multi-channeled bi-directional moratorium"/>
    <n v="6700"/>
    <n v="12939"/>
    <x v="1"/>
    <x v="78"/>
    <s v="AU"/>
    <s v="AUD"/>
    <n v="1556341200"/>
    <n v="1559278800"/>
    <b v="0"/>
    <b v="1"/>
    <x v="10"/>
    <x v="4"/>
    <s v="animation"/>
    <n v="193"/>
    <n v="101.88"/>
    <x v="157"/>
    <d v="2019-05-31T05:00:00"/>
  </r>
  <r>
    <x v="768"/>
    <s v="Object-based content-based ability"/>
    <n v="1500"/>
    <n v="10946"/>
    <x v="1"/>
    <x v="512"/>
    <s v="IT"/>
    <s v="EUR"/>
    <n v="1522126800"/>
    <n v="1522731600"/>
    <b v="0"/>
    <b v="1"/>
    <x v="17"/>
    <x v="1"/>
    <s v="jazz"/>
    <n v="730"/>
    <n v="52.88"/>
    <x v="630"/>
    <d v="2018-04-03T05:00:00"/>
  </r>
  <r>
    <x v="769"/>
    <s v="Progressive coherent secured line"/>
    <n v="61200"/>
    <n v="60994"/>
    <x v="0"/>
    <x v="513"/>
    <s v="CA"/>
    <s v="CAD"/>
    <n v="1305954000"/>
    <n v="1306731600"/>
    <b v="0"/>
    <b v="0"/>
    <x v="1"/>
    <x v="1"/>
    <s v="rock"/>
    <n v="100"/>
    <n v="71.010000000000005"/>
    <x v="712"/>
    <d v="2011-05-30T05:00:00"/>
  </r>
  <r>
    <x v="770"/>
    <s v="Synchronized directional capability"/>
    <n v="3600"/>
    <n v="3174"/>
    <x v="2"/>
    <x v="249"/>
    <s v="US"/>
    <s v="USD"/>
    <n v="1350709200"/>
    <n v="1352527200"/>
    <b v="0"/>
    <b v="0"/>
    <x v="10"/>
    <x v="4"/>
    <s v="animation"/>
    <n v="88"/>
    <n v="102.39"/>
    <x v="93"/>
    <d v="2012-11-10T06:00:00"/>
  </r>
  <r>
    <x v="771"/>
    <s v="Cross-platform composite migration"/>
    <n v="9000"/>
    <n v="3351"/>
    <x v="0"/>
    <x v="430"/>
    <s v="US"/>
    <s v="USD"/>
    <n v="1401166800"/>
    <n v="1404363600"/>
    <b v="0"/>
    <b v="0"/>
    <x v="3"/>
    <x v="3"/>
    <s v="plays"/>
    <n v="37"/>
    <n v="74.47"/>
    <x v="713"/>
    <d v="2014-07-03T05:00:00"/>
  </r>
  <r>
    <x v="772"/>
    <s v="Operative local pricing structure"/>
    <n v="185900"/>
    <n v="56774"/>
    <x v="3"/>
    <x v="260"/>
    <s v="US"/>
    <s v="USD"/>
    <n v="1266127200"/>
    <n v="1266645600"/>
    <b v="0"/>
    <b v="0"/>
    <x v="3"/>
    <x v="3"/>
    <s v="plays"/>
    <n v="31"/>
    <n v="51.01"/>
    <x v="714"/>
    <d v="2010-02-20T06:00:00"/>
  </r>
  <r>
    <x v="773"/>
    <s v="Optional web-enabled extranet"/>
    <n v="2100"/>
    <n v="540"/>
    <x v="0"/>
    <x v="514"/>
    <s v="US"/>
    <s v="USD"/>
    <n v="1481436000"/>
    <n v="1482818400"/>
    <b v="0"/>
    <b v="0"/>
    <x v="0"/>
    <x v="0"/>
    <s v="food trucks"/>
    <n v="26"/>
    <n v="90"/>
    <x v="715"/>
    <d v="2016-12-27T06:00:00"/>
  </r>
  <r>
    <x v="774"/>
    <s v="Reduced 6thgeneration intranet"/>
    <n v="2000"/>
    <n v="680"/>
    <x v="0"/>
    <x v="243"/>
    <s v="US"/>
    <s v="USD"/>
    <n v="1372222800"/>
    <n v="1374642000"/>
    <b v="0"/>
    <b v="1"/>
    <x v="3"/>
    <x v="3"/>
    <s v="plays"/>
    <n v="34"/>
    <n v="97.14"/>
    <x v="716"/>
    <d v="2013-07-24T05:00:00"/>
  </r>
  <r>
    <x v="775"/>
    <s v="Networked disintermediate leverage"/>
    <n v="1100"/>
    <n v="13045"/>
    <x v="1"/>
    <x v="483"/>
    <s v="CH"/>
    <s v="CHF"/>
    <n v="1372136400"/>
    <n v="1372482000"/>
    <b v="0"/>
    <b v="0"/>
    <x v="9"/>
    <x v="5"/>
    <s v="nonfiction"/>
    <n v="1186"/>
    <n v="72.069999999999993"/>
    <x v="448"/>
    <d v="2013-06-29T05:00:00"/>
  </r>
  <r>
    <x v="776"/>
    <s v="Optional optimal website"/>
    <n v="6600"/>
    <n v="8276"/>
    <x v="1"/>
    <x v="460"/>
    <s v="US"/>
    <s v="USD"/>
    <n v="1513922400"/>
    <n v="1514959200"/>
    <b v="0"/>
    <b v="0"/>
    <x v="1"/>
    <x v="1"/>
    <s v="rock"/>
    <n v="125"/>
    <n v="75.239999999999995"/>
    <x v="717"/>
    <d v="2018-01-03T06:00:00"/>
  </r>
  <r>
    <x v="777"/>
    <s v="Stand-alone asynchronous functionalities"/>
    <n v="7100"/>
    <n v="1022"/>
    <x v="0"/>
    <x v="249"/>
    <s v="US"/>
    <s v="USD"/>
    <n v="1477976400"/>
    <n v="1478235600"/>
    <b v="0"/>
    <b v="0"/>
    <x v="6"/>
    <x v="4"/>
    <s v="drama"/>
    <n v="14"/>
    <n v="32.97"/>
    <x v="718"/>
    <d v="2016-11-04T05:00:00"/>
  </r>
  <r>
    <x v="778"/>
    <s v="Profound full-range open system"/>
    <n v="7800"/>
    <n v="4275"/>
    <x v="0"/>
    <x v="373"/>
    <s v="US"/>
    <s v="USD"/>
    <n v="1407474000"/>
    <n v="1408078800"/>
    <b v="0"/>
    <b v="1"/>
    <x v="20"/>
    <x v="6"/>
    <s v="mobile games"/>
    <n v="55"/>
    <n v="54.81"/>
    <x v="719"/>
    <d v="2014-08-15T05:00:00"/>
  </r>
  <r>
    <x v="779"/>
    <s v="Optional tangible utilization"/>
    <n v="7600"/>
    <n v="8332"/>
    <x v="1"/>
    <x v="515"/>
    <s v="US"/>
    <s v="USD"/>
    <n v="1546149600"/>
    <n v="1548136800"/>
    <b v="0"/>
    <b v="0"/>
    <x v="2"/>
    <x v="2"/>
    <s v="web"/>
    <n v="110"/>
    <n v="45.04"/>
    <x v="720"/>
    <d v="2019-01-22T06:00:00"/>
  </r>
  <r>
    <x v="780"/>
    <s v="Seamless maximized product"/>
    <n v="3400"/>
    <n v="6408"/>
    <x v="1"/>
    <x v="246"/>
    <s v="US"/>
    <s v="USD"/>
    <n v="1338440400"/>
    <n v="1340859600"/>
    <b v="0"/>
    <b v="1"/>
    <x v="3"/>
    <x v="3"/>
    <s v="plays"/>
    <n v="188"/>
    <n v="52.96"/>
    <x v="721"/>
    <d v="2012-06-28T05:00:00"/>
  </r>
  <r>
    <x v="781"/>
    <s v="Devolved tertiary time-frame"/>
    <n v="84500"/>
    <n v="73522"/>
    <x v="0"/>
    <x v="516"/>
    <s v="GB"/>
    <s v="GBP"/>
    <n v="1454133600"/>
    <n v="1454479200"/>
    <b v="0"/>
    <b v="0"/>
    <x v="3"/>
    <x v="3"/>
    <s v="plays"/>
    <n v="87"/>
    <n v="60.02"/>
    <x v="722"/>
    <d v="2016-02-03T06:00:00"/>
  </r>
  <r>
    <x v="782"/>
    <s v="Centralized regional function"/>
    <n v="100"/>
    <n v="1"/>
    <x v="0"/>
    <x v="49"/>
    <s v="CH"/>
    <s v="CHF"/>
    <n v="1434085200"/>
    <n v="1434430800"/>
    <b v="0"/>
    <b v="0"/>
    <x v="1"/>
    <x v="1"/>
    <s v="rock"/>
    <n v="1"/>
    <n v="1"/>
    <x v="139"/>
    <d v="2015-06-16T05:00:00"/>
  </r>
  <r>
    <x v="783"/>
    <s v="User-friendly high-level initiative"/>
    <n v="2300"/>
    <n v="4667"/>
    <x v="1"/>
    <x v="88"/>
    <s v="US"/>
    <s v="USD"/>
    <n v="1577772000"/>
    <n v="1579672800"/>
    <b v="0"/>
    <b v="1"/>
    <x v="14"/>
    <x v="7"/>
    <s v="photography books"/>
    <n v="203"/>
    <n v="44.03"/>
    <x v="723"/>
    <d v="2020-01-22T06:00:00"/>
  </r>
  <r>
    <x v="784"/>
    <s v="Reverse-engineered zero-defect infrastructure"/>
    <n v="6200"/>
    <n v="12216"/>
    <x v="1"/>
    <x v="23"/>
    <s v="US"/>
    <s v="USD"/>
    <n v="1562216400"/>
    <n v="1562389200"/>
    <b v="0"/>
    <b v="0"/>
    <x v="14"/>
    <x v="7"/>
    <s v="photography books"/>
    <n v="197"/>
    <n v="86.03"/>
    <x v="704"/>
    <d v="2019-07-06T05:00:00"/>
  </r>
  <r>
    <x v="785"/>
    <s v="Stand-alone background customer loyalty"/>
    <n v="6100"/>
    <n v="6527"/>
    <x v="1"/>
    <x v="517"/>
    <s v="US"/>
    <s v="USD"/>
    <n v="1548568800"/>
    <n v="1551506400"/>
    <b v="0"/>
    <b v="0"/>
    <x v="3"/>
    <x v="3"/>
    <s v="plays"/>
    <n v="107"/>
    <n v="28.01"/>
    <x v="724"/>
    <d v="2019-03-02T06:00:00"/>
  </r>
  <r>
    <x v="786"/>
    <s v="Business-focused discrete software"/>
    <n v="2600"/>
    <n v="6987"/>
    <x v="1"/>
    <x v="205"/>
    <s v="US"/>
    <s v="USD"/>
    <n v="1514872800"/>
    <n v="1516600800"/>
    <b v="0"/>
    <b v="0"/>
    <x v="1"/>
    <x v="1"/>
    <s v="rock"/>
    <n v="269"/>
    <n v="32.049999999999997"/>
    <x v="725"/>
    <d v="2018-01-22T06:00:00"/>
  </r>
  <r>
    <x v="787"/>
    <s v="Advanced intermediate Graphic Interface"/>
    <n v="9700"/>
    <n v="4932"/>
    <x v="0"/>
    <x v="109"/>
    <s v="AU"/>
    <s v="AUD"/>
    <n v="1416031200"/>
    <n v="1420437600"/>
    <b v="0"/>
    <b v="0"/>
    <x v="4"/>
    <x v="4"/>
    <s v="documentary"/>
    <n v="51"/>
    <n v="73.61"/>
    <x v="660"/>
    <d v="2015-01-05T06:00:00"/>
  </r>
  <r>
    <x v="788"/>
    <s v="Adaptive holistic hub"/>
    <n v="700"/>
    <n v="8262"/>
    <x v="1"/>
    <x v="70"/>
    <s v="US"/>
    <s v="USD"/>
    <n v="1330927200"/>
    <n v="1332997200"/>
    <b v="0"/>
    <b v="1"/>
    <x v="6"/>
    <x v="4"/>
    <s v="drama"/>
    <n v="1180"/>
    <n v="108.71"/>
    <x v="726"/>
    <d v="2012-03-29T05:00:00"/>
  </r>
  <r>
    <x v="789"/>
    <s v="Automated uniform concept"/>
    <n v="700"/>
    <n v="1848"/>
    <x v="1"/>
    <x v="177"/>
    <s v="US"/>
    <s v="USD"/>
    <n v="1571115600"/>
    <n v="1574920800"/>
    <b v="0"/>
    <b v="1"/>
    <x v="3"/>
    <x v="3"/>
    <s v="plays"/>
    <n v="264"/>
    <n v="42.98"/>
    <x v="727"/>
    <d v="2019-11-28T06:00:00"/>
  </r>
  <r>
    <x v="790"/>
    <s v="Enhanced regional flexibility"/>
    <n v="5200"/>
    <n v="1583"/>
    <x v="0"/>
    <x v="161"/>
    <s v="US"/>
    <s v="USD"/>
    <n v="1463461200"/>
    <n v="1464930000"/>
    <b v="0"/>
    <b v="0"/>
    <x v="0"/>
    <x v="0"/>
    <s v="food trucks"/>
    <n v="30"/>
    <n v="83.32"/>
    <x v="728"/>
    <d v="2016-06-03T05:00:00"/>
  </r>
  <r>
    <x v="764"/>
    <s v="Public-key bottom-line algorithm"/>
    <n v="140800"/>
    <n v="88536"/>
    <x v="0"/>
    <x v="518"/>
    <s v="CH"/>
    <s v="CHF"/>
    <n v="1344920400"/>
    <n v="1345006800"/>
    <b v="0"/>
    <b v="0"/>
    <x v="4"/>
    <x v="4"/>
    <s v="documentary"/>
    <n v="63"/>
    <n v="42"/>
    <x v="729"/>
    <d v="2012-08-15T05:00:00"/>
  </r>
  <r>
    <x v="791"/>
    <s v="Multi-layered intangible instruction set"/>
    <n v="6400"/>
    <n v="12360"/>
    <x v="1"/>
    <x v="394"/>
    <s v="US"/>
    <s v="USD"/>
    <n v="1511848800"/>
    <n v="1512712800"/>
    <b v="0"/>
    <b v="1"/>
    <x v="3"/>
    <x v="3"/>
    <s v="plays"/>
    <n v="193"/>
    <n v="55.93"/>
    <x v="730"/>
    <d v="2017-12-08T06:00:00"/>
  </r>
  <r>
    <x v="792"/>
    <s v="Fundamental methodical emulation"/>
    <n v="92500"/>
    <n v="71320"/>
    <x v="0"/>
    <x v="89"/>
    <s v="US"/>
    <s v="USD"/>
    <n v="1452319200"/>
    <n v="1452492000"/>
    <b v="0"/>
    <b v="1"/>
    <x v="11"/>
    <x v="6"/>
    <s v="video games"/>
    <n v="77"/>
    <n v="105.04"/>
    <x v="731"/>
    <d v="2016-01-11T06:00:00"/>
  </r>
  <r>
    <x v="793"/>
    <s v="Expanded value-added hardware"/>
    <n v="59700"/>
    <n v="134640"/>
    <x v="1"/>
    <x v="519"/>
    <s v="CA"/>
    <s v="CAD"/>
    <n v="1523854800"/>
    <n v="1524286800"/>
    <b v="0"/>
    <b v="0"/>
    <x v="9"/>
    <x v="5"/>
    <s v="nonfiction"/>
    <n v="226"/>
    <n v="48"/>
    <x v="78"/>
    <d v="2018-04-21T05:00:00"/>
  </r>
  <r>
    <x v="794"/>
    <s v="Diverse high-level attitude"/>
    <n v="3200"/>
    <n v="7661"/>
    <x v="1"/>
    <x v="520"/>
    <s v="US"/>
    <s v="USD"/>
    <n v="1346043600"/>
    <n v="1346907600"/>
    <b v="0"/>
    <b v="0"/>
    <x v="11"/>
    <x v="6"/>
    <s v="video games"/>
    <n v="239"/>
    <n v="112.66"/>
    <x v="732"/>
    <d v="2012-09-06T05:00:00"/>
  </r>
  <r>
    <x v="795"/>
    <s v="Visionary 24hour analyzer"/>
    <n v="3200"/>
    <n v="2950"/>
    <x v="0"/>
    <x v="521"/>
    <s v="DK"/>
    <s v="DKK"/>
    <n v="1464325200"/>
    <n v="1464498000"/>
    <b v="0"/>
    <b v="1"/>
    <x v="1"/>
    <x v="1"/>
    <s v="rock"/>
    <n v="92"/>
    <n v="81.94"/>
    <x v="733"/>
    <d v="2016-05-29T05:00:00"/>
  </r>
  <r>
    <x v="796"/>
    <s v="Centralized bandwidth-monitored leverage"/>
    <n v="9000"/>
    <n v="11721"/>
    <x v="1"/>
    <x v="236"/>
    <s v="CA"/>
    <s v="CAD"/>
    <n v="1511935200"/>
    <n v="1514181600"/>
    <b v="0"/>
    <b v="0"/>
    <x v="1"/>
    <x v="1"/>
    <s v="rock"/>
    <n v="130"/>
    <n v="64.05"/>
    <x v="734"/>
    <d v="2017-12-25T06:00:00"/>
  </r>
  <r>
    <x v="797"/>
    <s v="Ergonomic mission-critical moratorium"/>
    <n v="2300"/>
    <n v="14150"/>
    <x v="1"/>
    <x v="221"/>
    <s v="US"/>
    <s v="USD"/>
    <n v="1392012000"/>
    <n v="1392184800"/>
    <b v="1"/>
    <b v="1"/>
    <x v="3"/>
    <x v="3"/>
    <s v="plays"/>
    <n v="615"/>
    <n v="106.39"/>
    <x v="406"/>
    <d v="2014-02-12T06:00:00"/>
  </r>
  <r>
    <x v="798"/>
    <s v="Front-line intermediate moderator"/>
    <n v="51300"/>
    <n v="189192"/>
    <x v="1"/>
    <x v="522"/>
    <s v="IT"/>
    <s v="EUR"/>
    <n v="1556946000"/>
    <n v="1559365200"/>
    <b v="0"/>
    <b v="1"/>
    <x v="9"/>
    <x v="5"/>
    <s v="nonfiction"/>
    <n v="369"/>
    <n v="76.010000000000005"/>
    <x v="735"/>
    <d v="2019-06-01T05:00:00"/>
  </r>
  <r>
    <x v="311"/>
    <s v="Automated local secured line"/>
    <n v="700"/>
    <n v="7664"/>
    <x v="1"/>
    <x v="464"/>
    <s v="US"/>
    <s v="USD"/>
    <n v="1548050400"/>
    <n v="1549173600"/>
    <b v="0"/>
    <b v="1"/>
    <x v="3"/>
    <x v="3"/>
    <s v="plays"/>
    <n v="1095"/>
    <n v="111.07"/>
    <x v="736"/>
    <d v="2019-02-03T06:00:00"/>
  </r>
  <r>
    <x v="799"/>
    <s v="Integrated bandwidth-monitored alliance"/>
    <n v="8900"/>
    <n v="4509"/>
    <x v="0"/>
    <x v="523"/>
    <s v="US"/>
    <s v="USD"/>
    <n v="1353736800"/>
    <n v="1355032800"/>
    <b v="1"/>
    <b v="0"/>
    <x v="11"/>
    <x v="6"/>
    <s v="video games"/>
    <n v="51"/>
    <n v="95.94"/>
    <x v="737"/>
    <d v="2012-12-09T06:00:00"/>
  </r>
  <r>
    <x v="800"/>
    <s v="Cross-group heuristic forecast"/>
    <n v="1500"/>
    <n v="12009"/>
    <x v="1"/>
    <x v="524"/>
    <s v="GB"/>
    <s v="GBP"/>
    <n v="1532840400"/>
    <n v="1533963600"/>
    <b v="0"/>
    <b v="1"/>
    <x v="1"/>
    <x v="1"/>
    <s v="rock"/>
    <n v="801"/>
    <n v="43.04"/>
    <x v="192"/>
    <d v="2018-08-11T05:00:00"/>
  </r>
  <r>
    <x v="801"/>
    <s v="Extended impactful secured line"/>
    <n v="4900"/>
    <n v="14273"/>
    <x v="1"/>
    <x v="155"/>
    <s v="US"/>
    <s v="USD"/>
    <n v="1488261600"/>
    <n v="1489381200"/>
    <b v="0"/>
    <b v="0"/>
    <x v="4"/>
    <x v="4"/>
    <s v="documentary"/>
    <n v="291"/>
    <n v="67.97"/>
    <x v="738"/>
    <d v="2017-03-13T05:00:00"/>
  </r>
  <r>
    <x v="802"/>
    <s v="Distributed optimizing protocol"/>
    <n v="54000"/>
    <n v="188982"/>
    <x v="1"/>
    <x v="525"/>
    <s v="US"/>
    <s v="USD"/>
    <n v="1393567200"/>
    <n v="1395032400"/>
    <b v="0"/>
    <b v="0"/>
    <x v="1"/>
    <x v="1"/>
    <s v="rock"/>
    <n v="350"/>
    <n v="89.99"/>
    <x v="739"/>
    <d v="2014-03-17T05:00:00"/>
  </r>
  <r>
    <x v="803"/>
    <s v="Secured well-modulated system engine"/>
    <n v="4100"/>
    <n v="14640"/>
    <x v="1"/>
    <x v="526"/>
    <s v="US"/>
    <s v="USD"/>
    <n v="1410325200"/>
    <n v="1412485200"/>
    <b v="1"/>
    <b v="1"/>
    <x v="1"/>
    <x v="1"/>
    <s v="rock"/>
    <n v="357"/>
    <n v="58.1"/>
    <x v="613"/>
    <d v="2014-10-05T05:00:00"/>
  </r>
  <r>
    <x v="804"/>
    <s v="Streamlined national benchmark"/>
    <n v="85000"/>
    <n v="107516"/>
    <x v="1"/>
    <x v="527"/>
    <s v="US"/>
    <s v="USD"/>
    <n v="1276923600"/>
    <n v="1279688400"/>
    <b v="0"/>
    <b v="1"/>
    <x v="9"/>
    <x v="5"/>
    <s v="nonfiction"/>
    <n v="126"/>
    <n v="84"/>
    <x v="740"/>
    <d v="2010-07-21T05:00:00"/>
  </r>
  <r>
    <x v="805"/>
    <s v="Open-architected 24/7 infrastructure"/>
    <n v="3600"/>
    <n v="13950"/>
    <x v="1"/>
    <x v="144"/>
    <s v="GB"/>
    <s v="GBP"/>
    <n v="1500958800"/>
    <n v="1501995600"/>
    <b v="0"/>
    <b v="0"/>
    <x v="12"/>
    <x v="4"/>
    <s v="shorts"/>
    <n v="388"/>
    <n v="88.85"/>
    <x v="145"/>
    <d v="2017-08-06T05:00:00"/>
  </r>
  <r>
    <x v="806"/>
    <s v="Digitized 6thgeneration Local Area Network"/>
    <n v="2800"/>
    <n v="12797"/>
    <x v="1"/>
    <x v="346"/>
    <s v="US"/>
    <s v="USD"/>
    <n v="1292220000"/>
    <n v="1294639200"/>
    <b v="0"/>
    <b v="1"/>
    <x v="3"/>
    <x v="3"/>
    <s v="plays"/>
    <n v="457"/>
    <n v="65.959999999999994"/>
    <x v="741"/>
    <d v="2011-01-10T06:00:00"/>
  </r>
  <r>
    <x v="807"/>
    <s v="Innovative actuating artificial intelligence"/>
    <n v="2300"/>
    <n v="6134"/>
    <x v="1"/>
    <x v="172"/>
    <s v="AU"/>
    <s v="AUD"/>
    <n v="1304398800"/>
    <n v="1305435600"/>
    <b v="0"/>
    <b v="1"/>
    <x v="6"/>
    <x v="4"/>
    <s v="drama"/>
    <n v="267"/>
    <n v="74.8"/>
    <x v="742"/>
    <d v="2011-05-15T05:00:00"/>
  </r>
  <r>
    <x v="808"/>
    <s v="Cross-platform reciprocal budgetary management"/>
    <n v="7100"/>
    <n v="4899"/>
    <x v="0"/>
    <x v="131"/>
    <s v="US"/>
    <s v="USD"/>
    <n v="1535432400"/>
    <n v="1537592400"/>
    <b v="0"/>
    <b v="0"/>
    <x v="3"/>
    <x v="3"/>
    <s v="plays"/>
    <n v="69"/>
    <n v="69.989999999999995"/>
    <x v="202"/>
    <d v="2018-09-22T05:00:00"/>
  </r>
  <r>
    <x v="809"/>
    <s v="Vision-oriented scalable portal"/>
    <n v="9600"/>
    <n v="4929"/>
    <x v="0"/>
    <x v="110"/>
    <s v="US"/>
    <s v="USD"/>
    <n v="1433826000"/>
    <n v="1435122000"/>
    <b v="0"/>
    <b v="0"/>
    <x v="3"/>
    <x v="3"/>
    <s v="plays"/>
    <n v="51"/>
    <n v="32.01"/>
    <x v="743"/>
    <d v="2015-06-24T05:00:00"/>
  </r>
  <r>
    <x v="810"/>
    <s v="Persevering zero administration knowledge user"/>
    <n v="121600"/>
    <n v="1424"/>
    <x v="0"/>
    <x v="528"/>
    <s v="US"/>
    <s v="USD"/>
    <n v="1514959200"/>
    <n v="1520056800"/>
    <b v="0"/>
    <b v="0"/>
    <x v="3"/>
    <x v="3"/>
    <s v="plays"/>
    <n v="1"/>
    <n v="64.73"/>
    <x v="744"/>
    <d v="2018-03-03T06:00:00"/>
  </r>
  <r>
    <x v="811"/>
    <s v="Front-line bottom-line Graphic Interface"/>
    <n v="97100"/>
    <n v="105817"/>
    <x v="1"/>
    <x v="529"/>
    <s v="US"/>
    <s v="USD"/>
    <n v="1332738000"/>
    <n v="1335675600"/>
    <b v="0"/>
    <b v="0"/>
    <x v="14"/>
    <x v="7"/>
    <s v="photography books"/>
    <n v="109"/>
    <n v="25"/>
    <x v="745"/>
    <d v="2012-04-29T05:00:00"/>
  </r>
  <r>
    <x v="812"/>
    <s v="Synergized fault-tolerant hierarchy"/>
    <n v="43200"/>
    <n v="136156"/>
    <x v="1"/>
    <x v="265"/>
    <s v="DK"/>
    <s v="DKK"/>
    <n v="1445490000"/>
    <n v="1448431200"/>
    <b v="1"/>
    <b v="0"/>
    <x v="18"/>
    <x v="5"/>
    <s v="translations"/>
    <n v="315"/>
    <n v="104.98"/>
    <x v="746"/>
    <d v="2015-11-25T06:00:00"/>
  </r>
  <r>
    <x v="813"/>
    <s v="Expanded asynchronous groupware"/>
    <n v="6800"/>
    <n v="10723"/>
    <x v="1"/>
    <x v="34"/>
    <s v="DK"/>
    <s v="DKK"/>
    <n v="1297663200"/>
    <n v="1298613600"/>
    <b v="0"/>
    <b v="0"/>
    <x v="18"/>
    <x v="5"/>
    <s v="translations"/>
    <n v="158"/>
    <n v="64.989999999999995"/>
    <x v="747"/>
    <d v="2011-02-25T06:00:00"/>
  </r>
  <r>
    <x v="814"/>
    <s v="Expanded fault-tolerant emulation"/>
    <n v="7300"/>
    <n v="11228"/>
    <x v="1"/>
    <x v="530"/>
    <s v="US"/>
    <s v="USD"/>
    <n v="1371963600"/>
    <n v="1372482000"/>
    <b v="0"/>
    <b v="0"/>
    <x v="3"/>
    <x v="3"/>
    <s v="plays"/>
    <n v="154"/>
    <n v="94.35"/>
    <x v="362"/>
    <d v="2013-06-29T05:00:00"/>
  </r>
  <r>
    <x v="815"/>
    <s v="Future-proofed 24hour model"/>
    <n v="86200"/>
    <n v="77355"/>
    <x v="0"/>
    <x v="531"/>
    <s v="US"/>
    <s v="USD"/>
    <n v="1425103200"/>
    <n v="1425621600"/>
    <b v="0"/>
    <b v="0"/>
    <x v="2"/>
    <x v="2"/>
    <s v="web"/>
    <n v="90"/>
    <n v="44"/>
    <x v="748"/>
    <d v="2015-03-06T06:00:00"/>
  </r>
  <r>
    <x v="816"/>
    <s v="Optimized didactic intranet"/>
    <n v="8100"/>
    <n v="6086"/>
    <x v="0"/>
    <x v="115"/>
    <s v="US"/>
    <s v="USD"/>
    <n v="1265349600"/>
    <n v="1266300000"/>
    <b v="0"/>
    <b v="0"/>
    <x v="7"/>
    <x v="1"/>
    <s v="indie rock"/>
    <n v="75"/>
    <n v="64.739999999999995"/>
    <x v="749"/>
    <d v="2010-02-16T06:00:00"/>
  </r>
  <r>
    <x v="817"/>
    <s v="Right-sized dedicated standardization"/>
    <n v="17700"/>
    <n v="150960"/>
    <x v="1"/>
    <x v="532"/>
    <s v="US"/>
    <s v="USD"/>
    <n v="1301202000"/>
    <n v="1305867600"/>
    <b v="0"/>
    <b v="0"/>
    <x v="17"/>
    <x v="1"/>
    <s v="jazz"/>
    <n v="853"/>
    <n v="84.01"/>
    <x v="643"/>
    <d v="2011-05-20T05:00:00"/>
  </r>
  <r>
    <x v="818"/>
    <s v="Vision-oriented high-level extranet"/>
    <n v="6400"/>
    <n v="8890"/>
    <x v="1"/>
    <x v="210"/>
    <s v="US"/>
    <s v="USD"/>
    <n v="1538024400"/>
    <n v="1538802000"/>
    <b v="0"/>
    <b v="0"/>
    <x v="3"/>
    <x v="3"/>
    <s v="plays"/>
    <n v="139"/>
    <n v="34.06"/>
    <x v="750"/>
    <d v="2018-10-06T05:00:00"/>
  </r>
  <r>
    <x v="819"/>
    <s v="Organized scalable initiative"/>
    <n v="7700"/>
    <n v="14644"/>
    <x v="1"/>
    <x v="144"/>
    <s v="US"/>
    <s v="USD"/>
    <n v="1395032400"/>
    <n v="1398920400"/>
    <b v="0"/>
    <b v="1"/>
    <x v="4"/>
    <x v="4"/>
    <s v="documentary"/>
    <n v="190"/>
    <n v="93.27"/>
    <x v="751"/>
    <d v="2014-05-01T05:00:00"/>
  </r>
  <r>
    <x v="820"/>
    <s v="Enhanced regional moderator"/>
    <n v="116300"/>
    <n v="116583"/>
    <x v="1"/>
    <x v="533"/>
    <s v="US"/>
    <s v="USD"/>
    <n v="1405486800"/>
    <n v="1405659600"/>
    <b v="0"/>
    <b v="1"/>
    <x v="3"/>
    <x v="3"/>
    <s v="plays"/>
    <n v="100"/>
    <n v="33"/>
    <x v="752"/>
    <d v="2014-07-18T05:00:00"/>
  </r>
  <r>
    <x v="821"/>
    <s v="Automated even-keeled emulation"/>
    <n v="9100"/>
    <n v="12991"/>
    <x v="1"/>
    <x v="287"/>
    <s v="US"/>
    <s v="USD"/>
    <n v="1455861600"/>
    <n v="1457244000"/>
    <b v="0"/>
    <b v="0"/>
    <x v="2"/>
    <x v="2"/>
    <s v="web"/>
    <n v="143"/>
    <n v="83.81"/>
    <x v="753"/>
    <d v="2016-03-06T06:00:00"/>
  </r>
  <r>
    <x v="822"/>
    <s v="Reverse-engineered multi-tasking product"/>
    <n v="1500"/>
    <n v="8447"/>
    <x v="1"/>
    <x v="227"/>
    <s v="IT"/>
    <s v="EUR"/>
    <n v="1529038800"/>
    <n v="1529298000"/>
    <b v="0"/>
    <b v="0"/>
    <x v="8"/>
    <x v="2"/>
    <s v="wearables"/>
    <n v="563"/>
    <n v="63.99"/>
    <x v="754"/>
    <d v="2018-06-18T05:00:00"/>
  </r>
  <r>
    <x v="823"/>
    <s v="De-engineered next generation parallelism"/>
    <n v="8800"/>
    <n v="2703"/>
    <x v="0"/>
    <x v="254"/>
    <s v="US"/>
    <s v="USD"/>
    <n v="1535259600"/>
    <n v="1535778000"/>
    <b v="0"/>
    <b v="0"/>
    <x v="14"/>
    <x v="7"/>
    <s v="photography books"/>
    <n v="31"/>
    <n v="81.91"/>
    <x v="755"/>
    <d v="2018-09-01T05:00:00"/>
  </r>
  <r>
    <x v="824"/>
    <s v="Intuitive cohesive groupware"/>
    <n v="8800"/>
    <n v="8747"/>
    <x v="3"/>
    <x v="115"/>
    <s v="US"/>
    <s v="USD"/>
    <n v="1327212000"/>
    <n v="1327471200"/>
    <b v="0"/>
    <b v="0"/>
    <x v="4"/>
    <x v="4"/>
    <s v="documentary"/>
    <n v="99"/>
    <n v="93.05"/>
    <x v="756"/>
    <d v="2012-01-25T06:00:00"/>
  </r>
  <r>
    <x v="825"/>
    <s v="Up-sized high-level access"/>
    <n v="69900"/>
    <n v="138087"/>
    <x v="1"/>
    <x v="534"/>
    <s v="GB"/>
    <s v="GBP"/>
    <n v="1526360400"/>
    <n v="1529557200"/>
    <b v="0"/>
    <b v="0"/>
    <x v="2"/>
    <x v="2"/>
    <s v="web"/>
    <n v="198"/>
    <n v="101.98"/>
    <x v="757"/>
    <d v="2018-06-21T05:00:00"/>
  </r>
  <r>
    <x v="826"/>
    <s v="Phased empowering success"/>
    <n v="1000"/>
    <n v="5085"/>
    <x v="1"/>
    <x v="44"/>
    <s v="US"/>
    <s v="USD"/>
    <n v="1532149200"/>
    <n v="1535259600"/>
    <b v="1"/>
    <b v="1"/>
    <x v="2"/>
    <x v="2"/>
    <s v="web"/>
    <n v="509"/>
    <n v="105.94"/>
    <x v="758"/>
    <d v="2018-08-26T05:00:00"/>
  </r>
  <r>
    <x v="827"/>
    <s v="Distributed actuating project"/>
    <n v="4700"/>
    <n v="11174"/>
    <x v="1"/>
    <x v="460"/>
    <s v="US"/>
    <s v="USD"/>
    <n v="1515304800"/>
    <n v="1515564000"/>
    <b v="0"/>
    <b v="0"/>
    <x v="0"/>
    <x v="0"/>
    <s v="food trucks"/>
    <n v="238"/>
    <n v="101.58"/>
    <x v="759"/>
    <d v="2018-01-10T06:00:00"/>
  </r>
  <r>
    <x v="828"/>
    <s v="Robust motivating orchestration"/>
    <n v="3200"/>
    <n v="10831"/>
    <x v="1"/>
    <x v="535"/>
    <s v="US"/>
    <s v="USD"/>
    <n v="1276318800"/>
    <n v="1277096400"/>
    <b v="0"/>
    <b v="0"/>
    <x v="6"/>
    <x v="4"/>
    <s v="drama"/>
    <n v="338"/>
    <n v="62.97"/>
    <x v="760"/>
    <d v="2010-06-21T05:00:00"/>
  </r>
  <r>
    <x v="829"/>
    <s v="Vision-oriented uniform instruction set"/>
    <n v="6700"/>
    <n v="8917"/>
    <x v="1"/>
    <x v="253"/>
    <s v="US"/>
    <s v="USD"/>
    <n v="1328767200"/>
    <n v="1329026400"/>
    <b v="0"/>
    <b v="1"/>
    <x v="7"/>
    <x v="1"/>
    <s v="indie rock"/>
    <n v="133"/>
    <n v="29.05"/>
    <x v="761"/>
    <d v="2012-02-12T06:00:00"/>
  </r>
  <r>
    <x v="830"/>
    <s v="Cross-group upward-trending hierarchy"/>
    <n v="100"/>
    <n v="1"/>
    <x v="0"/>
    <x v="49"/>
    <s v="US"/>
    <s v="USD"/>
    <n v="1321682400"/>
    <n v="1322978400"/>
    <b v="1"/>
    <b v="0"/>
    <x v="1"/>
    <x v="1"/>
    <s v="rock"/>
    <n v="1"/>
    <n v="1"/>
    <x v="762"/>
    <d v="2011-12-04T06:00:00"/>
  </r>
  <r>
    <x v="831"/>
    <s v="Object-based needs-based info-mediaries"/>
    <n v="6000"/>
    <n v="12468"/>
    <x v="1"/>
    <x v="415"/>
    <s v="US"/>
    <s v="USD"/>
    <n v="1335934800"/>
    <n v="1338786000"/>
    <b v="0"/>
    <b v="0"/>
    <x v="5"/>
    <x v="1"/>
    <s v="electric music"/>
    <n v="208"/>
    <n v="77.930000000000007"/>
    <x v="444"/>
    <d v="2012-06-04T05:00:00"/>
  </r>
  <r>
    <x v="832"/>
    <s v="Open-source reciprocal standardization"/>
    <n v="4900"/>
    <n v="2505"/>
    <x v="0"/>
    <x v="249"/>
    <s v="US"/>
    <s v="USD"/>
    <n v="1310792400"/>
    <n v="1311656400"/>
    <b v="0"/>
    <b v="1"/>
    <x v="11"/>
    <x v="6"/>
    <s v="video games"/>
    <n v="51"/>
    <n v="80.81"/>
    <x v="763"/>
    <d v="2011-07-26T05:00:00"/>
  </r>
  <r>
    <x v="833"/>
    <s v="Secured well-modulated projection"/>
    <n v="17100"/>
    <n v="111502"/>
    <x v="1"/>
    <x v="50"/>
    <s v="CA"/>
    <s v="CAD"/>
    <n v="1308546000"/>
    <n v="1308978000"/>
    <b v="0"/>
    <b v="1"/>
    <x v="7"/>
    <x v="1"/>
    <s v="indie rock"/>
    <n v="652"/>
    <n v="76.010000000000005"/>
    <x v="764"/>
    <d v="2011-06-25T05:00:00"/>
  </r>
  <r>
    <x v="834"/>
    <s v="Multi-channeled secondary middleware"/>
    <n v="171000"/>
    <n v="194309"/>
    <x v="1"/>
    <x v="536"/>
    <s v="CA"/>
    <s v="CAD"/>
    <n v="1574056800"/>
    <n v="1576389600"/>
    <b v="0"/>
    <b v="0"/>
    <x v="13"/>
    <x v="5"/>
    <s v="fiction"/>
    <n v="114"/>
    <n v="72.989999999999995"/>
    <x v="765"/>
    <d v="2019-12-15T06:00:00"/>
  </r>
  <r>
    <x v="835"/>
    <s v="Horizontal clear-thinking framework"/>
    <n v="23400"/>
    <n v="23956"/>
    <x v="1"/>
    <x v="15"/>
    <s v="AU"/>
    <s v="AUD"/>
    <n v="1308373200"/>
    <n v="1311051600"/>
    <b v="0"/>
    <b v="0"/>
    <x v="3"/>
    <x v="3"/>
    <s v="plays"/>
    <n v="102"/>
    <n v="53"/>
    <x v="766"/>
    <d v="2011-07-19T05:00:00"/>
  </r>
  <r>
    <x v="764"/>
    <s v="Profound composite core"/>
    <n v="2400"/>
    <n v="8558"/>
    <x v="1"/>
    <x v="1"/>
    <s v="US"/>
    <s v="USD"/>
    <n v="1335243600"/>
    <n v="1336712400"/>
    <b v="0"/>
    <b v="0"/>
    <x v="0"/>
    <x v="0"/>
    <s v="food trucks"/>
    <n v="357"/>
    <n v="54.16"/>
    <x v="767"/>
    <d v="2012-05-11T05:00:00"/>
  </r>
  <r>
    <x v="836"/>
    <s v="Programmable disintermediate matrices"/>
    <n v="5300"/>
    <n v="7413"/>
    <x v="1"/>
    <x v="537"/>
    <s v="CH"/>
    <s v="CHF"/>
    <n v="1328421600"/>
    <n v="1330408800"/>
    <b v="1"/>
    <b v="0"/>
    <x v="12"/>
    <x v="4"/>
    <s v="shorts"/>
    <n v="140"/>
    <n v="32.950000000000003"/>
    <x v="768"/>
    <d v="2012-02-28T06:00:00"/>
  </r>
  <r>
    <x v="837"/>
    <s v="Realigned 5thgeneration knowledge user"/>
    <n v="4000"/>
    <n v="2778"/>
    <x v="0"/>
    <x v="164"/>
    <s v="US"/>
    <s v="USD"/>
    <n v="1524286800"/>
    <n v="1524891600"/>
    <b v="1"/>
    <b v="0"/>
    <x v="0"/>
    <x v="0"/>
    <s v="food trucks"/>
    <n v="69"/>
    <n v="79.37"/>
    <x v="769"/>
    <d v="2018-04-28T05:00:00"/>
  </r>
  <r>
    <x v="838"/>
    <s v="Multi-layered upward-trending groupware"/>
    <n v="7300"/>
    <n v="2594"/>
    <x v="0"/>
    <x v="377"/>
    <s v="US"/>
    <s v="USD"/>
    <n v="1362117600"/>
    <n v="1363669200"/>
    <b v="0"/>
    <b v="1"/>
    <x v="3"/>
    <x v="3"/>
    <s v="plays"/>
    <n v="36"/>
    <n v="41.17"/>
    <x v="770"/>
    <d v="2013-03-19T05:00:00"/>
  </r>
  <r>
    <x v="839"/>
    <s v="Re-contextualized leadingedge firmware"/>
    <n v="2000"/>
    <n v="5033"/>
    <x v="1"/>
    <x v="167"/>
    <s v="US"/>
    <s v="USD"/>
    <n v="1550556000"/>
    <n v="1551420000"/>
    <b v="0"/>
    <b v="1"/>
    <x v="8"/>
    <x v="2"/>
    <s v="wearables"/>
    <n v="252"/>
    <n v="77.430000000000007"/>
    <x v="771"/>
    <d v="2019-03-01T06:00:00"/>
  </r>
  <r>
    <x v="840"/>
    <s v="Devolved disintermediate analyzer"/>
    <n v="8800"/>
    <n v="9317"/>
    <x v="1"/>
    <x v="25"/>
    <s v="US"/>
    <s v="USD"/>
    <n v="1269147600"/>
    <n v="1269838800"/>
    <b v="0"/>
    <b v="0"/>
    <x v="3"/>
    <x v="3"/>
    <s v="plays"/>
    <n v="106"/>
    <n v="57.16"/>
    <x v="772"/>
    <d v="2010-03-29T05:00:00"/>
  </r>
  <r>
    <x v="841"/>
    <s v="Profound disintermediate open system"/>
    <n v="3500"/>
    <n v="6560"/>
    <x v="1"/>
    <x v="72"/>
    <s v="US"/>
    <s v="USD"/>
    <n v="1312174800"/>
    <n v="1312520400"/>
    <b v="0"/>
    <b v="0"/>
    <x v="3"/>
    <x v="3"/>
    <s v="plays"/>
    <n v="187"/>
    <n v="77.180000000000007"/>
    <x v="773"/>
    <d v="2011-08-05T05:00:00"/>
  </r>
  <r>
    <x v="842"/>
    <s v="Automated reciprocal protocol"/>
    <n v="1400"/>
    <n v="5415"/>
    <x v="1"/>
    <x v="538"/>
    <s v="US"/>
    <s v="USD"/>
    <n v="1434517200"/>
    <n v="1436504400"/>
    <b v="0"/>
    <b v="1"/>
    <x v="19"/>
    <x v="4"/>
    <s v="television"/>
    <n v="387"/>
    <n v="24.95"/>
    <x v="774"/>
    <d v="2015-07-10T05:00:00"/>
  </r>
  <r>
    <x v="843"/>
    <s v="Automated static workforce"/>
    <n v="4200"/>
    <n v="14577"/>
    <x v="1"/>
    <x v="503"/>
    <s v="US"/>
    <s v="USD"/>
    <n v="1471582800"/>
    <n v="1472014800"/>
    <b v="0"/>
    <b v="0"/>
    <x v="12"/>
    <x v="4"/>
    <s v="shorts"/>
    <n v="347"/>
    <n v="97.18"/>
    <x v="775"/>
    <d v="2016-08-24T05:00:00"/>
  </r>
  <r>
    <x v="844"/>
    <s v="Horizontal attitude-oriented help-desk"/>
    <n v="81000"/>
    <n v="150515"/>
    <x v="1"/>
    <x v="539"/>
    <s v="US"/>
    <s v="USD"/>
    <n v="1410757200"/>
    <n v="1411534800"/>
    <b v="0"/>
    <b v="0"/>
    <x v="3"/>
    <x v="3"/>
    <s v="plays"/>
    <n v="186"/>
    <n v="46"/>
    <x v="776"/>
    <d v="2014-09-24T05:00:00"/>
  </r>
  <r>
    <x v="845"/>
    <s v="Versatile 5thgeneration matrices"/>
    <n v="182800"/>
    <n v="79045"/>
    <x v="3"/>
    <x v="540"/>
    <s v="US"/>
    <s v="USD"/>
    <n v="1304830800"/>
    <n v="1304917200"/>
    <b v="0"/>
    <b v="0"/>
    <x v="14"/>
    <x v="7"/>
    <s v="photography books"/>
    <n v="43"/>
    <n v="88.02"/>
    <x v="777"/>
    <d v="2011-05-09T05:00:00"/>
  </r>
  <r>
    <x v="846"/>
    <s v="Cross-platform next generation service-desk"/>
    <n v="4800"/>
    <n v="7797"/>
    <x v="1"/>
    <x v="402"/>
    <s v="US"/>
    <s v="USD"/>
    <n v="1539061200"/>
    <n v="1539579600"/>
    <b v="0"/>
    <b v="0"/>
    <x v="0"/>
    <x v="0"/>
    <s v="food trucks"/>
    <n v="162"/>
    <n v="25.99"/>
    <x v="778"/>
    <d v="2018-10-15T05:00:00"/>
  </r>
  <r>
    <x v="847"/>
    <s v="Front-line web-enabled installation"/>
    <n v="7000"/>
    <n v="12939"/>
    <x v="1"/>
    <x v="105"/>
    <s v="US"/>
    <s v="USD"/>
    <n v="1381554000"/>
    <n v="1382504400"/>
    <b v="0"/>
    <b v="0"/>
    <x v="3"/>
    <x v="3"/>
    <s v="plays"/>
    <n v="185"/>
    <n v="102.69"/>
    <x v="779"/>
    <d v="2013-10-23T05:00:00"/>
  </r>
  <r>
    <x v="848"/>
    <s v="Multi-channeled responsive product"/>
    <n v="161900"/>
    <n v="38376"/>
    <x v="0"/>
    <x v="541"/>
    <s v="US"/>
    <s v="USD"/>
    <n v="1277096400"/>
    <n v="1278306000"/>
    <b v="0"/>
    <b v="0"/>
    <x v="6"/>
    <x v="4"/>
    <s v="drama"/>
    <n v="24"/>
    <n v="72.959999999999994"/>
    <x v="780"/>
    <d v="2010-07-05T05:00:00"/>
  </r>
  <r>
    <x v="849"/>
    <s v="Adaptive demand-driven encryption"/>
    <n v="7700"/>
    <n v="6920"/>
    <x v="0"/>
    <x v="246"/>
    <s v="US"/>
    <s v="USD"/>
    <n v="1440392400"/>
    <n v="1442552400"/>
    <b v="0"/>
    <b v="0"/>
    <x v="3"/>
    <x v="3"/>
    <s v="plays"/>
    <n v="90"/>
    <n v="57.19"/>
    <x v="335"/>
    <d v="2015-09-18T05:00:00"/>
  </r>
  <r>
    <x v="850"/>
    <s v="Re-engineered client-driven knowledge user"/>
    <n v="71500"/>
    <n v="194912"/>
    <x v="1"/>
    <x v="542"/>
    <s v="US"/>
    <s v="USD"/>
    <n v="1509512400"/>
    <n v="1511071200"/>
    <b v="0"/>
    <b v="1"/>
    <x v="3"/>
    <x v="3"/>
    <s v="plays"/>
    <n v="273"/>
    <n v="84.01"/>
    <x v="535"/>
    <d v="2017-11-19T06:00:00"/>
  </r>
  <r>
    <x v="851"/>
    <s v="Compatible logistical paradigm"/>
    <n v="4700"/>
    <n v="7992"/>
    <x v="1"/>
    <x v="543"/>
    <s v="AU"/>
    <s v="AUD"/>
    <n v="1535950800"/>
    <n v="1536382800"/>
    <b v="0"/>
    <b v="0"/>
    <x v="22"/>
    <x v="4"/>
    <s v="science fiction"/>
    <n v="170"/>
    <n v="98.67"/>
    <x v="270"/>
    <d v="2018-09-08T05:00:00"/>
  </r>
  <r>
    <x v="852"/>
    <s v="Intuitive value-added installation"/>
    <n v="42100"/>
    <n v="79268"/>
    <x v="1"/>
    <x v="544"/>
    <s v="US"/>
    <s v="USD"/>
    <n v="1389160800"/>
    <n v="1389592800"/>
    <b v="0"/>
    <b v="0"/>
    <x v="14"/>
    <x v="7"/>
    <s v="photography books"/>
    <n v="188"/>
    <n v="42.01"/>
    <x v="781"/>
    <d v="2014-01-13T06:00:00"/>
  </r>
  <r>
    <x v="853"/>
    <s v="Managed discrete parallelism"/>
    <n v="40200"/>
    <n v="139468"/>
    <x v="1"/>
    <x v="545"/>
    <s v="US"/>
    <s v="USD"/>
    <n v="1271998800"/>
    <n v="1275282000"/>
    <b v="0"/>
    <b v="1"/>
    <x v="14"/>
    <x v="7"/>
    <s v="photography books"/>
    <n v="347"/>
    <n v="32"/>
    <x v="782"/>
    <d v="2010-05-31T05:00:00"/>
  </r>
  <r>
    <x v="854"/>
    <s v="Implemented tangible approach"/>
    <n v="7900"/>
    <n v="5465"/>
    <x v="0"/>
    <x v="109"/>
    <s v="US"/>
    <s v="USD"/>
    <n v="1294898400"/>
    <n v="1294984800"/>
    <b v="0"/>
    <b v="0"/>
    <x v="1"/>
    <x v="1"/>
    <s v="rock"/>
    <n v="69"/>
    <n v="81.569999999999993"/>
    <x v="783"/>
    <d v="2011-01-14T06:00:00"/>
  </r>
  <r>
    <x v="855"/>
    <s v="Re-engineered encompassing definition"/>
    <n v="8300"/>
    <n v="2111"/>
    <x v="0"/>
    <x v="176"/>
    <s v="CA"/>
    <s v="CAD"/>
    <n v="1559970000"/>
    <n v="1562043600"/>
    <b v="0"/>
    <b v="0"/>
    <x v="14"/>
    <x v="7"/>
    <s v="photography books"/>
    <n v="25"/>
    <n v="37.04"/>
    <x v="784"/>
    <d v="2019-07-02T05:00:00"/>
  </r>
  <r>
    <x v="856"/>
    <s v="Multi-lateral uniform collaboration"/>
    <n v="163600"/>
    <n v="126628"/>
    <x v="0"/>
    <x v="546"/>
    <s v="US"/>
    <s v="USD"/>
    <n v="1469509200"/>
    <n v="1469595600"/>
    <b v="0"/>
    <b v="0"/>
    <x v="0"/>
    <x v="0"/>
    <s v="food trucks"/>
    <n v="77"/>
    <n v="103.03"/>
    <x v="785"/>
    <d v="2016-07-27T05:00:00"/>
  </r>
  <r>
    <x v="857"/>
    <s v="Enterprise-wide foreground paradigm"/>
    <n v="2700"/>
    <n v="1012"/>
    <x v="0"/>
    <x v="65"/>
    <s v="IT"/>
    <s v="EUR"/>
    <n v="1579068000"/>
    <n v="1581141600"/>
    <b v="0"/>
    <b v="0"/>
    <x v="16"/>
    <x v="1"/>
    <s v="metal"/>
    <n v="37"/>
    <n v="84.33"/>
    <x v="786"/>
    <d v="2020-02-08T06:00:00"/>
  </r>
  <r>
    <x v="858"/>
    <s v="Stand-alone incremental parallelism"/>
    <n v="1000"/>
    <n v="5438"/>
    <x v="1"/>
    <x v="4"/>
    <s v="US"/>
    <s v="USD"/>
    <n v="1487743200"/>
    <n v="1488520800"/>
    <b v="0"/>
    <b v="0"/>
    <x v="9"/>
    <x v="5"/>
    <s v="nonfiction"/>
    <n v="544"/>
    <n v="102.6"/>
    <x v="787"/>
    <d v="2017-03-03T06:00:00"/>
  </r>
  <r>
    <x v="859"/>
    <s v="Persevering 5thgeneration throughput"/>
    <n v="84500"/>
    <n v="193101"/>
    <x v="1"/>
    <x v="547"/>
    <s v="US"/>
    <s v="USD"/>
    <n v="1563685200"/>
    <n v="1563858000"/>
    <b v="0"/>
    <b v="0"/>
    <x v="5"/>
    <x v="1"/>
    <s v="electric music"/>
    <n v="229"/>
    <n v="79.989999999999995"/>
    <x v="788"/>
    <d v="2019-07-23T05:00:00"/>
  </r>
  <r>
    <x v="860"/>
    <s v="Implemented object-oriented synergy"/>
    <n v="81300"/>
    <n v="31665"/>
    <x v="0"/>
    <x v="15"/>
    <s v="US"/>
    <s v="USD"/>
    <n v="1436418000"/>
    <n v="1438923600"/>
    <b v="0"/>
    <b v="1"/>
    <x v="3"/>
    <x v="3"/>
    <s v="plays"/>
    <n v="39"/>
    <n v="70.06"/>
    <x v="330"/>
    <d v="2015-08-07T05:00:00"/>
  </r>
  <r>
    <x v="861"/>
    <s v="Balanced demand-driven definition"/>
    <n v="800"/>
    <n v="2960"/>
    <x v="1"/>
    <x v="175"/>
    <s v="US"/>
    <s v="USD"/>
    <n v="1421820000"/>
    <n v="1422165600"/>
    <b v="0"/>
    <b v="0"/>
    <x v="3"/>
    <x v="3"/>
    <s v="plays"/>
    <n v="370"/>
    <n v="37"/>
    <x v="789"/>
    <d v="2015-01-25T06:00:00"/>
  </r>
  <r>
    <x v="862"/>
    <s v="Customer-focused mobile Graphic Interface"/>
    <n v="3400"/>
    <n v="8089"/>
    <x v="1"/>
    <x v="548"/>
    <s v="US"/>
    <s v="USD"/>
    <n v="1274763600"/>
    <n v="1277874000"/>
    <b v="0"/>
    <b v="0"/>
    <x v="12"/>
    <x v="4"/>
    <s v="shorts"/>
    <n v="238"/>
    <n v="41.91"/>
    <x v="790"/>
    <d v="2010-06-30T05:00:00"/>
  </r>
  <r>
    <x v="863"/>
    <s v="Horizontal secondary interface"/>
    <n v="170800"/>
    <n v="109374"/>
    <x v="0"/>
    <x v="549"/>
    <s v="US"/>
    <s v="USD"/>
    <n v="1399179600"/>
    <n v="1399352400"/>
    <b v="0"/>
    <b v="1"/>
    <x v="3"/>
    <x v="3"/>
    <s v="plays"/>
    <n v="64"/>
    <n v="57.99"/>
    <x v="791"/>
    <d v="2014-05-06T05:00:00"/>
  </r>
  <r>
    <x v="864"/>
    <s v="Virtual analyzing collaboration"/>
    <n v="1800"/>
    <n v="2129"/>
    <x v="1"/>
    <x v="550"/>
    <s v="US"/>
    <s v="USD"/>
    <n v="1275800400"/>
    <n v="1279083600"/>
    <b v="0"/>
    <b v="0"/>
    <x v="3"/>
    <x v="3"/>
    <s v="plays"/>
    <n v="118"/>
    <n v="40.94"/>
    <x v="792"/>
    <d v="2010-07-14T05:00:00"/>
  </r>
  <r>
    <x v="865"/>
    <s v="Multi-tiered explicit focus group"/>
    <n v="150600"/>
    <n v="127745"/>
    <x v="0"/>
    <x v="551"/>
    <s v="US"/>
    <s v="USD"/>
    <n v="1282798800"/>
    <n v="1284354000"/>
    <b v="0"/>
    <b v="0"/>
    <x v="7"/>
    <x v="1"/>
    <s v="indie rock"/>
    <n v="85"/>
    <n v="70"/>
    <x v="793"/>
    <d v="2010-09-13T05:00:00"/>
  </r>
  <r>
    <x v="866"/>
    <s v="Multi-layered systematic knowledgebase"/>
    <n v="7800"/>
    <n v="2289"/>
    <x v="0"/>
    <x v="249"/>
    <s v="US"/>
    <s v="USD"/>
    <n v="1437109200"/>
    <n v="1441170000"/>
    <b v="0"/>
    <b v="1"/>
    <x v="3"/>
    <x v="3"/>
    <s v="plays"/>
    <n v="29"/>
    <n v="73.84"/>
    <x v="794"/>
    <d v="2015-09-02T05:00:00"/>
  </r>
  <r>
    <x v="867"/>
    <s v="Reverse-engineered uniform knowledge user"/>
    <n v="5800"/>
    <n v="12174"/>
    <x v="1"/>
    <x v="552"/>
    <s v="US"/>
    <s v="USD"/>
    <n v="1491886800"/>
    <n v="1493528400"/>
    <b v="0"/>
    <b v="0"/>
    <x v="3"/>
    <x v="3"/>
    <s v="plays"/>
    <n v="210"/>
    <n v="41.98"/>
    <x v="795"/>
    <d v="2017-04-30T05:00:00"/>
  </r>
  <r>
    <x v="868"/>
    <s v="Secured dynamic capacity"/>
    <n v="5600"/>
    <n v="9508"/>
    <x v="1"/>
    <x v="393"/>
    <s v="US"/>
    <s v="USD"/>
    <n v="1394600400"/>
    <n v="1395205200"/>
    <b v="0"/>
    <b v="1"/>
    <x v="5"/>
    <x v="1"/>
    <s v="electric music"/>
    <n v="170"/>
    <n v="77.930000000000007"/>
    <x v="796"/>
    <d v="2014-03-19T05:00:00"/>
  </r>
  <r>
    <x v="869"/>
    <s v="Devolved foreground throughput"/>
    <n v="134400"/>
    <n v="155849"/>
    <x v="1"/>
    <x v="553"/>
    <s v="US"/>
    <s v="USD"/>
    <n v="1561352400"/>
    <n v="1561438800"/>
    <b v="0"/>
    <b v="0"/>
    <x v="7"/>
    <x v="1"/>
    <s v="indie rock"/>
    <n v="116"/>
    <n v="106.02"/>
    <x v="797"/>
    <d v="2019-06-25T05:00:00"/>
  </r>
  <r>
    <x v="870"/>
    <s v="Synchronized demand-driven infrastructure"/>
    <n v="3000"/>
    <n v="7758"/>
    <x v="1"/>
    <x v="34"/>
    <s v="CA"/>
    <s v="CAD"/>
    <n v="1322892000"/>
    <n v="1326693600"/>
    <b v="0"/>
    <b v="0"/>
    <x v="4"/>
    <x v="4"/>
    <s v="documentary"/>
    <n v="259"/>
    <n v="47.02"/>
    <x v="798"/>
    <d v="2012-01-16T06:00:00"/>
  </r>
  <r>
    <x v="871"/>
    <s v="Realigned discrete structure"/>
    <n v="6000"/>
    <n v="13835"/>
    <x v="1"/>
    <x v="554"/>
    <s v="US"/>
    <s v="USD"/>
    <n v="1274418000"/>
    <n v="1277960400"/>
    <b v="0"/>
    <b v="0"/>
    <x v="18"/>
    <x v="5"/>
    <s v="translations"/>
    <n v="231"/>
    <n v="76.02"/>
    <x v="799"/>
    <d v="2010-07-01T05:00:00"/>
  </r>
  <r>
    <x v="872"/>
    <s v="Progressive grid-enabled website"/>
    <n v="8400"/>
    <n v="10770"/>
    <x v="1"/>
    <x v="134"/>
    <s v="IT"/>
    <s v="EUR"/>
    <n v="1434344400"/>
    <n v="1434690000"/>
    <b v="0"/>
    <b v="1"/>
    <x v="4"/>
    <x v="4"/>
    <s v="documentary"/>
    <n v="128"/>
    <n v="54.12"/>
    <x v="800"/>
    <d v="2015-06-19T05:00:00"/>
  </r>
  <r>
    <x v="873"/>
    <s v="Organic cohesive neural-net"/>
    <n v="1700"/>
    <n v="3208"/>
    <x v="1"/>
    <x v="75"/>
    <s v="GB"/>
    <s v="GBP"/>
    <n v="1373518800"/>
    <n v="1376110800"/>
    <b v="0"/>
    <b v="1"/>
    <x v="19"/>
    <x v="4"/>
    <s v="television"/>
    <n v="189"/>
    <n v="57.29"/>
    <x v="801"/>
    <d v="2013-08-10T05:00:00"/>
  </r>
  <r>
    <x v="874"/>
    <s v="Integrated demand-driven info-mediaries"/>
    <n v="159800"/>
    <n v="11108"/>
    <x v="0"/>
    <x v="37"/>
    <s v="US"/>
    <s v="USD"/>
    <n v="1517637600"/>
    <n v="1518415200"/>
    <b v="0"/>
    <b v="0"/>
    <x v="3"/>
    <x v="3"/>
    <s v="plays"/>
    <n v="7"/>
    <n v="103.81"/>
    <x v="802"/>
    <d v="2018-02-12T06:00:00"/>
  </r>
  <r>
    <x v="875"/>
    <s v="Reverse-engineered client-server extranet"/>
    <n v="19800"/>
    <n v="153338"/>
    <x v="1"/>
    <x v="555"/>
    <s v="AU"/>
    <s v="AUD"/>
    <n v="1310619600"/>
    <n v="1310878800"/>
    <b v="0"/>
    <b v="1"/>
    <x v="0"/>
    <x v="0"/>
    <s v="food trucks"/>
    <n v="774"/>
    <n v="105.03"/>
    <x v="803"/>
    <d v="2011-07-17T05:00:00"/>
  </r>
  <r>
    <x v="876"/>
    <s v="Organized discrete encoding"/>
    <n v="8800"/>
    <n v="2437"/>
    <x v="0"/>
    <x v="11"/>
    <s v="US"/>
    <s v="USD"/>
    <n v="1556427600"/>
    <n v="1556600400"/>
    <b v="0"/>
    <b v="0"/>
    <x v="3"/>
    <x v="3"/>
    <s v="plays"/>
    <n v="28"/>
    <n v="90.26"/>
    <x v="212"/>
    <d v="2019-04-30T05:00:00"/>
  </r>
  <r>
    <x v="877"/>
    <s v="Balanced regional flexibility"/>
    <n v="179100"/>
    <n v="93991"/>
    <x v="0"/>
    <x v="556"/>
    <s v="US"/>
    <s v="USD"/>
    <n v="1576476000"/>
    <n v="1576994400"/>
    <b v="0"/>
    <b v="0"/>
    <x v="4"/>
    <x v="4"/>
    <s v="documentary"/>
    <n v="52"/>
    <n v="76.98"/>
    <x v="804"/>
    <d v="2019-12-22T06:00:00"/>
  </r>
  <r>
    <x v="878"/>
    <s v="Implemented multimedia time-frame"/>
    <n v="3100"/>
    <n v="12620"/>
    <x v="1"/>
    <x v="300"/>
    <s v="CH"/>
    <s v="CHF"/>
    <n v="1381122000"/>
    <n v="1382677200"/>
    <b v="0"/>
    <b v="0"/>
    <x v="17"/>
    <x v="1"/>
    <s v="jazz"/>
    <n v="407"/>
    <n v="102.6"/>
    <x v="805"/>
    <d v="2013-10-25T05:00:00"/>
  </r>
  <r>
    <x v="879"/>
    <s v="Enhanced uniform service-desk"/>
    <n v="100"/>
    <n v="2"/>
    <x v="0"/>
    <x v="49"/>
    <s v="US"/>
    <s v="USD"/>
    <n v="1411102800"/>
    <n v="1411189200"/>
    <b v="0"/>
    <b v="1"/>
    <x v="2"/>
    <x v="2"/>
    <s v="web"/>
    <n v="2"/>
    <n v="2"/>
    <x v="806"/>
    <d v="2014-09-20T05:00:00"/>
  </r>
  <r>
    <x v="880"/>
    <s v="Versatile bottom-line definition"/>
    <n v="5600"/>
    <n v="8746"/>
    <x v="1"/>
    <x v="122"/>
    <s v="US"/>
    <s v="USD"/>
    <n v="1531803600"/>
    <n v="1534654800"/>
    <b v="0"/>
    <b v="1"/>
    <x v="1"/>
    <x v="1"/>
    <s v="rock"/>
    <n v="156"/>
    <n v="55.01"/>
    <x v="807"/>
    <d v="2018-08-19T05:00:00"/>
  </r>
  <r>
    <x v="881"/>
    <s v="Integrated bifurcated software"/>
    <n v="1400"/>
    <n v="3534"/>
    <x v="1"/>
    <x v="460"/>
    <s v="US"/>
    <s v="USD"/>
    <n v="1454133600"/>
    <n v="1457762400"/>
    <b v="0"/>
    <b v="0"/>
    <x v="2"/>
    <x v="2"/>
    <s v="web"/>
    <n v="252"/>
    <n v="32.130000000000003"/>
    <x v="722"/>
    <d v="2016-03-12T06:00:00"/>
  </r>
  <r>
    <x v="882"/>
    <s v="Assimilated next generation instruction set"/>
    <n v="41000"/>
    <n v="709"/>
    <x v="2"/>
    <x v="443"/>
    <s v="US"/>
    <s v="USD"/>
    <n v="1336194000"/>
    <n v="1337490000"/>
    <b v="0"/>
    <b v="1"/>
    <x v="9"/>
    <x v="5"/>
    <s v="nonfiction"/>
    <n v="2"/>
    <n v="50.64"/>
    <x v="477"/>
    <d v="2012-05-20T05:00:00"/>
  </r>
  <r>
    <x v="883"/>
    <s v="Digitized foreground array"/>
    <n v="6500"/>
    <n v="795"/>
    <x v="0"/>
    <x v="36"/>
    <s v="US"/>
    <s v="USD"/>
    <n v="1349326800"/>
    <n v="1349672400"/>
    <b v="0"/>
    <b v="0"/>
    <x v="15"/>
    <x v="5"/>
    <s v="radio &amp; podcasts"/>
    <n v="12"/>
    <n v="49.69"/>
    <x v="259"/>
    <d v="2012-10-08T05:00:00"/>
  </r>
  <r>
    <x v="884"/>
    <s v="Re-engineered clear-thinking project"/>
    <n v="7900"/>
    <n v="12955"/>
    <x v="1"/>
    <x v="64"/>
    <s v="US"/>
    <s v="USD"/>
    <n v="1379566800"/>
    <n v="1379826000"/>
    <b v="0"/>
    <b v="0"/>
    <x v="3"/>
    <x v="3"/>
    <s v="plays"/>
    <n v="164"/>
    <n v="54.89"/>
    <x v="9"/>
    <d v="2013-09-22T05:00:00"/>
  </r>
  <r>
    <x v="885"/>
    <s v="Implemented even-keeled standardization"/>
    <n v="5500"/>
    <n v="8964"/>
    <x v="1"/>
    <x v="271"/>
    <s v="US"/>
    <s v="USD"/>
    <n v="1494651600"/>
    <n v="1497762000"/>
    <b v="1"/>
    <b v="1"/>
    <x v="4"/>
    <x v="4"/>
    <s v="documentary"/>
    <n v="163"/>
    <n v="46.93"/>
    <x v="808"/>
    <d v="2017-06-18T05:00:00"/>
  </r>
  <r>
    <x v="886"/>
    <s v="Quality-focused asymmetric adapter"/>
    <n v="9100"/>
    <n v="1843"/>
    <x v="0"/>
    <x v="142"/>
    <s v="US"/>
    <s v="USD"/>
    <n v="1303880400"/>
    <n v="1304485200"/>
    <b v="0"/>
    <b v="0"/>
    <x v="3"/>
    <x v="3"/>
    <s v="plays"/>
    <n v="20"/>
    <n v="44.95"/>
    <x v="809"/>
    <d v="2011-05-04T05:00:00"/>
  </r>
  <r>
    <x v="887"/>
    <s v="Networked intangible help-desk"/>
    <n v="38200"/>
    <n v="121950"/>
    <x v="1"/>
    <x v="557"/>
    <s v="US"/>
    <s v="USD"/>
    <n v="1335934800"/>
    <n v="1336885200"/>
    <b v="0"/>
    <b v="0"/>
    <x v="11"/>
    <x v="6"/>
    <s v="video games"/>
    <n v="319"/>
    <n v="31"/>
    <x v="444"/>
    <d v="2012-05-13T05:00:00"/>
  </r>
  <r>
    <x v="888"/>
    <s v="Synchronized attitude-oriented frame"/>
    <n v="1800"/>
    <n v="8621"/>
    <x v="1"/>
    <x v="175"/>
    <s v="CA"/>
    <s v="CAD"/>
    <n v="1528088400"/>
    <n v="1530421200"/>
    <b v="0"/>
    <b v="1"/>
    <x v="3"/>
    <x v="3"/>
    <s v="plays"/>
    <n v="479"/>
    <n v="107.76"/>
    <x v="384"/>
    <d v="2018-07-01T05:00:00"/>
  </r>
  <r>
    <x v="889"/>
    <s v="Proactive incremental architecture"/>
    <n v="154500"/>
    <n v="30215"/>
    <x v="3"/>
    <x v="102"/>
    <s v="US"/>
    <s v="USD"/>
    <n v="1421906400"/>
    <n v="1421992800"/>
    <b v="0"/>
    <b v="0"/>
    <x v="3"/>
    <x v="3"/>
    <s v="plays"/>
    <n v="20"/>
    <n v="102.08"/>
    <x v="810"/>
    <d v="2015-01-23T06:00:00"/>
  </r>
  <r>
    <x v="890"/>
    <s v="Cloned responsive standardization"/>
    <n v="5800"/>
    <n v="11539"/>
    <x v="1"/>
    <x v="558"/>
    <s v="US"/>
    <s v="USD"/>
    <n v="1568005200"/>
    <n v="1568178000"/>
    <b v="1"/>
    <b v="0"/>
    <x v="2"/>
    <x v="2"/>
    <s v="web"/>
    <n v="199"/>
    <n v="24.98"/>
    <x v="811"/>
    <d v="2019-09-11T05:00:00"/>
  </r>
  <r>
    <x v="891"/>
    <s v="Reduced bifurcated pricing structure"/>
    <n v="1800"/>
    <n v="14310"/>
    <x v="1"/>
    <x v="559"/>
    <s v="US"/>
    <s v="USD"/>
    <n v="1346821200"/>
    <n v="1347944400"/>
    <b v="1"/>
    <b v="0"/>
    <x v="6"/>
    <x v="4"/>
    <s v="drama"/>
    <n v="795"/>
    <n v="79.94"/>
    <x v="812"/>
    <d v="2012-09-18T05:00:00"/>
  </r>
  <r>
    <x v="892"/>
    <s v="Re-engineered asymmetric challenge"/>
    <n v="70200"/>
    <n v="35536"/>
    <x v="0"/>
    <x v="560"/>
    <s v="AU"/>
    <s v="AUD"/>
    <n v="1557637200"/>
    <n v="1558760400"/>
    <b v="0"/>
    <b v="0"/>
    <x v="6"/>
    <x v="4"/>
    <s v="drama"/>
    <n v="51"/>
    <n v="67.95"/>
    <x v="813"/>
    <d v="2019-05-25T05:00:00"/>
  </r>
  <r>
    <x v="893"/>
    <s v="Diverse client-driven conglomeration"/>
    <n v="6400"/>
    <n v="3676"/>
    <x v="0"/>
    <x v="561"/>
    <s v="GB"/>
    <s v="GBP"/>
    <n v="1375592400"/>
    <n v="1376629200"/>
    <b v="0"/>
    <b v="0"/>
    <x v="3"/>
    <x v="3"/>
    <s v="plays"/>
    <n v="57"/>
    <n v="26.07"/>
    <x v="814"/>
    <d v="2013-08-16T05:00:00"/>
  </r>
  <r>
    <x v="894"/>
    <s v="Configurable upward-trending solution"/>
    <n v="125900"/>
    <n v="195936"/>
    <x v="1"/>
    <x v="562"/>
    <s v="GB"/>
    <s v="GBP"/>
    <n v="1503982800"/>
    <n v="1504760400"/>
    <b v="0"/>
    <b v="0"/>
    <x v="19"/>
    <x v="4"/>
    <s v="television"/>
    <n v="156"/>
    <n v="105"/>
    <x v="80"/>
    <d v="2017-09-07T05:00:00"/>
  </r>
  <r>
    <x v="895"/>
    <s v="Persistent bandwidth-monitored framework"/>
    <n v="3700"/>
    <n v="1343"/>
    <x v="0"/>
    <x v="550"/>
    <s v="US"/>
    <s v="USD"/>
    <n v="1418882400"/>
    <n v="1419660000"/>
    <b v="0"/>
    <b v="0"/>
    <x v="14"/>
    <x v="7"/>
    <s v="photography books"/>
    <n v="36"/>
    <n v="25.83"/>
    <x v="815"/>
    <d v="2014-12-27T06:00:00"/>
  </r>
  <r>
    <x v="896"/>
    <s v="Polarized discrete product"/>
    <n v="3600"/>
    <n v="2097"/>
    <x v="2"/>
    <x v="11"/>
    <s v="GB"/>
    <s v="GBP"/>
    <n v="1309237200"/>
    <n v="1311310800"/>
    <b v="0"/>
    <b v="1"/>
    <x v="12"/>
    <x v="4"/>
    <s v="shorts"/>
    <n v="58"/>
    <n v="77.67"/>
    <x v="816"/>
    <d v="2011-07-22T05:00:00"/>
  </r>
  <r>
    <x v="897"/>
    <s v="Seamless dynamic website"/>
    <n v="3800"/>
    <n v="9021"/>
    <x v="1"/>
    <x v="388"/>
    <s v="CH"/>
    <s v="CHF"/>
    <n v="1343365200"/>
    <n v="1344315600"/>
    <b v="0"/>
    <b v="0"/>
    <x v="15"/>
    <x v="5"/>
    <s v="radio &amp; podcasts"/>
    <n v="237"/>
    <n v="57.83"/>
    <x v="474"/>
    <d v="2012-08-07T05:00:00"/>
  </r>
  <r>
    <x v="898"/>
    <s v="Extended multimedia firmware"/>
    <n v="35600"/>
    <n v="20915"/>
    <x v="0"/>
    <x v="537"/>
    <s v="AU"/>
    <s v="AUD"/>
    <n v="1507957200"/>
    <n v="1510725600"/>
    <b v="0"/>
    <b v="1"/>
    <x v="3"/>
    <x v="3"/>
    <s v="plays"/>
    <n v="59"/>
    <n v="92.96"/>
    <x v="817"/>
    <d v="2017-11-15T06:00:00"/>
  </r>
  <r>
    <x v="899"/>
    <s v="Versatile directional project"/>
    <n v="5300"/>
    <n v="9676"/>
    <x v="1"/>
    <x v="563"/>
    <s v="US"/>
    <s v="USD"/>
    <n v="1549519200"/>
    <n v="1551247200"/>
    <b v="1"/>
    <b v="0"/>
    <x v="10"/>
    <x v="4"/>
    <s v="animation"/>
    <n v="183"/>
    <n v="37.950000000000003"/>
    <x v="818"/>
    <d v="2019-02-27T06:00:00"/>
  </r>
  <r>
    <x v="900"/>
    <s v="Profound directional knowledge user"/>
    <n v="160400"/>
    <n v="1210"/>
    <x v="0"/>
    <x v="63"/>
    <s v="US"/>
    <s v="USD"/>
    <n v="1329026400"/>
    <n v="1330236000"/>
    <b v="0"/>
    <b v="0"/>
    <x v="2"/>
    <x v="2"/>
    <s v="web"/>
    <n v="1"/>
    <n v="31.84"/>
    <x v="819"/>
    <d v="2012-02-26T06:00:00"/>
  </r>
  <r>
    <x v="901"/>
    <s v="Ameliorated logistical capability"/>
    <n v="51400"/>
    <n v="90440"/>
    <x v="1"/>
    <x v="564"/>
    <s v="US"/>
    <s v="USD"/>
    <n v="1544335200"/>
    <n v="1545112800"/>
    <b v="0"/>
    <b v="1"/>
    <x v="21"/>
    <x v="1"/>
    <s v="world music"/>
    <n v="176"/>
    <n v="40"/>
    <x v="609"/>
    <d v="2018-12-18T06:00:00"/>
  </r>
  <r>
    <x v="902"/>
    <s v="Sharable discrete definition"/>
    <n v="1700"/>
    <n v="4044"/>
    <x v="1"/>
    <x v="174"/>
    <s v="US"/>
    <s v="USD"/>
    <n v="1279083600"/>
    <n v="1279170000"/>
    <b v="0"/>
    <b v="0"/>
    <x v="3"/>
    <x v="3"/>
    <s v="plays"/>
    <n v="238"/>
    <n v="101.1"/>
    <x v="547"/>
    <d v="2010-07-15T05:00:00"/>
  </r>
  <r>
    <x v="903"/>
    <s v="User-friendly next generation core"/>
    <n v="39400"/>
    <n v="192292"/>
    <x v="1"/>
    <x v="565"/>
    <s v="IT"/>
    <s v="EUR"/>
    <n v="1572498000"/>
    <n v="1573452000"/>
    <b v="0"/>
    <b v="0"/>
    <x v="3"/>
    <x v="3"/>
    <s v="plays"/>
    <n v="488"/>
    <n v="84.01"/>
    <x v="820"/>
    <d v="2019-11-11T06:00:00"/>
  </r>
  <r>
    <x v="904"/>
    <s v="Profit-focused empowering system engine"/>
    <n v="3000"/>
    <n v="6722"/>
    <x v="1"/>
    <x v="167"/>
    <s v="US"/>
    <s v="USD"/>
    <n v="1506056400"/>
    <n v="1507093200"/>
    <b v="0"/>
    <b v="0"/>
    <x v="3"/>
    <x v="3"/>
    <s v="plays"/>
    <n v="224"/>
    <n v="103.42"/>
    <x v="821"/>
    <d v="2017-10-04T05:00:00"/>
  </r>
  <r>
    <x v="905"/>
    <s v="Synchronized cohesive encoding"/>
    <n v="8700"/>
    <n v="1577"/>
    <x v="0"/>
    <x v="27"/>
    <s v="US"/>
    <s v="USD"/>
    <n v="1463029200"/>
    <n v="1463374800"/>
    <b v="0"/>
    <b v="0"/>
    <x v="0"/>
    <x v="0"/>
    <s v="food trucks"/>
    <n v="18"/>
    <n v="105.13"/>
    <x v="151"/>
    <d v="2016-05-16T05:00:00"/>
  </r>
  <r>
    <x v="906"/>
    <s v="Synergistic dynamic utilization"/>
    <n v="7200"/>
    <n v="3301"/>
    <x v="0"/>
    <x v="95"/>
    <s v="US"/>
    <s v="USD"/>
    <n v="1342069200"/>
    <n v="1344574800"/>
    <b v="0"/>
    <b v="0"/>
    <x v="3"/>
    <x v="3"/>
    <s v="plays"/>
    <n v="46"/>
    <n v="89.22"/>
    <x v="822"/>
    <d v="2012-08-10T05:00:00"/>
  </r>
  <r>
    <x v="907"/>
    <s v="Triple-buffered bi-directional model"/>
    <n v="167400"/>
    <n v="196386"/>
    <x v="1"/>
    <x v="566"/>
    <s v="IT"/>
    <s v="EUR"/>
    <n v="1388296800"/>
    <n v="1389074400"/>
    <b v="0"/>
    <b v="0"/>
    <x v="2"/>
    <x v="2"/>
    <s v="web"/>
    <n v="117"/>
    <n v="52"/>
    <x v="823"/>
    <d v="2014-01-07T06:00:00"/>
  </r>
  <r>
    <x v="908"/>
    <s v="Polarized tertiary function"/>
    <n v="5500"/>
    <n v="11952"/>
    <x v="1"/>
    <x v="229"/>
    <s v="GB"/>
    <s v="GBP"/>
    <n v="1493787600"/>
    <n v="1494997200"/>
    <b v="0"/>
    <b v="0"/>
    <x v="3"/>
    <x v="3"/>
    <s v="plays"/>
    <n v="217"/>
    <n v="64.959999999999994"/>
    <x v="824"/>
    <d v="2017-05-17T05:00:00"/>
  </r>
  <r>
    <x v="909"/>
    <s v="Configurable fault-tolerant structure"/>
    <n v="3500"/>
    <n v="3930"/>
    <x v="1"/>
    <x v="72"/>
    <s v="US"/>
    <s v="USD"/>
    <n v="1424844000"/>
    <n v="1425448800"/>
    <b v="0"/>
    <b v="1"/>
    <x v="3"/>
    <x v="3"/>
    <s v="plays"/>
    <n v="112"/>
    <n v="46.24"/>
    <x v="825"/>
    <d v="2015-03-04T06:00:00"/>
  </r>
  <r>
    <x v="910"/>
    <s v="Digitized 24/7 budgetary management"/>
    <n v="7900"/>
    <n v="5729"/>
    <x v="0"/>
    <x v="192"/>
    <s v="US"/>
    <s v="USD"/>
    <n v="1403931600"/>
    <n v="1404104400"/>
    <b v="0"/>
    <b v="1"/>
    <x v="3"/>
    <x v="3"/>
    <s v="plays"/>
    <n v="73"/>
    <n v="51.15"/>
    <x v="826"/>
    <d v="2014-06-30T05:00:00"/>
  </r>
  <r>
    <x v="911"/>
    <s v="Stand-alone zero tolerance algorithm"/>
    <n v="2300"/>
    <n v="4883"/>
    <x v="1"/>
    <x v="358"/>
    <s v="US"/>
    <s v="USD"/>
    <n v="1394514000"/>
    <n v="1394773200"/>
    <b v="0"/>
    <b v="0"/>
    <x v="1"/>
    <x v="1"/>
    <s v="rock"/>
    <n v="212"/>
    <n v="33.909999999999997"/>
    <x v="827"/>
    <d v="2014-03-14T05:00:00"/>
  </r>
  <r>
    <x v="912"/>
    <s v="Implemented tangible support"/>
    <n v="73000"/>
    <n v="175015"/>
    <x v="1"/>
    <x v="567"/>
    <s v="US"/>
    <s v="USD"/>
    <n v="1365397200"/>
    <n v="1366520400"/>
    <b v="0"/>
    <b v="0"/>
    <x v="3"/>
    <x v="3"/>
    <s v="plays"/>
    <n v="240"/>
    <n v="92.02"/>
    <x v="828"/>
    <d v="2013-04-21T05:00:00"/>
  </r>
  <r>
    <x v="913"/>
    <s v="Reactive radical framework"/>
    <n v="6200"/>
    <n v="11280"/>
    <x v="1"/>
    <x v="339"/>
    <s v="US"/>
    <s v="USD"/>
    <n v="1456120800"/>
    <n v="1456639200"/>
    <b v="0"/>
    <b v="0"/>
    <x v="3"/>
    <x v="3"/>
    <s v="plays"/>
    <n v="182"/>
    <n v="107.43"/>
    <x v="829"/>
    <d v="2016-02-28T06:00:00"/>
  </r>
  <r>
    <x v="914"/>
    <s v="Object-based full-range knowledge user"/>
    <n v="6100"/>
    <n v="10012"/>
    <x v="1"/>
    <x v="227"/>
    <s v="US"/>
    <s v="USD"/>
    <n v="1437714000"/>
    <n v="1438318800"/>
    <b v="0"/>
    <b v="0"/>
    <x v="3"/>
    <x v="3"/>
    <s v="plays"/>
    <n v="164"/>
    <n v="75.849999999999994"/>
    <x v="830"/>
    <d v="2015-07-31T05:00:00"/>
  </r>
  <r>
    <x v="591"/>
    <s v="Enhanced composite contingency"/>
    <n v="103200"/>
    <n v="1690"/>
    <x v="0"/>
    <x v="356"/>
    <s v="US"/>
    <s v="USD"/>
    <n v="1563771600"/>
    <n v="1564030800"/>
    <b v="1"/>
    <b v="0"/>
    <x v="3"/>
    <x v="3"/>
    <s v="plays"/>
    <n v="2"/>
    <n v="80.48"/>
    <x v="831"/>
    <d v="2019-07-25T05:00:00"/>
  </r>
  <r>
    <x v="915"/>
    <s v="Cloned fresh-thinking model"/>
    <n v="171000"/>
    <n v="84891"/>
    <x v="3"/>
    <x v="568"/>
    <s v="US"/>
    <s v="USD"/>
    <n v="1448517600"/>
    <n v="1449295200"/>
    <b v="0"/>
    <b v="0"/>
    <x v="4"/>
    <x v="4"/>
    <s v="documentary"/>
    <n v="50"/>
    <n v="86.98"/>
    <x v="832"/>
    <d v="2015-12-05T06:00:00"/>
  </r>
  <r>
    <x v="916"/>
    <s v="Total dedicated benchmark"/>
    <n v="9200"/>
    <n v="10093"/>
    <x v="1"/>
    <x v="87"/>
    <s v="US"/>
    <s v="USD"/>
    <n v="1528779600"/>
    <n v="1531890000"/>
    <b v="0"/>
    <b v="1"/>
    <x v="13"/>
    <x v="5"/>
    <s v="fiction"/>
    <n v="110"/>
    <n v="105.14"/>
    <x v="833"/>
    <d v="2018-07-18T05:00:00"/>
  </r>
  <r>
    <x v="917"/>
    <s v="Streamlined human-resource Graphic Interface"/>
    <n v="7800"/>
    <n v="3839"/>
    <x v="0"/>
    <x v="109"/>
    <s v="US"/>
    <s v="USD"/>
    <n v="1304744400"/>
    <n v="1306213200"/>
    <b v="0"/>
    <b v="1"/>
    <x v="11"/>
    <x v="6"/>
    <s v="video games"/>
    <n v="49"/>
    <n v="57.3"/>
    <x v="834"/>
    <d v="2011-05-24T05:00:00"/>
  </r>
  <r>
    <x v="918"/>
    <s v="Upgradable analyzing core"/>
    <n v="9900"/>
    <n v="6161"/>
    <x v="2"/>
    <x v="569"/>
    <s v="CA"/>
    <s v="CAD"/>
    <n v="1354341600"/>
    <n v="1356242400"/>
    <b v="0"/>
    <b v="0"/>
    <x v="2"/>
    <x v="2"/>
    <s v="web"/>
    <n v="62"/>
    <n v="93.35"/>
    <x v="835"/>
    <d v="2012-12-23T06:00:00"/>
  </r>
  <r>
    <x v="919"/>
    <s v="Profound exuding pricing structure"/>
    <n v="43000"/>
    <n v="5615"/>
    <x v="0"/>
    <x v="373"/>
    <s v="US"/>
    <s v="USD"/>
    <n v="1294552800"/>
    <n v="1297576800"/>
    <b v="1"/>
    <b v="0"/>
    <x v="3"/>
    <x v="3"/>
    <s v="plays"/>
    <n v="13"/>
    <n v="71.989999999999995"/>
    <x v="836"/>
    <d v="2011-02-13T06:00:00"/>
  </r>
  <r>
    <x v="916"/>
    <s v="Horizontal optimizing model"/>
    <n v="9600"/>
    <n v="6205"/>
    <x v="0"/>
    <x v="109"/>
    <s v="AU"/>
    <s v="AUD"/>
    <n v="1295935200"/>
    <n v="1296194400"/>
    <b v="0"/>
    <b v="0"/>
    <x v="3"/>
    <x v="3"/>
    <s v="plays"/>
    <n v="65"/>
    <n v="92.61"/>
    <x v="837"/>
    <d v="2011-01-28T06:00:00"/>
  </r>
  <r>
    <x v="920"/>
    <s v="Synchronized fault-tolerant algorithm"/>
    <n v="7500"/>
    <n v="11969"/>
    <x v="1"/>
    <x v="493"/>
    <s v="US"/>
    <s v="USD"/>
    <n v="1411534800"/>
    <n v="1414558800"/>
    <b v="0"/>
    <b v="0"/>
    <x v="0"/>
    <x v="0"/>
    <s v="food trucks"/>
    <n v="160"/>
    <n v="104.99"/>
    <x v="219"/>
    <d v="2014-10-29T05:00:00"/>
  </r>
  <r>
    <x v="921"/>
    <s v="Streamlined 5thgeneration intranet"/>
    <n v="10000"/>
    <n v="8142"/>
    <x v="0"/>
    <x v="570"/>
    <s v="AU"/>
    <s v="AUD"/>
    <n v="1486706400"/>
    <n v="1488348000"/>
    <b v="0"/>
    <b v="0"/>
    <x v="14"/>
    <x v="7"/>
    <s v="photography books"/>
    <n v="81"/>
    <n v="30.96"/>
    <x v="365"/>
    <d v="2017-03-01T06:00:00"/>
  </r>
  <r>
    <x v="922"/>
    <s v="Cross-group clear-thinking task-force"/>
    <n v="172000"/>
    <n v="55805"/>
    <x v="0"/>
    <x v="571"/>
    <s v="US"/>
    <s v="USD"/>
    <n v="1333602000"/>
    <n v="1334898000"/>
    <b v="1"/>
    <b v="0"/>
    <x v="14"/>
    <x v="7"/>
    <s v="photography books"/>
    <n v="32"/>
    <n v="33"/>
    <x v="838"/>
    <d v="2012-04-20T05:00:00"/>
  </r>
  <r>
    <x v="923"/>
    <s v="Public-key bandwidth-monitored intranet"/>
    <n v="153700"/>
    <n v="15238"/>
    <x v="0"/>
    <x v="483"/>
    <s v="US"/>
    <s v="USD"/>
    <n v="1308200400"/>
    <n v="1308373200"/>
    <b v="0"/>
    <b v="0"/>
    <x v="3"/>
    <x v="3"/>
    <s v="plays"/>
    <n v="10"/>
    <n v="84.19"/>
    <x v="839"/>
    <d v="2011-06-18T05:00:00"/>
  </r>
  <r>
    <x v="924"/>
    <s v="Upgradable clear-thinking hardware"/>
    <n v="3600"/>
    <n v="961"/>
    <x v="0"/>
    <x v="171"/>
    <s v="US"/>
    <s v="USD"/>
    <n v="1411707600"/>
    <n v="1412312400"/>
    <b v="0"/>
    <b v="0"/>
    <x v="3"/>
    <x v="3"/>
    <s v="plays"/>
    <n v="27"/>
    <n v="73.92"/>
    <x v="840"/>
    <d v="2014-10-03T05:00:00"/>
  </r>
  <r>
    <x v="925"/>
    <s v="Integrated holistic paradigm"/>
    <n v="9400"/>
    <n v="5918"/>
    <x v="3"/>
    <x v="415"/>
    <s v="US"/>
    <s v="USD"/>
    <n v="1418364000"/>
    <n v="1419228000"/>
    <b v="1"/>
    <b v="1"/>
    <x v="4"/>
    <x v="4"/>
    <s v="documentary"/>
    <n v="63"/>
    <n v="36.99"/>
    <x v="841"/>
    <d v="2014-12-22T06:00:00"/>
  </r>
  <r>
    <x v="926"/>
    <s v="Seamless clear-thinking conglomeration"/>
    <n v="5900"/>
    <n v="9520"/>
    <x v="1"/>
    <x v="84"/>
    <s v="US"/>
    <s v="USD"/>
    <n v="1429333200"/>
    <n v="1430974800"/>
    <b v="0"/>
    <b v="0"/>
    <x v="2"/>
    <x v="2"/>
    <s v="web"/>
    <n v="161"/>
    <n v="46.9"/>
    <x v="842"/>
    <d v="2015-05-07T05:00:00"/>
  </r>
  <r>
    <x v="927"/>
    <s v="Persistent content-based methodology"/>
    <n v="100"/>
    <n v="5"/>
    <x v="0"/>
    <x v="49"/>
    <s v="US"/>
    <s v="USD"/>
    <n v="1555390800"/>
    <n v="1555822800"/>
    <b v="0"/>
    <b v="1"/>
    <x v="3"/>
    <x v="3"/>
    <s v="plays"/>
    <n v="5"/>
    <n v="5"/>
    <x v="843"/>
    <d v="2019-04-21T05:00:00"/>
  </r>
  <r>
    <x v="928"/>
    <s v="Re-engineered 24hour matrix"/>
    <n v="14500"/>
    <n v="159056"/>
    <x v="1"/>
    <x v="572"/>
    <s v="US"/>
    <s v="USD"/>
    <n v="1482732000"/>
    <n v="1482818400"/>
    <b v="0"/>
    <b v="1"/>
    <x v="1"/>
    <x v="1"/>
    <s v="rock"/>
    <n v="1097"/>
    <n v="102.02"/>
    <x v="844"/>
    <d v="2016-12-27T06:00:00"/>
  </r>
  <r>
    <x v="929"/>
    <s v="Virtual multi-tasking core"/>
    <n v="145500"/>
    <n v="101987"/>
    <x v="3"/>
    <x v="428"/>
    <s v="US"/>
    <s v="USD"/>
    <n v="1470718800"/>
    <n v="1471928400"/>
    <b v="0"/>
    <b v="0"/>
    <x v="4"/>
    <x v="4"/>
    <s v="documentary"/>
    <n v="70"/>
    <n v="45.01"/>
    <x v="845"/>
    <d v="2016-08-23T05:00:00"/>
  </r>
  <r>
    <x v="930"/>
    <s v="Streamlined fault-tolerant conglomeration"/>
    <n v="3300"/>
    <n v="1980"/>
    <x v="0"/>
    <x v="356"/>
    <s v="US"/>
    <s v="USD"/>
    <n v="1450591200"/>
    <n v="1453701600"/>
    <b v="0"/>
    <b v="1"/>
    <x v="22"/>
    <x v="4"/>
    <s v="science fiction"/>
    <n v="60"/>
    <n v="94.29"/>
    <x v="846"/>
    <d v="2016-01-25T06:00:00"/>
  </r>
  <r>
    <x v="931"/>
    <s v="Enterprise-wide client-driven policy"/>
    <n v="42600"/>
    <n v="156384"/>
    <x v="1"/>
    <x v="573"/>
    <s v="AU"/>
    <s v="AUD"/>
    <n v="1348290000"/>
    <n v="1350363600"/>
    <b v="0"/>
    <b v="0"/>
    <x v="2"/>
    <x v="2"/>
    <s v="web"/>
    <n v="367"/>
    <n v="101.02"/>
    <x v="110"/>
    <d v="2012-10-16T05:00:00"/>
  </r>
  <r>
    <x v="932"/>
    <s v="Function-based next generation emulation"/>
    <n v="700"/>
    <n v="7763"/>
    <x v="1"/>
    <x v="175"/>
    <s v="US"/>
    <s v="USD"/>
    <n v="1353823200"/>
    <n v="1353996000"/>
    <b v="0"/>
    <b v="0"/>
    <x v="3"/>
    <x v="3"/>
    <s v="plays"/>
    <n v="1109"/>
    <n v="97.04"/>
    <x v="847"/>
    <d v="2012-11-27T06:00:00"/>
  </r>
  <r>
    <x v="933"/>
    <s v="Re-engineered composite focus group"/>
    <n v="187600"/>
    <n v="35698"/>
    <x v="0"/>
    <x v="268"/>
    <s v="US"/>
    <s v="USD"/>
    <n v="1450764000"/>
    <n v="1451109600"/>
    <b v="0"/>
    <b v="0"/>
    <x v="22"/>
    <x v="4"/>
    <s v="science fiction"/>
    <n v="19"/>
    <n v="43.01"/>
    <x v="848"/>
    <d v="2015-12-26T06:00:00"/>
  </r>
  <r>
    <x v="934"/>
    <s v="Profound mission-critical function"/>
    <n v="9800"/>
    <n v="12434"/>
    <x v="1"/>
    <x v="54"/>
    <s v="US"/>
    <s v="USD"/>
    <n v="1329372000"/>
    <n v="1329631200"/>
    <b v="0"/>
    <b v="0"/>
    <x v="3"/>
    <x v="3"/>
    <s v="plays"/>
    <n v="127"/>
    <n v="94.92"/>
    <x v="849"/>
    <d v="2012-02-19T06:00:00"/>
  </r>
  <r>
    <x v="935"/>
    <s v="De-engineered zero-defect open system"/>
    <n v="1100"/>
    <n v="8081"/>
    <x v="1"/>
    <x v="192"/>
    <s v="US"/>
    <s v="USD"/>
    <n v="1277096400"/>
    <n v="1278997200"/>
    <b v="0"/>
    <b v="0"/>
    <x v="10"/>
    <x v="4"/>
    <s v="animation"/>
    <n v="735"/>
    <n v="72.150000000000006"/>
    <x v="780"/>
    <d v="2010-07-13T05:00:00"/>
  </r>
  <r>
    <x v="936"/>
    <s v="Operative hybrid utilization"/>
    <n v="145000"/>
    <n v="6631"/>
    <x v="0"/>
    <x v="406"/>
    <s v="US"/>
    <s v="USD"/>
    <n v="1277701200"/>
    <n v="1280120400"/>
    <b v="0"/>
    <b v="0"/>
    <x v="18"/>
    <x v="5"/>
    <s v="translations"/>
    <n v="5"/>
    <n v="51.01"/>
    <x v="140"/>
    <d v="2010-07-26T05:00:00"/>
  </r>
  <r>
    <x v="937"/>
    <s v="Function-based interactive matrix"/>
    <n v="5500"/>
    <n v="4678"/>
    <x v="0"/>
    <x v="12"/>
    <s v="US"/>
    <s v="USD"/>
    <n v="1454911200"/>
    <n v="1458104400"/>
    <b v="0"/>
    <b v="0"/>
    <x v="2"/>
    <x v="2"/>
    <s v="web"/>
    <n v="85"/>
    <n v="85.05"/>
    <x v="850"/>
    <d v="2016-03-16T05:00:00"/>
  </r>
  <r>
    <x v="938"/>
    <s v="Optimized content-based collaboration"/>
    <n v="5700"/>
    <n v="6800"/>
    <x v="1"/>
    <x v="287"/>
    <s v="US"/>
    <s v="USD"/>
    <n v="1297922400"/>
    <n v="1298268000"/>
    <b v="0"/>
    <b v="0"/>
    <x v="18"/>
    <x v="5"/>
    <s v="translations"/>
    <n v="119"/>
    <n v="43.87"/>
    <x v="851"/>
    <d v="2011-02-21T06:00:00"/>
  </r>
  <r>
    <x v="939"/>
    <s v="User-centric cohesive policy"/>
    <n v="3600"/>
    <n v="10657"/>
    <x v="1"/>
    <x v="574"/>
    <s v="US"/>
    <s v="USD"/>
    <n v="1384408800"/>
    <n v="1386223200"/>
    <b v="0"/>
    <b v="0"/>
    <x v="0"/>
    <x v="0"/>
    <s v="food trucks"/>
    <n v="296"/>
    <n v="40.06"/>
    <x v="852"/>
    <d v="2013-12-05T06:00:00"/>
  </r>
  <r>
    <x v="940"/>
    <s v="Ergonomic methodical hub"/>
    <n v="5900"/>
    <n v="4997"/>
    <x v="0"/>
    <x v="493"/>
    <s v="IT"/>
    <s v="EUR"/>
    <n v="1299304800"/>
    <n v="1299823200"/>
    <b v="0"/>
    <b v="1"/>
    <x v="14"/>
    <x v="7"/>
    <s v="photography books"/>
    <n v="85"/>
    <n v="43.83"/>
    <x v="853"/>
    <d v="2011-03-11T06:00:00"/>
  </r>
  <r>
    <x v="941"/>
    <s v="Devolved disintermediate encryption"/>
    <n v="3700"/>
    <n v="13164"/>
    <x v="1"/>
    <x v="287"/>
    <s v="US"/>
    <s v="USD"/>
    <n v="1431320400"/>
    <n v="1431752400"/>
    <b v="0"/>
    <b v="0"/>
    <x v="3"/>
    <x v="3"/>
    <s v="plays"/>
    <n v="356"/>
    <n v="84.93"/>
    <x v="854"/>
    <d v="2015-05-16T05:00:00"/>
  </r>
  <r>
    <x v="942"/>
    <s v="Phased clear-thinking policy"/>
    <n v="2200"/>
    <n v="8501"/>
    <x v="1"/>
    <x v="512"/>
    <s v="GB"/>
    <s v="GBP"/>
    <n v="1264399200"/>
    <n v="1267855200"/>
    <b v="0"/>
    <b v="0"/>
    <x v="1"/>
    <x v="1"/>
    <s v="rock"/>
    <n v="386"/>
    <n v="41.07"/>
    <x v="67"/>
    <d v="2010-03-06T06:00:00"/>
  </r>
  <r>
    <x v="411"/>
    <s v="Seamless solution-oriented capacity"/>
    <n v="1700"/>
    <n v="13468"/>
    <x v="1"/>
    <x v="242"/>
    <s v="US"/>
    <s v="USD"/>
    <n v="1497502800"/>
    <n v="1497675600"/>
    <b v="0"/>
    <b v="0"/>
    <x v="3"/>
    <x v="3"/>
    <s v="plays"/>
    <n v="792"/>
    <n v="54.97"/>
    <x v="855"/>
    <d v="2017-06-17T05:00:00"/>
  </r>
  <r>
    <x v="943"/>
    <s v="Organized human-resource attitude"/>
    <n v="88400"/>
    <n v="121138"/>
    <x v="1"/>
    <x v="575"/>
    <s v="US"/>
    <s v="USD"/>
    <n v="1333688400"/>
    <n v="1336885200"/>
    <b v="0"/>
    <b v="0"/>
    <x v="21"/>
    <x v="1"/>
    <s v="world music"/>
    <n v="137"/>
    <n v="77.010000000000005"/>
    <x v="107"/>
    <d v="2012-05-13T05:00:00"/>
  </r>
  <r>
    <x v="944"/>
    <s v="Open-architected disintermediate budgetary management"/>
    <n v="2400"/>
    <n v="8117"/>
    <x v="1"/>
    <x v="493"/>
    <s v="US"/>
    <s v="USD"/>
    <n v="1293861600"/>
    <n v="1295157600"/>
    <b v="0"/>
    <b v="0"/>
    <x v="0"/>
    <x v="0"/>
    <s v="food trucks"/>
    <n v="338"/>
    <n v="71.2"/>
    <x v="344"/>
    <d v="2011-01-16T06:00:00"/>
  </r>
  <r>
    <x v="945"/>
    <s v="Multi-lateral radical solution"/>
    <n v="7900"/>
    <n v="8550"/>
    <x v="1"/>
    <x v="576"/>
    <s v="US"/>
    <s v="USD"/>
    <n v="1576994400"/>
    <n v="1577599200"/>
    <b v="0"/>
    <b v="0"/>
    <x v="3"/>
    <x v="3"/>
    <s v="plays"/>
    <n v="108"/>
    <n v="91.94"/>
    <x v="856"/>
    <d v="2019-12-29T06:00:00"/>
  </r>
  <r>
    <x v="946"/>
    <s v="Inverse context-sensitive info-mediaries"/>
    <n v="94900"/>
    <n v="57659"/>
    <x v="0"/>
    <x v="577"/>
    <s v="US"/>
    <s v="USD"/>
    <n v="1304917200"/>
    <n v="1305003600"/>
    <b v="0"/>
    <b v="0"/>
    <x v="3"/>
    <x v="3"/>
    <s v="plays"/>
    <n v="61"/>
    <n v="97.07"/>
    <x v="857"/>
    <d v="2011-05-10T05:00:00"/>
  </r>
  <r>
    <x v="947"/>
    <s v="Versatile neutral workforce"/>
    <n v="5100"/>
    <n v="1414"/>
    <x v="0"/>
    <x v="3"/>
    <s v="US"/>
    <s v="USD"/>
    <n v="1381208400"/>
    <n v="1381726800"/>
    <b v="0"/>
    <b v="0"/>
    <x v="19"/>
    <x v="4"/>
    <s v="television"/>
    <n v="28"/>
    <n v="58.92"/>
    <x v="858"/>
    <d v="2013-10-14T05:00:00"/>
  </r>
  <r>
    <x v="948"/>
    <s v="Multi-tiered systematic knowledge user"/>
    <n v="42700"/>
    <n v="97524"/>
    <x v="1"/>
    <x v="578"/>
    <s v="US"/>
    <s v="USD"/>
    <n v="1401685200"/>
    <n v="1402462800"/>
    <b v="0"/>
    <b v="1"/>
    <x v="2"/>
    <x v="2"/>
    <s v="web"/>
    <n v="228"/>
    <n v="58.02"/>
    <x v="859"/>
    <d v="2014-06-11T05:00:00"/>
  </r>
  <r>
    <x v="949"/>
    <s v="Programmable multi-state algorithm"/>
    <n v="121100"/>
    <n v="26176"/>
    <x v="0"/>
    <x v="526"/>
    <s v="US"/>
    <s v="USD"/>
    <n v="1291960800"/>
    <n v="1292133600"/>
    <b v="0"/>
    <b v="1"/>
    <x v="3"/>
    <x v="3"/>
    <s v="plays"/>
    <n v="22"/>
    <n v="103.87"/>
    <x v="860"/>
    <d v="2010-12-12T06:00:00"/>
  </r>
  <r>
    <x v="950"/>
    <s v="Multi-channeled reciprocal interface"/>
    <n v="800"/>
    <n v="2991"/>
    <x v="1"/>
    <x v="235"/>
    <s v="US"/>
    <s v="USD"/>
    <n v="1368853200"/>
    <n v="1368939600"/>
    <b v="0"/>
    <b v="0"/>
    <x v="7"/>
    <x v="1"/>
    <s v="indie rock"/>
    <n v="374"/>
    <n v="93.47"/>
    <x v="170"/>
    <d v="2013-05-19T05:00:00"/>
  </r>
  <r>
    <x v="951"/>
    <s v="Right-sized maximized migration"/>
    <n v="5400"/>
    <n v="8366"/>
    <x v="1"/>
    <x v="18"/>
    <s v="US"/>
    <s v="USD"/>
    <n v="1448776800"/>
    <n v="1452146400"/>
    <b v="0"/>
    <b v="1"/>
    <x v="3"/>
    <x v="3"/>
    <s v="plays"/>
    <n v="155"/>
    <n v="61.97"/>
    <x v="861"/>
    <d v="2016-01-07T06:00:00"/>
  </r>
  <r>
    <x v="952"/>
    <s v="Self-enabling value-added artificial intelligence"/>
    <n v="4000"/>
    <n v="12886"/>
    <x v="1"/>
    <x v="382"/>
    <s v="US"/>
    <s v="USD"/>
    <n v="1296194400"/>
    <n v="1296712800"/>
    <b v="0"/>
    <b v="1"/>
    <x v="3"/>
    <x v="3"/>
    <s v="plays"/>
    <n v="322"/>
    <n v="92.04"/>
    <x v="862"/>
    <d v="2011-02-03T06:00:00"/>
  </r>
  <r>
    <x v="597"/>
    <s v="Vision-oriented interactive solution"/>
    <n v="7000"/>
    <n v="5177"/>
    <x v="0"/>
    <x v="109"/>
    <s v="US"/>
    <s v="USD"/>
    <n v="1517983200"/>
    <n v="1520748000"/>
    <b v="0"/>
    <b v="0"/>
    <x v="0"/>
    <x v="0"/>
    <s v="food trucks"/>
    <n v="74"/>
    <n v="77.27"/>
    <x v="863"/>
    <d v="2018-03-11T06:00:00"/>
  </r>
  <r>
    <x v="953"/>
    <s v="Fundamental user-facing productivity"/>
    <n v="1000"/>
    <n v="8641"/>
    <x v="1"/>
    <x v="45"/>
    <s v="US"/>
    <s v="USD"/>
    <n v="1478930400"/>
    <n v="1480831200"/>
    <b v="0"/>
    <b v="0"/>
    <x v="11"/>
    <x v="6"/>
    <s v="video games"/>
    <n v="864"/>
    <n v="93.92"/>
    <x v="864"/>
    <d v="2016-12-04T06:00:00"/>
  </r>
  <r>
    <x v="954"/>
    <s v="Innovative well-modulated capability"/>
    <n v="60200"/>
    <n v="86244"/>
    <x v="1"/>
    <x v="579"/>
    <s v="GB"/>
    <s v="GBP"/>
    <n v="1426395600"/>
    <n v="1426914000"/>
    <b v="0"/>
    <b v="0"/>
    <x v="3"/>
    <x v="3"/>
    <s v="plays"/>
    <n v="143"/>
    <n v="84.97"/>
    <x v="527"/>
    <d v="2015-03-21T05:00:00"/>
  </r>
  <r>
    <x v="955"/>
    <s v="Universal fault-tolerant orchestration"/>
    <n v="195200"/>
    <n v="78630"/>
    <x v="0"/>
    <x v="580"/>
    <s v="US"/>
    <s v="USD"/>
    <n v="1446181200"/>
    <n v="1446616800"/>
    <b v="1"/>
    <b v="0"/>
    <x v="9"/>
    <x v="5"/>
    <s v="nonfiction"/>
    <n v="40"/>
    <n v="105.97"/>
    <x v="865"/>
    <d v="2015-11-04T06:00:00"/>
  </r>
  <r>
    <x v="956"/>
    <s v="Grass-roots executive synergy"/>
    <n v="6700"/>
    <n v="11941"/>
    <x v="1"/>
    <x v="581"/>
    <s v="US"/>
    <s v="USD"/>
    <n v="1514181600"/>
    <n v="1517032800"/>
    <b v="0"/>
    <b v="0"/>
    <x v="2"/>
    <x v="2"/>
    <s v="web"/>
    <n v="178"/>
    <n v="36.97"/>
    <x v="866"/>
    <d v="2018-01-27T06:00:00"/>
  </r>
  <r>
    <x v="957"/>
    <s v="Multi-layered optimal application"/>
    <n v="7200"/>
    <n v="6115"/>
    <x v="0"/>
    <x v="51"/>
    <s v="US"/>
    <s v="USD"/>
    <n v="1311051600"/>
    <n v="1311224400"/>
    <b v="0"/>
    <b v="1"/>
    <x v="4"/>
    <x v="4"/>
    <s v="documentary"/>
    <n v="85"/>
    <n v="81.53"/>
    <x v="867"/>
    <d v="2011-07-21T05:00:00"/>
  </r>
  <r>
    <x v="958"/>
    <s v="Business-focused full-range core"/>
    <n v="129100"/>
    <n v="188404"/>
    <x v="1"/>
    <x v="582"/>
    <s v="US"/>
    <s v="USD"/>
    <n v="1564894800"/>
    <n v="1566190800"/>
    <b v="0"/>
    <b v="0"/>
    <x v="4"/>
    <x v="4"/>
    <s v="documentary"/>
    <n v="146"/>
    <n v="81"/>
    <x v="868"/>
    <d v="2019-08-19T05:00:00"/>
  </r>
  <r>
    <x v="959"/>
    <s v="Exclusive system-worthy Graphic Interface"/>
    <n v="6500"/>
    <n v="9910"/>
    <x v="1"/>
    <x v="345"/>
    <s v="US"/>
    <s v="USD"/>
    <n v="1567918800"/>
    <n v="1570165200"/>
    <b v="0"/>
    <b v="0"/>
    <x v="3"/>
    <x v="3"/>
    <s v="plays"/>
    <n v="152"/>
    <n v="26.01"/>
    <x v="105"/>
    <d v="2019-10-04T05:00:00"/>
  </r>
  <r>
    <x v="960"/>
    <s v="Enhanced optimal ability"/>
    <n v="170600"/>
    <n v="114523"/>
    <x v="0"/>
    <x v="583"/>
    <s v="US"/>
    <s v="USD"/>
    <n v="1386309600"/>
    <n v="1388556000"/>
    <b v="0"/>
    <b v="1"/>
    <x v="1"/>
    <x v="1"/>
    <s v="rock"/>
    <n v="67"/>
    <n v="26"/>
    <x v="481"/>
    <d v="2014-01-01T06:00:00"/>
  </r>
  <r>
    <x v="961"/>
    <s v="Optional zero administration neural-net"/>
    <n v="7800"/>
    <n v="3144"/>
    <x v="0"/>
    <x v="45"/>
    <s v="US"/>
    <s v="USD"/>
    <n v="1301979600"/>
    <n v="1303189200"/>
    <b v="0"/>
    <b v="0"/>
    <x v="1"/>
    <x v="1"/>
    <s v="rock"/>
    <n v="40"/>
    <n v="34.17"/>
    <x v="253"/>
    <d v="2011-04-19T05:00:00"/>
  </r>
  <r>
    <x v="962"/>
    <s v="Ameliorated foreground focus group"/>
    <n v="6200"/>
    <n v="13441"/>
    <x v="1"/>
    <x v="584"/>
    <s v="US"/>
    <s v="USD"/>
    <n v="1493269200"/>
    <n v="1494478800"/>
    <b v="0"/>
    <b v="0"/>
    <x v="4"/>
    <x v="4"/>
    <s v="documentary"/>
    <n v="217"/>
    <n v="28"/>
    <x v="869"/>
    <d v="2017-05-11T05:00:00"/>
  </r>
  <r>
    <x v="963"/>
    <s v="Triple-buffered multi-tasking matrices"/>
    <n v="9400"/>
    <n v="4899"/>
    <x v="0"/>
    <x v="251"/>
    <s v="US"/>
    <s v="USD"/>
    <n v="1478930400"/>
    <n v="1480744800"/>
    <b v="0"/>
    <b v="0"/>
    <x v="15"/>
    <x v="5"/>
    <s v="radio &amp; podcasts"/>
    <n v="52"/>
    <n v="76.55"/>
    <x v="864"/>
    <d v="2016-12-03T06:00:00"/>
  </r>
  <r>
    <x v="964"/>
    <s v="Versatile dedicated migration"/>
    <n v="2400"/>
    <n v="11990"/>
    <x v="1"/>
    <x v="31"/>
    <s v="US"/>
    <s v="USD"/>
    <n v="1555390800"/>
    <n v="1555822800"/>
    <b v="0"/>
    <b v="0"/>
    <x v="18"/>
    <x v="5"/>
    <s v="translations"/>
    <n v="500"/>
    <n v="53.05"/>
    <x v="843"/>
    <d v="2019-04-21T05:00:00"/>
  </r>
  <r>
    <x v="965"/>
    <s v="Devolved foreground customer loyalty"/>
    <n v="7800"/>
    <n v="6839"/>
    <x v="0"/>
    <x v="251"/>
    <s v="US"/>
    <s v="USD"/>
    <n v="1456984800"/>
    <n v="1458882000"/>
    <b v="0"/>
    <b v="1"/>
    <x v="6"/>
    <x v="4"/>
    <s v="drama"/>
    <n v="88"/>
    <n v="106.86"/>
    <x v="289"/>
    <d v="2016-03-25T05:00:00"/>
  </r>
  <r>
    <x v="509"/>
    <s v="Reduced reciprocal focus group"/>
    <n v="9800"/>
    <n v="11091"/>
    <x v="1"/>
    <x v="585"/>
    <s v="US"/>
    <s v="USD"/>
    <n v="1411621200"/>
    <n v="1411966800"/>
    <b v="0"/>
    <b v="1"/>
    <x v="1"/>
    <x v="1"/>
    <s v="rock"/>
    <n v="113"/>
    <n v="46.02"/>
    <x v="870"/>
    <d v="2014-09-29T05:00:00"/>
  </r>
  <r>
    <x v="966"/>
    <s v="Networked global migration"/>
    <n v="3100"/>
    <n v="13223"/>
    <x v="1"/>
    <x v="227"/>
    <s v="US"/>
    <s v="USD"/>
    <n v="1525669200"/>
    <n v="1526878800"/>
    <b v="0"/>
    <b v="1"/>
    <x v="6"/>
    <x v="4"/>
    <s v="drama"/>
    <n v="427"/>
    <n v="100.17"/>
    <x v="871"/>
    <d v="2018-05-21T05:00:00"/>
  </r>
  <r>
    <x v="967"/>
    <s v="De-engineered even-keeled definition"/>
    <n v="9800"/>
    <n v="7608"/>
    <x v="3"/>
    <x v="51"/>
    <s v="IT"/>
    <s v="EUR"/>
    <n v="1450936800"/>
    <n v="1452405600"/>
    <b v="0"/>
    <b v="1"/>
    <x v="14"/>
    <x v="7"/>
    <s v="photography books"/>
    <n v="78"/>
    <n v="101.44"/>
    <x v="872"/>
    <d v="2016-01-10T06:00:00"/>
  </r>
  <r>
    <x v="968"/>
    <s v="Implemented bi-directional flexibility"/>
    <n v="141100"/>
    <n v="74073"/>
    <x v="0"/>
    <x v="586"/>
    <s v="US"/>
    <s v="USD"/>
    <n v="1413522000"/>
    <n v="1414040400"/>
    <b v="0"/>
    <b v="1"/>
    <x v="18"/>
    <x v="5"/>
    <s v="translations"/>
    <n v="52"/>
    <n v="87.97"/>
    <x v="873"/>
    <d v="2014-10-23T05:00:00"/>
  </r>
  <r>
    <x v="969"/>
    <s v="Vision-oriented scalable definition"/>
    <n v="97300"/>
    <n v="153216"/>
    <x v="1"/>
    <x v="587"/>
    <s v="US"/>
    <s v="USD"/>
    <n v="1541307600"/>
    <n v="1543816800"/>
    <b v="0"/>
    <b v="1"/>
    <x v="0"/>
    <x v="0"/>
    <s v="food trucks"/>
    <n v="157"/>
    <n v="75"/>
    <x v="874"/>
    <d v="2018-12-03T06:00:00"/>
  </r>
  <r>
    <x v="970"/>
    <s v="Future-proofed upward-trending migration"/>
    <n v="6600"/>
    <n v="4814"/>
    <x v="0"/>
    <x v="192"/>
    <s v="US"/>
    <s v="USD"/>
    <n v="1357106400"/>
    <n v="1359698400"/>
    <b v="0"/>
    <b v="0"/>
    <x v="3"/>
    <x v="3"/>
    <s v="plays"/>
    <n v="73"/>
    <n v="42.98"/>
    <x v="875"/>
    <d v="2013-02-01T06:00:00"/>
  </r>
  <r>
    <x v="971"/>
    <s v="Right-sized full-range throughput"/>
    <n v="7600"/>
    <n v="4603"/>
    <x v="3"/>
    <x v="279"/>
    <s v="IT"/>
    <s v="EUR"/>
    <n v="1390197600"/>
    <n v="1390629600"/>
    <b v="0"/>
    <b v="0"/>
    <x v="3"/>
    <x v="3"/>
    <s v="plays"/>
    <n v="61"/>
    <n v="33.119999999999997"/>
    <x v="876"/>
    <d v="2014-01-25T06:00:00"/>
  </r>
  <r>
    <x v="972"/>
    <s v="Polarized composite customer loyalty"/>
    <n v="66600"/>
    <n v="37823"/>
    <x v="0"/>
    <x v="82"/>
    <s v="US"/>
    <s v="USD"/>
    <n v="1265868000"/>
    <n v="1267077600"/>
    <b v="0"/>
    <b v="1"/>
    <x v="7"/>
    <x v="1"/>
    <s v="indie rock"/>
    <n v="57"/>
    <n v="101.13"/>
    <x v="877"/>
    <d v="2010-02-25T06:00:00"/>
  </r>
  <r>
    <x v="973"/>
    <s v="Expanded eco-centric policy"/>
    <n v="111100"/>
    <n v="62819"/>
    <x v="3"/>
    <x v="588"/>
    <s v="US"/>
    <s v="USD"/>
    <n v="1467176400"/>
    <n v="1467781200"/>
    <b v="0"/>
    <b v="0"/>
    <x v="0"/>
    <x v="0"/>
    <s v="food trucks"/>
    <n v="57"/>
    <n v="55.99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DAA24-400E-764B-B2AF-C660EEE92ED0}" name="PivotTable9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/>
  <pivotFields count="15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4" subtotal="count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F3915-BF04-F343-BF42-7591C11B83AC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29" firstHeaderRow="1" firstDataRow="2" firstDataCol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4" subtotal="count" baseField="0" baseItem="0"/>
  </dataFields>
  <chartFormats count="8">
    <chartFormat chart="0" format="8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FC8D8-290E-F242-9709-45D0047D527D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1"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axis="axisRow"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3"/>
    </i>
    <i t="grand">
      <x/>
    </i>
  </colItems>
  <pageFields count="2">
    <pageField fld="13" hier="-1"/>
    <pageField fld="20" hier="-1"/>
  </pageFields>
  <dataFields count="1">
    <dataField name="Count of outcome" fld="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09A3B-D150-7A4C-8BC3-28D8E764D464}" name="PivotTable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561" firstHeaderRow="1" firstDataRow="2" firstDataCol="1"/>
  <pivotFields count="21">
    <pivotField axis="axisRow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multipleItemSelectionAllowed="1" showAll="0">
      <items count="5">
        <item h="1" x="3"/>
        <item h="1" x="0"/>
        <item h="1"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0"/>
  </rowFields>
  <rowItems count="557">
    <i>
      <x v="1"/>
    </i>
    <i>
      <x v="3"/>
    </i>
    <i>
      <x v="5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9"/>
    </i>
    <i>
      <x v="20"/>
    </i>
    <i>
      <x v="25"/>
    </i>
    <i>
      <x v="26"/>
    </i>
    <i>
      <x v="28"/>
    </i>
    <i>
      <x v="32"/>
    </i>
    <i>
      <x v="33"/>
    </i>
    <i>
      <x v="34"/>
    </i>
    <i>
      <x v="36"/>
    </i>
    <i>
      <x v="37"/>
    </i>
    <i>
      <x v="41"/>
    </i>
    <i>
      <x v="42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6"/>
    </i>
    <i>
      <x v="57"/>
    </i>
    <i>
      <x v="58"/>
    </i>
    <i>
      <x v="59"/>
    </i>
    <i>
      <x v="61"/>
    </i>
    <i>
      <x v="64"/>
    </i>
    <i>
      <x v="66"/>
    </i>
    <i>
      <x v="68"/>
    </i>
    <i>
      <x v="71"/>
    </i>
    <i>
      <x v="72"/>
    </i>
    <i>
      <x v="73"/>
    </i>
    <i>
      <x v="74"/>
    </i>
    <i>
      <x v="75"/>
    </i>
    <i>
      <x v="78"/>
    </i>
    <i>
      <x v="83"/>
    </i>
    <i>
      <x v="84"/>
    </i>
    <i>
      <x v="85"/>
    </i>
    <i>
      <x v="87"/>
    </i>
    <i>
      <x v="88"/>
    </i>
    <i>
      <x v="91"/>
    </i>
    <i>
      <x v="93"/>
    </i>
    <i>
      <x v="94"/>
    </i>
    <i>
      <x v="96"/>
    </i>
    <i>
      <x v="98"/>
    </i>
    <i>
      <x v="99"/>
    </i>
    <i>
      <x v="100"/>
    </i>
    <i>
      <x v="102"/>
    </i>
    <i>
      <x v="103"/>
    </i>
    <i>
      <x v="107"/>
    </i>
    <i>
      <x v="109"/>
    </i>
    <i>
      <x v="110"/>
    </i>
    <i>
      <x v="112"/>
    </i>
    <i>
      <x v="114"/>
    </i>
    <i>
      <x v="116"/>
    </i>
    <i>
      <x v="117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3"/>
    </i>
    <i>
      <x v="155"/>
    </i>
    <i>
      <x v="160"/>
    </i>
    <i>
      <x v="162"/>
    </i>
    <i>
      <x v="164"/>
    </i>
    <i>
      <x v="166"/>
    </i>
    <i>
      <x v="167"/>
    </i>
    <i>
      <x v="168"/>
    </i>
    <i>
      <x v="169"/>
    </i>
    <i>
      <x v="170"/>
    </i>
    <i>
      <x v="172"/>
    </i>
    <i>
      <x v="176"/>
    </i>
    <i>
      <x v="177"/>
    </i>
    <i>
      <x v="178"/>
    </i>
    <i>
      <x v="179"/>
    </i>
    <i>
      <x v="182"/>
    </i>
    <i>
      <x v="183"/>
    </i>
    <i>
      <x v="185"/>
    </i>
    <i>
      <x v="187"/>
    </i>
    <i>
      <x v="188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6"/>
    </i>
    <i>
      <x v="207"/>
    </i>
    <i>
      <x v="209"/>
    </i>
    <i>
      <x v="210"/>
    </i>
    <i>
      <x v="211"/>
    </i>
    <i>
      <x v="215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3"/>
    </i>
    <i>
      <x v="234"/>
    </i>
    <i>
      <x v="237"/>
    </i>
    <i>
      <x v="241"/>
    </i>
    <i>
      <x v="242"/>
    </i>
    <i>
      <x v="243"/>
    </i>
    <i>
      <x v="245"/>
    </i>
    <i>
      <x v="248"/>
    </i>
    <i>
      <x v="249"/>
    </i>
    <i>
      <x v="251"/>
    </i>
    <i>
      <x v="252"/>
    </i>
    <i>
      <x v="256"/>
    </i>
    <i>
      <x v="257"/>
    </i>
    <i>
      <x v="259"/>
    </i>
    <i>
      <x v="260"/>
    </i>
    <i>
      <x v="261"/>
    </i>
    <i>
      <x v="263"/>
    </i>
    <i>
      <x v="270"/>
    </i>
    <i>
      <x v="272"/>
    </i>
    <i>
      <x v="273"/>
    </i>
    <i>
      <x v="274"/>
    </i>
    <i>
      <x v="275"/>
    </i>
    <i>
      <x v="276"/>
    </i>
    <i>
      <x v="278"/>
    </i>
    <i>
      <x v="281"/>
    </i>
    <i>
      <x v="282"/>
    </i>
    <i>
      <x v="283"/>
    </i>
    <i>
      <x v="284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1"/>
    </i>
    <i>
      <x v="314"/>
    </i>
    <i>
      <x v="318"/>
    </i>
    <i>
      <x v="321"/>
    </i>
    <i>
      <x v="322"/>
    </i>
    <i>
      <x v="324"/>
    </i>
    <i>
      <x v="325"/>
    </i>
    <i>
      <x v="326"/>
    </i>
    <i>
      <x v="327"/>
    </i>
    <i>
      <x v="329"/>
    </i>
    <i>
      <x v="331"/>
    </i>
    <i>
      <x v="332"/>
    </i>
    <i>
      <x v="334"/>
    </i>
    <i>
      <x v="336"/>
    </i>
    <i>
      <x v="338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3"/>
    </i>
    <i>
      <x v="358"/>
    </i>
    <i>
      <x v="360"/>
    </i>
    <i>
      <x v="361"/>
    </i>
    <i>
      <x v="362"/>
    </i>
    <i>
      <x v="363"/>
    </i>
    <i>
      <x v="364"/>
    </i>
    <i>
      <x v="366"/>
    </i>
    <i>
      <x v="367"/>
    </i>
    <i>
      <x v="371"/>
    </i>
    <i>
      <x v="372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3"/>
    </i>
    <i>
      <x v="396"/>
    </i>
    <i>
      <x v="397"/>
    </i>
    <i>
      <x v="398"/>
    </i>
    <i>
      <x v="399"/>
    </i>
    <i>
      <x v="400"/>
    </i>
    <i>
      <x v="401"/>
    </i>
    <i>
      <x v="404"/>
    </i>
    <i>
      <x v="406"/>
    </i>
    <i>
      <x v="407"/>
    </i>
    <i>
      <x v="410"/>
    </i>
    <i>
      <x v="412"/>
    </i>
    <i>
      <x v="413"/>
    </i>
    <i>
      <x v="414"/>
    </i>
    <i>
      <x v="417"/>
    </i>
    <i>
      <x v="419"/>
    </i>
    <i>
      <x v="420"/>
    </i>
    <i>
      <x v="422"/>
    </i>
    <i>
      <x v="423"/>
    </i>
    <i>
      <x v="425"/>
    </i>
    <i>
      <x v="426"/>
    </i>
    <i>
      <x v="427"/>
    </i>
    <i>
      <x v="428"/>
    </i>
    <i>
      <x v="430"/>
    </i>
    <i>
      <x v="432"/>
    </i>
    <i>
      <x v="435"/>
    </i>
    <i>
      <x v="436"/>
    </i>
    <i>
      <x v="437"/>
    </i>
    <i>
      <x v="440"/>
    </i>
    <i>
      <x v="442"/>
    </i>
    <i>
      <x v="443"/>
    </i>
    <i>
      <x v="444"/>
    </i>
    <i>
      <x v="451"/>
    </i>
    <i>
      <x v="454"/>
    </i>
    <i>
      <x v="456"/>
    </i>
    <i>
      <x v="458"/>
    </i>
    <i>
      <x v="459"/>
    </i>
    <i>
      <x v="461"/>
    </i>
    <i>
      <x v="462"/>
    </i>
    <i>
      <x v="463"/>
    </i>
    <i>
      <x v="465"/>
    </i>
    <i>
      <x v="467"/>
    </i>
    <i>
      <x v="468"/>
    </i>
    <i>
      <x v="472"/>
    </i>
    <i>
      <x v="474"/>
    </i>
    <i>
      <x v="477"/>
    </i>
    <i>
      <x v="479"/>
    </i>
    <i>
      <x v="480"/>
    </i>
    <i>
      <x v="481"/>
    </i>
    <i>
      <x v="482"/>
    </i>
    <i>
      <x v="484"/>
    </i>
    <i>
      <x v="486"/>
    </i>
    <i>
      <x v="488"/>
    </i>
    <i>
      <x v="489"/>
    </i>
    <i>
      <x v="491"/>
    </i>
    <i>
      <x v="492"/>
    </i>
    <i>
      <x v="493"/>
    </i>
    <i>
      <x v="499"/>
    </i>
    <i>
      <x v="502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20"/>
    </i>
    <i>
      <x v="521"/>
    </i>
    <i>
      <x v="522"/>
    </i>
    <i>
      <x v="526"/>
    </i>
    <i>
      <x v="530"/>
    </i>
    <i>
      <x v="531"/>
    </i>
    <i>
      <x v="535"/>
    </i>
    <i>
      <x v="536"/>
    </i>
    <i>
      <x v="537"/>
    </i>
    <i>
      <x v="538"/>
    </i>
    <i>
      <x v="540"/>
    </i>
    <i>
      <x v="543"/>
    </i>
    <i>
      <x v="545"/>
    </i>
    <i>
      <x v="547"/>
    </i>
    <i>
      <x v="548"/>
    </i>
    <i>
      <x v="551"/>
    </i>
    <i>
      <x v="552"/>
    </i>
    <i>
      <x v="556"/>
    </i>
    <i>
      <x v="557"/>
    </i>
    <i>
      <x v="558"/>
    </i>
    <i>
      <x v="560"/>
    </i>
    <i>
      <x v="561"/>
    </i>
    <i>
      <x v="563"/>
    </i>
    <i>
      <x v="564"/>
    </i>
    <i>
      <x v="566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79"/>
    </i>
    <i>
      <x v="583"/>
    </i>
    <i>
      <x v="584"/>
    </i>
    <i>
      <x v="587"/>
    </i>
    <i>
      <x v="590"/>
    </i>
    <i>
      <x v="592"/>
    </i>
    <i>
      <x v="594"/>
    </i>
    <i>
      <x v="595"/>
    </i>
    <i>
      <x v="596"/>
    </i>
    <i>
      <x v="599"/>
    </i>
    <i>
      <x v="605"/>
    </i>
    <i>
      <x v="609"/>
    </i>
    <i>
      <x v="610"/>
    </i>
    <i>
      <x v="611"/>
    </i>
    <i>
      <x v="613"/>
    </i>
    <i>
      <x v="616"/>
    </i>
    <i>
      <x v="617"/>
    </i>
    <i>
      <x v="618"/>
    </i>
    <i>
      <x v="620"/>
    </i>
    <i>
      <x v="621"/>
    </i>
    <i>
      <x v="622"/>
    </i>
    <i>
      <x v="623"/>
    </i>
    <i>
      <x v="624"/>
    </i>
    <i>
      <x v="625"/>
    </i>
    <i>
      <x v="628"/>
    </i>
    <i>
      <x v="629"/>
    </i>
    <i>
      <x v="631"/>
    </i>
    <i>
      <x v="632"/>
    </i>
    <i>
      <x v="633"/>
    </i>
    <i>
      <x v="634"/>
    </i>
    <i>
      <x v="637"/>
    </i>
    <i>
      <x v="638"/>
    </i>
    <i>
      <x v="643"/>
    </i>
    <i>
      <x v="646"/>
    </i>
    <i>
      <x v="647"/>
    </i>
    <i>
      <x v="648"/>
    </i>
    <i>
      <x v="649"/>
    </i>
    <i>
      <x v="650"/>
    </i>
    <i>
      <x v="652"/>
    </i>
    <i>
      <x v="653"/>
    </i>
    <i>
      <x v="655"/>
    </i>
    <i>
      <x v="656"/>
    </i>
    <i>
      <x v="657"/>
    </i>
    <i>
      <x v="659"/>
    </i>
    <i>
      <x v="660"/>
    </i>
    <i>
      <x v="661"/>
    </i>
    <i>
      <x v="662"/>
    </i>
    <i>
      <x v="663"/>
    </i>
    <i>
      <x v="664"/>
    </i>
    <i>
      <x v="666"/>
    </i>
    <i>
      <x v="667"/>
    </i>
    <i>
      <x v="669"/>
    </i>
    <i>
      <x v="670"/>
    </i>
    <i>
      <x v="673"/>
    </i>
    <i>
      <x v="675"/>
    </i>
    <i>
      <x v="677"/>
    </i>
    <i>
      <x v="678"/>
    </i>
    <i>
      <x v="679"/>
    </i>
    <i>
      <x v="681"/>
    </i>
    <i>
      <x v="682"/>
    </i>
    <i>
      <x v="683"/>
    </i>
    <i>
      <x v="686"/>
    </i>
    <i>
      <x v="687"/>
    </i>
    <i>
      <x v="690"/>
    </i>
    <i>
      <x v="691"/>
    </i>
    <i>
      <x v="693"/>
    </i>
    <i>
      <x v="694"/>
    </i>
    <i>
      <x v="696"/>
    </i>
    <i>
      <x v="698"/>
    </i>
    <i>
      <x v="700"/>
    </i>
    <i>
      <x v="701"/>
    </i>
    <i>
      <x v="703"/>
    </i>
    <i>
      <x v="704"/>
    </i>
    <i>
      <x v="705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23"/>
    </i>
    <i>
      <x v="725"/>
    </i>
    <i>
      <x v="726"/>
    </i>
    <i>
      <x v="733"/>
    </i>
    <i>
      <x v="734"/>
    </i>
    <i>
      <x v="736"/>
    </i>
    <i>
      <x v="737"/>
    </i>
    <i>
      <x v="739"/>
    </i>
    <i>
      <x v="740"/>
    </i>
    <i>
      <x v="741"/>
    </i>
    <i>
      <x v="746"/>
    </i>
    <i>
      <x v="748"/>
    </i>
    <i>
      <x v="749"/>
    </i>
    <i>
      <x v="750"/>
    </i>
    <i>
      <x v="752"/>
    </i>
    <i>
      <x v="753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71"/>
    </i>
    <i>
      <x v="772"/>
    </i>
    <i>
      <x v="774"/>
    </i>
    <i>
      <x v="775"/>
    </i>
    <i>
      <x v="776"/>
    </i>
    <i>
      <x v="777"/>
    </i>
    <i>
      <x v="779"/>
    </i>
    <i>
      <x v="780"/>
    </i>
    <i>
      <x v="783"/>
    </i>
    <i>
      <x v="785"/>
    </i>
    <i>
      <x v="788"/>
    </i>
    <i>
      <x v="789"/>
    </i>
    <i>
      <x v="790"/>
    </i>
    <i>
      <x v="792"/>
    </i>
    <i>
      <x v="793"/>
    </i>
    <i>
      <x v="796"/>
    </i>
    <i>
      <x v="797"/>
    </i>
    <i>
      <x v="805"/>
    </i>
    <i>
      <x v="807"/>
    </i>
    <i>
      <x v="808"/>
    </i>
    <i>
      <x v="811"/>
    </i>
    <i>
      <x v="813"/>
    </i>
    <i>
      <x v="814"/>
    </i>
    <i>
      <x v="815"/>
    </i>
    <i>
      <x v="817"/>
    </i>
    <i>
      <x v="818"/>
    </i>
    <i>
      <x v="819"/>
    </i>
    <i>
      <x v="823"/>
    </i>
    <i>
      <x v="826"/>
    </i>
    <i>
      <x v="827"/>
    </i>
    <i>
      <x v="829"/>
    </i>
    <i>
      <x v="831"/>
    </i>
    <i>
      <x v="834"/>
    </i>
    <i>
      <x v="835"/>
    </i>
    <i>
      <x v="839"/>
    </i>
    <i>
      <x v="840"/>
    </i>
    <i>
      <x v="841"/>
    </i>
    <i>
      <x v="843"/>
    </i>
    <i>
      <x v="844"/>
    </i>
    <i>
      <x v="845"/>
    </i>
    <i>
      <x v="850"/>
    </i>
    <i>
      <x v="851"/>
    </i>
    <i>
      <x v="852"/>
    </i>
    <i>
      <x v="855"/>
    </i>
    <i>
      <x v="856"/>
    </i>
    <i>
      <x v="859"/>
    </i>
    <i>
      <x v="860"/>
    </i>
    <i>
      <x v="861"/>
    </i>
    <i>
      <x v="862"/>
    </i>
    <i>
      <x v="864"/>
    </i>
    <i>
      <x v="866"/>
    </i>
    <i>
      <x v="867"/>
    </i>
    <i>
      <x v="868"/>
    </i>
    <i>
      <x v="869"/>
    </i>
    <i>
      <x v="873"/>
    </i>
    <i>
      <x v="875"/>
    </i>
    <i>
      <x v="876"/>
    </i>
    <i>
      <x v="877"/>
    </i>
    <i>
      <x v="883"/>
    </i>
    <i>
      <x v="884"/>
    </i>
    <i>
      <x v="885"/>
    </i>
    <i>
      <x v="886"/>
    </i>
    <i>
      <x v="888"/>
    </i>
    <i>
      <x v="890"/>
    </i>
    <i>
      <x v="891"/>
    </i>
    <i>
      <x v="893"/>
    </i>
    <i>
      <x v="895"/>
    </i>
    <i>
      <x v="897"/>
    </i>
    <i>
      <x v="900"/>
    </i>
    <i>
      <x v="901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3"/>
    </i>
    <i>
      <x v="925"/>
    </i>
    <i>
      <x v="926"/>
    </i>
    <i>
      <x v="927"/>
    </i>
    <i>
      <x v="930"/>
    </i>
    <i>
      <x v="931"/>
    </i>
    <i>
      <x v="932"/>
    </i>
    <i>
      <x v="933"/>
    </i>
    <i>
      <x v="936"/>
    </i>
    <i>
      <x v="939"/>
    </i>
    <i>
      <x v="941"/>
    </i>
    <i>
      <x v="942"/>
    </i>
    <i>
      <x v="945"/>
    </i>
    <i>
      <x v="946"/>
    </i>
    <i>
      <x v="947"/>
    </i>
    <i>
      <x v="949"/>
    </i>
    <i>
      <x v="951"/>
    </i>
    <i>
      <x v="952"/>
    </i>
    <i>
      <x v="953"/>
    </i>
    <i>
      <x v="955"/>
    </i>
    <i>
      <x v="958"/>
    </i>
    <i>
      <x v="959"/>
    </i>
    <i>
      <x v="960"/>
    </i>
    <i>
      <x v="961"/>
    </i>
    <i>
      <x v="962"/>
    </i>
    <i>
      <x v="965"/>
    </i>
    <i>
      <x v="967"/>
    </i>
    <i>
      <x v="968"/>
    </i>
    <i>
      <x v="969"/>
    </i>
    <i>
      <x v="972"/>
    </i>
    <i t="grand">
      <x/>
    </i>
  </rowItems>
  <colFields count="1">
    <field x="4"/>
  </colFields>
  <colItems count="2">
    <i>
      <x v="3"/>
    </i>
    <i t="grand">
      <x/>
    </i>
  </colItems>
  <dataFields count="1">
    <dataField name="Sum of backers_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AF9E1-F85B-5844-BF53-1D9B2C43D9D4}" name="PivotTable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67" firstHeaderRow="1" firstDataRow="2" firstDataCol="1"/>
  <pivotFields count="21">
    <pivotField axis="axisRow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h="1" x="3"/>
        <item x="0"/>
        <item h="1" x="2"/>
        <item h="1"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0"/>
  </rowFields>
  <rowItems count="363">
    <i>
      <x/>
    </i>
    <i>
      <x v="2"/>
    </i>
    <i>
      <x v="4"/>
    </i>
    <i>
      <x v="6"/>
    </i>
    <i>
      <x v="7"/>
    </i>
    <i>
      <x v="8"/>
    </i>
    <i>
      <x v="15"/>
    </i>
    <i>
      <x v="18"/>
    </i>
    <i>
      <x v="22"/>
    </i>
    <i>
      <x v="24"/>
    </i>
    <i>
      <x v="27"/>
    </i>
    <i>
      <x v="29"/>
    </i>
    <i>
      <x v="30"/>
    </i>
    <i>
      <x v="31"/>
    </i>
    <i>
      <x v="35"/>
    </i>
    <i>
      <x v="38"/>
    </i>
    <i>
      <x v="39"/>
    </i>
    <i>
      <x v="47"/>
    </i>
    <i>
      <x v="53"/>
    </i>
    <i>
      <x v="54"/>
    </i>
    <i>
      <x v="55"/>
    </i>
    <i>
      <x v="60"/>
    </i>
    <i>
      <x v="62"/>
    </i>
    <i>
      <x v="65"/>
    </i>
    <i>
      <x v="67"/>
    </i>
    <i>
      <x v="69"/>
    </i>
    <i>
      <x v="70"/>
    </i>
    <i>
      <x v="76"/>
    </i>
    <i>
      <x v="77"/>
    </i>
    <i>
      <x v="79"/>
    </i>
    <i>
      <x v="80"/>
    </i>
    <i>
      <x v="81"/>
    </i>
    <i>
      <x v="89"/>
    </i>
    <i>
      <x v="90"/>
    </i>
    <i>
      <x v="92"/>
    </i>
    <i>
      <x v="93"/>
    </i>
    <i>
      <x v="95"/>
    </i>
    <i>
      <x v="97"/>
    </i>
    <i>
      <x v="101"/>
    </i>
    <i>
      <x v="104"/>
    </i>
    <i>
      <x v="105"/>
    </i>
    <i>
      <x v="106"/>
    </i>
    <i>
      <x v="108"/>
    </i>
    <i>
      <x v="113"/>
    </i>
    <i>
      <x v="115"/>
    </i>
    <i>
      <x v="118"/>
    </i>
    <i>
      <x v="121"/>
    </i>
    <i>
      <x v="133"/>
    </i>
    <i>
      <x v="135"/>
    </i>
    <i>
      <x v="136"/>
    </i>
    <i>
      <x v="138"/>
    </i>
    <i>
      <x v="141"/>
    </i>
    <i>
      <x v="152"/>
    </i>
    <i>
      <x v="154"/>
    </i>
    <i>
      <x v="157"/>
    </i>
    <i>
      <x v="158"/>
    </i>
    <i>
      <x v="159"/>
    </i>
    <i>
      <x v="161"/>
    </i>
    <i>
      <x v="163"/>
    </i>
    <i>
      <x v="165"/>
    </i>
    <i>
      <x v="171"/>
    </i>
    <i>
      <x v="173"/>
    </i>
    <i>
      <x v="175"/>
    </i>
    <i>
      <x v="180"/>
    </i>
    <i>
      <x v="181"/>
    </i>
    <i>
      <x v="190"/>
    </i>
    <i>
      <x v="191"/>
    </i>
    <i>
      <x v="192"/>
    </i>
    <i>
      <x v="193"/>
    </i>
    <i>
      <x v="195"/>
    </i>
    <i>
      <x v="197"/>
    </i>
    <i>
      <x v="199"/>
    </i>
    <i>
      <x v="200"/>
    </i>
    <i>
      <x v="205"/>
    </i>
    <i>
      <x v="208"/>
    </i>
    <i>
      <x v="212"/>
    </i>
    <i>
      <x v="213"/>
    </i>
    <i>
      <x v="214"/>
    </i>
    <i>
      <x v="216"/>
    </i>
    <i>
      <x v="218"/>
    </i>
    <i>
      <x v="220"/>
    </i>
    <i>
      <x v="226"/>
    </i>
    <i>
      <x v="232"/>
    </i>
    <i>
      <x v="235"/>
    </i>
    <i>
      <x v="236"/>
    </i>
    <i>
      <x v="238"/>
    </i>
    <i>
      <x v="239"/>
    </i>
    <i>
      <x v="240"/>
    </i>
    <i>
      <x v="244"/>
    </i>
    <i>
      <x v="246"/>
    </i>
    <i>
      <x v="247"/>
    </i>
    <i>
      <x v="250"/>
    </i>
    <i>
      <x v="255"/>
    </i>
    <i>
      <x v="258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3"/>
    </i>
    <i>
      <x v="277"/>
    </i>
    <i>
      <x v="279"/>
    </i>
    <i>
      <x v="280"/>
    </i>
    <i>
      <x v="285"/>
    </i>
    <i>
      <x v="288"/>
    </i>
    <i>
      <x v="289"/>
    </i>
    <i>
      <x v="290"/>
    </i>
    <i>
      <x v="307"/>
    </i>
    <i>
      <x v="310"/>
    </i>
    <i>
      <x v="312"/>
    </i>
    <i>
      <x v="313"/>
    </i>
    <i>
      <x v="315"/>
    </i>
    <i>
      <x v="317"/>
    </i>
    <i>
      <x v="319"/>
    </i>
    <i>
      <x v="320"/>
    </i>
    <i>
      <x v="323"/>
    </i>
    <i>
      <x v="328"/>
    </i>
    <i>
      <x v="337"/>
    </i>
    <i>
      <x v="339"/>
    </i>
    <i>
      <x v="348"/>
    </i>
    <i>
      <x v="350"/>
    </i>
    <i>
      <x v="352"/>
    </i>
    <i>
      <x v="354"/>
    </i>
    <i>
      <x v="355"/>
    </i>
    <i>
      <x v="357"/>
    </i>
    <i>
      <x v="359"/>
    </i>
    <i>
      <x v="365"/>
    </i>
    <i>
      <x v="368"/>
    </i>
    <i>
      <x v="369"/>
    </i>
    <i>
      <x v="370"/>
    </i>
    <i>
      <x v="373"/>
    </i>
    <i>
      <x v="374"/>
    </i>
    <i>
      <x v="375"/>
    </i>
    <i>
      <x v="378"/>
    </i>
    <i>
      <x v="390"/>
    </i>
    <i>
      <x v="391"/>
    </i>
    <i>
      <x v="392"/>
    </i>
    <i>
      <x v="394"/>
    </i>
    <i>
      <x v="395"/>
    </i>
    <i>
      <x v="402"/>
    </i>
    <i>
      <x v="405"/>
    </i>
    <i>
      <x v="408"/>
    </i>
    <i>
      <x v="409"/>
    </i>
    <i>
      <x v="412"/>
    </i>
    <i>
      <x v="415"/>
    </i>
    <i>
      <x v="418"/>
    </i>
    <i>
      <x v="421"/>
    </i>
    <i>
      <x v="424"/>
    </i>
    <i>
      <x v="429"/>
    </i>
    <i>
      <x v="433"/>
    </i>
    <i>
      <x v="434"/>
    </i>
    <i>
      <x v="438"/>
    </i>
    <i>
      <x v="439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5"/>
    </i>
    <i>
      <x v="457"/>
    </i>
    <i>
      <x v="460"/>
    </i>
    <i>
      <x v="464"/>
    </i>
    <i>
      <x v="466"/>
    </i>
    <i>
      <x v="469"/>
    </i>
    <i>
      <x v="470"/>
    </i>
    <i>
      <x v="471"/>
    </i>
    <i>
      <x v="473"/>
    </i>
    <i>
      <x v="475"/>
    </i>
    <i>
      <x v="476"/>
    </i>
    <i>
      <x v="478"/>
    </i>
    <i>
      <x v="485"/>
    </i>
    <i>
      <x v="487"/>
    </i>
    <i>
      <x v="490"/>
    </i>
    <i>
      <x v="494"/>
    </i>
    <i>
      <x v="495"/>
    </i>
    <i>
      <x v="497"/>
    </i>
    <i>
      <x v="498"/>
    </i>
    <i>
      <x v="500"/>
    </i>
    <i>
      <x v="501"/>
    </i>
    <i>
      <x v="503"/>
    </i>
    <i>
      <x v="507"/>
    </i>
    <i>
      <x v="516"/>
    </i>
    <i>
      <x v="517"/>
    </i>
    <i>
      <x v="518"/>
    </i>
    <i>
      <x v="519"/>
    </i>
    <i>
      <x v="523"/>
    </i>
    <i>
      <x v="524"/>
    </i>
    <i>
      <x v="525"/>
    </i>
    <i>
      <x v="527"/>
    </i>
    <i>
      <x v="529"/>
    </i>
    <i>
      <x v="532"/>
    </i>
    <i>
      <x v="533"/>
    </i>
    <i>
      <x v="534"/>
    </i>
    <i>
      <x v="539"/>
    </i>
    <i>
      <x v="541"/>
    </i>
    <i>
      <x v="542"/>
    </i>
    <i>
      <x v="544"/>
    </i>
    <i>
      <x v="546"/>
    </i>
    <i>
      <x v="553"/>
    </i>
    <i>
      <x v="554"/>
    </i>
    <i>
      <x v="559"/>
    </i>
    <i>
      <x v="562"/>
    </i>
    <i>
      <x v="567"/>
    </i>
    <i>
      <x v="573"/>
    </i>
    <i>
      <x v="577"/>
    </i>
    <i>
      <x v="578"/>
    </i>
    <i>
      <x v="580"/>
    </i>
    <i>
      <x v="581"/>
    </i>
    <i>
      <x v="582"/>
    </i>
    <i>
      <x v="585"/>
    </i>
    <i>
      <x v="588"/>
    </i>
    <i>
      <x v="591"/>
    </i>
    <i>
      <x v="593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08"/>
    </i>
    <i>
      <x v="612"/>
    </i>
    <i>
      <x v="614"/>
    </i>
    <i>
      <x v="615"/>
    </i>
    <i>
      <x v="626"/>
    </i>
    <i>
      <x v="627"/>
    </i>
    <i>
      <x v="630"/>
    </i>
    <i>
      <x v="635"/>
    </i>
    <i>
      <x v="636"/>
    </i>
    <i>
      <x v="639"/>
    </i>
    <i>
      <x v="640"/>
    </i>
    <i>
      <x v="645"/>
    </i>
    <i>
      <x v="651"/>
    </i>
    <i>
      <x v="654"/>
    </i>
    <i>
      <x v="658"/>
    </i>
    <i>
      <x v="665"/>
    </i>
    <i>
      <x v="668"/>
    </i>
    <i>
      <x v="671"/>
    </i>
    <i>
      <x v="672"/>
    </i>
    <i>
      <x v="674"/>
    </i>
    <i>
      <x v="676"/>
    </i>
    <i>
      <x v="680"/>
    </i>
    <i>
      <x v="684"/>
    </i>
    <i>
      <x v="685"/>
    </i>
    <i>
      <x v="688"/>
    </i>
    <i>
      <x v="689"/>
    </i>
    <i>
      <x v="692"/>
    </i>
    <i>
      <x v="695"/>
    </i>
    <i>
      <x v="697"/>
    </i>
    <i>
      <x v="699"/>
    </i>
    <i>
      <x v="702"/>
    </i>
    <i>
      <x v="706"/>
    </i>
    <i>
      <x v="707"/>
    </i>
    <i>
      <x v="708"/>
    </i>
    <i>
      <x v="712"/>
    </i>
    <i>
      <x v="718"/>
    </i>
    <i>
      <x v="719"/>
    </i>
    <i>
      <x v="722"/>
    </i>
    <i>
      <x v="724"/>
    </i>
    <i>
      <x v="727"/>
    </i>
    <i>
      <x v="728"/>
    </i>
    <i>
      <x v="729"/>
    </i>
    <i>
      <x v="730"/>
    </i>
    <i>
      <x v="731"/>
    </i>
    <i>
      <x v="732"/>
    </i>
    <i>
      <x v="735"/>
    </i>
    <i>
      <x v="742"/>
    </i>
    <i>
      <x v="743"/>
    </i>
    <i>
      <x v="745"/>
    </i>
    <i>
      <x v="747"/>
    </i>
    <i>
      <x v="755"/>
    </i>
    <i>
      <x v="756"/>
    </i>
    <i>
      <x v="757"/>
    </i>
    <i>
      <x v="758"/>
    </i>
    <i>
      <x v="760"/>
    </i>
    <i>
      <x v="767"/>
    </i>
    <i>
      <x v="768"/>
    </i>
    <i>
      <x v="770"/>
    </i>
    <i>
      <x v="773"/>
    </i>
    <i>
      <x v="778"/>
    </i>
    <i>
      <x v="781"/>
    </i>
    <i>
      <x v="784"/>
    </i>
    <i>
      <x v="786"/>
    </i>
    <i>
      <x v="787"/>
    </i>
    <i>
      <x v="791"/>
    </i>
    <i>
      <x v="794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6"/>
    </i>
    <i>
      <x v="809"/>
    </i>
    <i>
      <x v="810"/>
    </i>
    <i>
      <x v="816"/>
    </i>
    <i>
      <x v="821"/>
    </i>
    <i>
      <x v="822"/>
    </i>
    <i>
      <x v="825"/>
    </i>
    <i>
      <x v="828"/>
    </i>
    <i>
      <x v="829"/>
    </i>
    <i>
      <x v="830"/>
    </i>
    <i>
      <x v="832"/>
    </i>
    <i>
      <x v="833"/>
    </i>
    <i>
      <x v="836"/>
    </i>
    <i>
      <x v="837"/>
    </i>
    <i>
      <x v="838"/>
    </i>
    <i>
      <x v="845"/>
    </i>
    <i>
      <x v="846"/>
    </i>
    <i>
      <x v="847"/>
    </i>
    <i>
      <x v="849"/>
    </i>
    <i>
      <x v="854"/>
    </i>
    <i>
      <x v="857"/>
    </i>
    <i>
      <x v="858"/>
    </i>
    <i>
      <x v="863"/>
    </i>
    <i>
      <x v="865"/>
    </i>
    <i>
      <x v="870"/>
    </i>
    <i>
      <x v="871"/>
    </i>
    <i>
      <x v="872"/>
    </i>
    <i>
      <x v="874"/>
    </i>
    <i>
      <x v="879"/>
    </i>
    <i>
      <x v="881"/>
    </i>
    <i>
      <x v="882"/>
    </i>
    <i>
      <x v="887"/>
    </i>
    <i>
      <x v="889"/>
    </i>
    <i>
      <x v="892"/>
    </i>
    <i>
      <x v="894"/>
    </i>
    <i>
      <x v="896"/>
    </i>
    <i>
      <x v="898"/>
    </i>
    <i>
      <x v="899"/>
    </i>
    <i>
      <x v="911"/>
    </i>
    <i>
      <x v="913"/>
    </i>
    <i>
      <x v="914"/>
    </i>
    <i>
      <x v="915"/>
    </i>
    <i>
      <x v="920"/>
    </i>
    <i>
      <x v="924"/>
    </i>
    <i>
      <x v="928"/>
    </i>
    <i>
      <x v="930"/>
    </i>
    <i>
      <x v="934"/>
    </i>
    <i>
      <x v="935"/>
    </i>
    <i>
      <x v="938"/>
    </i>
    <i>
      <x v="940"/>
    </i>
    <i>
      <x v="944"/>
    </i>
    <i>
      <x v="948"/>
    </i>
    <i>
      <x v="950"/>
    </i>
    <i>
      <x v="954"/>
    </i>
    <i>
      <x v="956"/>
    </i>
    <i>
      <x v="957"/>
    </i>
    <i>
      <x v="963"/>
    </i>
    <i>
      <x v="964"/>
    </i>
    <i>
      <x v="969"/>
    </i>
    <i>
      <x v="970"/>
    </i>
    <i>
      <x v="971"/>
    </i>
    <i>
      <x v="973"/>
    </i>
    <i t="grand">
      <x/>
    </i>
  </rowItems>
  <colFields count="1">
    <field x="4"/>
  </colFields>
  <colItems count="2">
    <i>
      <x v="1"/>
    </i>
    <i t="grand">
      <x/>
    </i>
  </colItems>
  <dataFields count="1">
    <dataField name="Sum of backers_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B1E0A-FBD0-F846-9072-AD8341714875}" name="Table1" displayName="Table1" ref="A369:C375" totalsRowShown="0">
  <autoFilter ref="A369:C375" xr:uid="{80FB1E0A-FBD0-F846-9072-AD8341714875}"/>
  <tableColumns count="3">
    <tableColumn id="1" xr3:uid="{F8413958-AA9F-D740-AC5D-D69580011E49}" name="Column1" dataDxfId="12"/>
    <tableColumn id="2" xr3:uid="{D6C52210-8755-1244-A59A-1683735EF795}" name="Column2" dataDxfId="11"/>
    <tableColumn id="3" xr3:uid="{14DFCEEA-B89D-9D45-AB2B-B56E3D07C32E}" name="Column3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8FC-DAD2-6245-9F54-DA81162C4619}">
  <dimension ref="A1:H17"/>
  <sheetViews>
    <sheetView workbookViewId="0">
      <selection activeCell="A6" sqref="A6"/>
    </sheetView>
  </sheetViews>
  <sheetFormatPr baseColWidth="10" defaultRowHeight="16" x14ac:dyDescent="0.2"/>
  <cols>
    <col min="1" max="1" width="28" customWidth="1"/>
    <col min="2" max="2" width="19.83203125" customWidth="1"/>
    <col min="3" max="3" width="18.5" customWidth="1"/>
    <col min="4" max="4" width="17" customWidth="1"/>
    <col min="5" max="5" width="15.5" customWidth="1"/>
    <col min="6" max="6" width="19.1640625" customWidth="1"/>
    <col min="7" max="7" width="15.5" customWidth="1"/>
    <col min="8" max="8" width="18.1640625" customWidth="1"/>
  </cols>
  <sheetData>
    <row r="1" spans="1:8" x14ac:dyDescent="0.2">
      <c r="A1" t="s">
        <v>2068</v>
      </c>
      <c r="B1" t="s">
        <v>2069</v>
      </c>
      <c r="C1" t="s">
        <v>2070</v>
      </c>
      <c r="D1" t="s">
        <v>2071</v>
      </c>
      <c r="E1" t="s">
        <v>2072</v>
      </c>
      <c r="F1" t="s">
        <v>2073</v>
      </c>
      <c r="G1" t="s">
        <v>2074</v>
      </c>
      <c r="H1" t="s">
        <v>2075</v>
      </c>
    </row>
    <row r="2" spans="1:8" x14ac:dyDescent="0.2">
      <c r="A2" t="s">
        <v>2076</v>
      </c>
      <c r="B2">
        <f>COUNTIFS(Crowdfunding!D:D,"&lt;1000", Crowdfunding!F:F, "successful")</f>
        <v>30</v>
      </c>
      <c r="C2">
        <f>COUNTIFS(Crowdfunding!D:D,"&lt;1000", Crowdfunding!F:F, "failed")</f>
        <v>20</v>
      </c>
      <c r="D2">
        <f>COUNTIFS(Crowdfunding!D:D,"&lt;1000", Crowdfunding!F:F, "canceled")</f>
        <v>1</v>
      </c>
      <c r="E2">
        <f>SUM(B2:D2)</f>
        <v>51</v>
      </c>
      <c r="F2" s="9">
        <f>ROUND(B2/E2, 2)</f>
        <v>0.59</v>
      </c>
      <c r="G2" s="9">
        <f>ROUND(C2/E2, 2)</f>
        <v>0.39</v>
      </c>
      <c r="H2" s="9">
        <f>ROUND(D2/E2, 2)</f>
        <v>0.02</v>
      </c>
    </row>
    <row r="3" spans="1:8" x14ac:dyDescent="0.2">
      <c r="A3" t="s">
        <v>2078</v>
      </c>
      <c r="B3">
        <f>COUNTIFS(Crowdfunding!D:D,"&gt;=1000", Crowdfunding!D:D, "&lt;=4999", Crowdfunding!F:F,"successful")</f>
        <v>191</v>
      </c>
      <c r="C3">
        <f>COUNTIFS(Crowdfunding!D:D,"&gt;=1000", Crowdfunding!D:D, "&lt;=4999", Crowdfunding!F:F,"failed")</f>
        <v>38</v>
      </c>
      <c r="D3">
        <f>COUNTIFS(Crowdfunding!D:D,"&gt;=1000", Crowdfunding!D:D, "&lt;=4999", Crowdfunding!F:F,"canceled")</f>
        <v>2</v>
      </c>
      <c r="E3">
        <f t="shared" ref="E3:E13" si="0">SUM(B3:D3)</f>
        <v>231</v>
      </c>
      <c r="F3" s="9">
        <f t="shared" ref="F3:F13" si="1">ROUND(B3/E3, 2)</f>
        <v>0.83</v>
      </c>
      <c r="G3" s="9">
        <f t="shared" ref="G3:G13" si="2">ROUND(C3/E3, 2)</f>
        <v>0.16</v>
      </c>
      <c r="H3" s="9">
        <f t="shared" ref="H3:H13" si="3">ROUND(D3/E3, 2)</f>
        <v>0.01</v>
      </c>
    </row>
    <row r="4" spans="1:8" x14ac:dyDescent="0.2">
      <c r="A4" t="s">
        <v>2079</v>
      </c>
      <c r="B4">
        <f>COUNTIFS(Crowdfunding!D:D,"&gt;=5000", Crowdfunding!D:D, "&lt;=9999", Crowdfunding!F:F,"successful")</f>
        <v>164</v>
      </c>
      <c r="C4">
        <f>COUNTIFS(Crowdfunding!D:D,"&gt;=5000", Crowdfunding!D:D, "&lt;=9999", Crowdfunding!F:F,"failed")</f>
        <v>126</v>
      </c>
      <c r="D4">
        <f>COUNTIFS(Crowdfunding!D:D,"&gt;=5000", Crowdfunding!D:D, "&lt;=9999", Crowdfunding!F:F,"canceled")</f>
        <v>25</v>
      </c>
      <c r="E4">
        <f t="shared" si="0"/>
        <v>315</v>
      </c>
      <c r="F4" s="9">
        <f t="shared" si="1"/>
        <v>0.52</v>
      </c>
      <c r="G4" s="9">
        <f t="shared" si="2"/>
        <v>0.4</v>
      </c>
      <c r="H4" s="9">
        <f t="shared" si="3"/>
        <v>0.08</v>
      </c>
    </row>
    <row r="5" spans="1:8" x14ac:dyDescent="0.2">
      <c r="A5" t="s">
        <v>2080</v>
      </c>
      <c r="B5">
        <f>COUNTIFS(Crowdfunding!D:D,"&gt;=10000", Crowdfunding!D:D, "&lt;=14999", Crowdfunding!F:F,"successful")</f>
        <v>4</v>
      </c>
      <c r="C5">
        <f>COUNTIFS(Crowdfunding!D:D,"&gt;=10000", Crowdfunding!D:D, "&lt;=14999", Crowdfunding!F:F,"failed")</f>
        <v>5</v>
      </c>
      <c r="D5">
        <f>COUNTIFS(Crowdfunding!D:D,"&gt;=10000", Crowdfunding!D:D, "&lt;=14999", Crowdfunding!F:F,"canceled")</f>
        <v>0</v>
      </c>
      <c r="E5">
        <f t="shared" si="0"/>
        <v>9</v>
      </c>
      <c r="F5" s="9">
        <f t="shared" si="1"/>
        <v>0.44</v>
      </c>
      <c r="G5" s="9">
        <f t="shared" si="2"/>
        <v>0.56000000000000005</v>
      </c>
      <c r="H5" s="9">
        <f t="shared" si="3"/>
        <v>0</v>
      </c>
    </row>
    <row r="6" spans="1:8" x14ac:dyDescent="0.2">
      <c r="A6" t="s">
        <v>2081</v>
      </c>
      <c r="B6">
        <f>COUNTIFS(Crowdfunding!D:D,"&gt;=15000", Crowdfunding!D:D, "&lt;=19999", Crowdfunding!F:F,"successful")</f>
        <v>10</v>
      </c>
      <c r="C6">
        <f>COUNTIFS(Crowdfunding!D:D,"&gt;=15000", Crowdfunding!D:D, "&lt;=19999", Crowdfunding!F:F,"failed")</f>
        <v>0</v>
      </c>
      <c r="D6">
        <f>COUNTIFS(Crowdfunding!D:D,"&gt;=15000", Crowdfunding!D:D, "&lt;=19999", Crowdfunding!F:F,"canceled")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2082</v>
      </c>
      <c r="B7">
        <f>COUNTIFS(Crowdfunding!D:D,"&gt;=20000", Crowdfunding!D:D, "&lt;=24999", Crowdfunding!F:F,"successful")</f>
        <v>7</v>
      </c>
      <c r="C7">
        <f>COUNTIFS(Crowdfunding!D:D,"&gt;=20000", Crowdfunding!D:D, "&lt;=24999", Crowdfunding!F:F,"failed")</f>
        <v>0</v>
      </c>
      <c r="D7">
        <f>COUNTIFS(Crowdfunding!D:D,"&gt;=20000", Crowdfunding!D:D, "&lt;=24999", Crowdfunding!F:F,"canceled")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2083</v>
      </c>
      <c r="B8">
        <f>COUNTIFS(Crowdfunding!D:D,"&gt;=25000", Crowdfunding!D:D, "&lt;=29999", Crowdfunding!F:F,"successful")</f>
        <v>11</v>
      </c>
      <c r="C8">
        <f>COUNTIFS(Crowdfunding!D:D,"&gt;=25000", Crowdfunding!D:D, "&lt;=29999", Crowdfunding!F:F,"failed")</f>
        <v>3</v>
      </c>
      <c r="D8">
        <f>COUNTIFS(Crowdfunding!D:D,"&gt;=25000", Crowdfunding!D:D, "&lt;=29999", Crowdfunding!F:F,"canceled")</f>
        <v>0</v>
      </c>
      <c r="E8">
        <f t="shared" si="0"/>
        <v>14</v>
      </c>
      <c r="F8" s="9">
        <f t="shared" si="1"/>
        <v>0.79</v>
      </c>
      <c r="G8" s="9">
        <f t="shared" si="2"/>
        <v>0.21</v>
      </c>
      <c r="H8" s="9">
        <f t="shared" si="3"/>
        <v>0</v>
      </c>
    </row>
    <row r="9" spans="1:8" x14ac:dyDescent="0.2">
      <c r="A9" t="s">
        <v>2077</v>
      </c>
      <c r="B9">
        <f>COUNTIFS(Crowdfunding!D:D,"&gt;=30000", Crowdfunding!D:D, "&lt;=34999", Crowdfunding!F:F,"successful")</f>
        <v>7</v>
      </c>
      <c r="C9">
        <f>COUNTIFS(Crowdfunding!D:D,"&gt;=30000", Crowdfunding!D:D, "&lt;=34999", Crowdfunding!F:F,"failed")</f>
        <v>0</v>
      </c>
      <c r="D9">
        <f>COUNTIFS(Crowdfunding!D:D,"&gt;=30000", Crowdfunding!D:D, "&lt;=34999", Crowdfunding!F:F,"canceled")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2084</v>
      </c>
      <c r="B10">
        <f>COUNTIFS(Crowdfunding!D:D,"&gt;=35000", Crowdfunding!D:D, "&lt;=39999", Crowdfunding!F:F,"successful")</f>
        <v>8</v>
      </c>
      <c r="C10">
        <f>COUNTIFS(Crowdfunding!D:D,"&gt;=35000", Crowdfunding!D:D, "&lt;=39999", Crowdfunding!F:F,"failed")</f>
        <v>3</v>
      </c>
      <c r="D10">
        <f>COUNTIFS(Crowdfunding!D:D,"&gt;=35000", Crowdfunding!D:D, "&lt;=39999", Crowdfunding!F:F,"canceled")</f>
        <v>1</v>
      </c>
      <c r="E10">
        <f t="shared" si="0"/>
        <v>12</v>
      </c>
      <c r="F10" s="9">
        <f t="shared" si="1"/>
        <v>0.67</v>
      </c>
      <c r="G10" s="9">
        <f t="shared" si="2"/>
        <v>0.25</v>
      </c>
      <c r="H10" s="9">
        <f t="shared" si="3"/>
        <v>0.08</v>
      </c>
    </row>
    <row r="11" spans="1:8" x14ac:dyDescent="0.2">
      <c r="A11" t="s">
        <v>2085</v>
      </c>
      <c r="B11">
        <f>COUNTIFS(Crowdfunding!D:D,"&gt;=40000", Crowdfunding!D:D, "&lt;=44999", Crowdfunding!F:F,"successful")</f>
        <v>11</v>
      </c>
      <c r="C11">
        <f>COUNTIFS(Crowdfunding!D:D,"&gt;=40000", Crowdfunding!D:D, "&lt;=44999", Crowdfunding!F:F,"failed")</f>
        <v>3</v>
      </c>
      <c r="D11">
        <f>COUNTIFS(Crowdfunding!D:D,"&gt;=40000", Crowdfunding!D:D, "&lt;=44999", Crowdfunding!F:F,"canceled")</f>
        <v>0</v>
      </c>
      <c r="E11">
        <f t="shared" si="0"/>
        <v>14</v>
      </c>
      <c r="F11" s="9">
        <f t="shared" si="1"/>
        <v>0.79</v>
      </c>
      <c r="G11" s="9">
        <f t="shared" si="2"/>
        <v>0.21</v>
      </c>
      <c r="H11" s="9">
        <f t="shared" si="3"/>
        <v>0</v>
      </c>
    </row>
    <row r="12" spans="1:8" x14ac:dyDescent="0.2">
      <c r="A12" t="s">
        <v>2086</v>
      </c>
      <c r="B12">
        <f>COUNTIFS(Crowdfunding!D:D,"&gt;=45000", Crowdfunding!D:D, "&lt;=49999", Crowdfunding!F:F,"successful")</f>
        <v>8</v>
      </c>
      <c r="C12">
        <f>COUNTIFS(Crowdfunding!D:D,"&gt;=45000", Crowdfunding!D:D, "&lt;=49999", Crowdfunding!F:F,"failed")</f>
        <v>3</v>
      </c>
      <c r="D12">
        <f>COUNTIFS(Crowdfunding!D:D,"&gt;=45000", Crowdfunding!D:D, "&lt;=49999", Crowdfunding!F:F,"canceled")</f>
        <v>0</v>
      </c>
      <c r="E12">
        <f t="shared" si="0"/>
        <v>11</v>
      </c>
      <c r="F12" s="9">
        <f t="shared" si="1"/>
        <v>0.73</v>
      </c>
      <c r="G12" s="9">
        <f t="shared" si="2"/>
        <v>0.27</v>
      </c>
      <c r="H12" s="9">
        <f t="shared" si="3"/>
        <v>0</v>
      </c>
    </row>
    <row r="13" spans="1:8" x14ac:dyDescent="0.2">
      <c r="A13" t="s">
        <v>2087</v>
      </c>
      <c r="B13">
        <f>COUNTIFS(Crowdfunding!D:D,"&gt;=50000", Crowdfunding!F:F,"successful")</f>
        <v>114</v>
      </c>
      <c r="C13">
        <f>COUNTIFS(Crowdfunding!D:D,"&gt;=50000", Crowdfunding!F:F,"failed")</f>
        <v>163</v>
      </c>
      <c r="D13">
        <f>COUNTIFS(Crowdfunding!D:D,"&gt;=50000", Crowdfunding!F:F,"canceled")</f>
        <v>28</v>
      </c>
      <c r="E13">
        <f t="shared" si="0"/>
        <v>305</v>
      </c>
      <c r="F13" s="9">
        <f t="shared" si="1"/>
        <v>0.37</v>
      </c>
      <c r="G13" s="9">
        <f t="shared" si="2"/>
        <v>0.53</v>
      </c>
      <c r="H13" s="9">
        <f t="shared" si="3"/>
        <v>0.09</v>
      </c>
    </row>
    <row r="17" spans="8:8" x14ac:dyDescent="0.2">
      <c r="H1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EC47-9BD2-7E4F-A046-563D81967C82}">
  <dimension ref="A3:F14"/>
  <sheetViews>
    <sheetView workbookViewId="0">
      <selection activeCell="G23" sqref="G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6640625" bestFit="1" customWidth="1"/>
    <col min="10" max="11" width="20.5" bestFit="1" customWidth="1"/>
  </cols>
  <sheetData>
    <row r="3" spans="1:6" x14ac:dyDescent="0.2">
      <c r="A3" s="4" t="s">
        <v>2090</v>
      </c>
      <c r="B3" s="4" t="s">
        <v>2041</v>
      </c>
    </row>
    <row r="4" spans="1:6" x14ac:dyDescent="0.2">
      <c r="A4" s="4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2">
      <c r="A5" s="5" t="s">
        <v>2031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2034</v>
      </c>
      <c r="E8">
        <v>4</v>
      </c>
      <c r="F8">
        <v>4</v>
      </c>
    </row>
    <row r="9" spans="1:6" x14ac:dyDescent="0.2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sortState xmlns:xlrd2="http://schemas.microsoft.com/office/spreadsheetml/2017/richdata2" ref="A3:F14">
    <sortCondition ref="A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04A7-E31C-8C4A-9E46-77419C4497EB}">
  <dimension ref="A3:F29"/>
  <sheetViews>
    <sheetView tabSelected="1" workbookViewId="0">
      <selection activeCell="F14" sqref="F1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9.33203125" bestFit="1" customWidth="1"/>
    <col min="9" max="9" width="14.6640625" bestFit="1" customWidth="1"/>
    <col min="10" max="10" width="24.1640625" bestFit="1" customWidth="1"/>
    <col min="11" max="11" width="19.5" bestFit="1" customWidth="1"/>
  </cols>
  <sheetData>
    <row r="3" spans="1:6" x14ac:dyDescent="0.2">
      <c r="A3" s="4" t="s">
        <v>2090</v>
      </c>
      <c r="B3" s="4" t="s">
        <v>2041</v>
      </c>
    </row>
    <row r="4" spans="1:6" x14ac:dyDescent="0.2">
      <c r="A4" s="4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2">
      <c r="A5" s="5" t="s">
        <v>2044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5" t="s">
        <v>2045</v>
      </c>
      <c r="E6">
        <v>4</v>
      </c>
      <c r="F6">
        <v>4</v>
      </c>
    </row>
    <row r="7" spans="1:6" x14ac:dyDescent="0.2">
      <c r="A7" s="5" t="s">
        <v>2046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5" t="s">
        <v>2047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5" t="s">
        <v>2048</v>
      </c>
      <c r="C9">
        <v>8</v>
      </c>
      <c r="E9">
        <v>10</v>
      </c>
      <c r="F9">
        <v>18</v>
      </c>
    </row>
    <row r="10" spans="1:6" x14ac:dyDescent="0.2">
      <c r="A10" s="5" t="s">
        <v>2049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5" t="s">
        <v>2050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5" t="s">
        <v>2051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5" t="s">
        <v>2052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5" t="s">
        <v>2053</v>
      </c>
      <c r="C14">
        <v>3</v>
      </c>
      <c r="E14">
        <v>4</v>
      </c>
      <c r="F14">
        <v>7</v>
      </c>
    </row>
    <row r="15" spans="1:6" x14ac:dyDescent="0.2">
      <c r="A15" s="5" t="s">
        <v>2054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5" t="s">
        <v>2055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5" t="s">
        <v>2056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5" t="s">
        <v>2057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5" t="s">
        <v>2058</v>
      </c>
      <c r="C19">
        <v>4</v>
      </c>
      <c r="E19">
        <v>4</v>
      </c>
      <c r="F19">
        <v>8</v>
      </c>
    </row>
    <row r="20" spans="1:6" x14ac:dyDescent="0.2">
      <c r="A20" s="5" t="s">
        <v>2059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5" t="s">
        <v>2060</v>
      </c>
      <c r="C21">
        <v>9</v>
      </c>
      <c r="E21">
        <v>5</v>
      </c>
      <c r="F21">
        <v>14</v>
      </c>
    </row>
    <row r="22" spans="1:6" x14ac:dyDescent="0.2">
      <c r="A22" s="5" t="s">
        <v>2061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5" t="s">
        <v>2062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5" t="s">
        <v>2063</v>
      </c>
      <c r="C24">
        <v>7</v>
      </c>
      <c r="E24">
        <v>14</v>
      </c>
      <c r="F24">
        <v>21</v>
      </c>
    </row>
    <row r="25" spans="1:6" x14ac:dyDescent="0.2">
      <c r="A25" s="5" t="s">
        <v>2064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5" t="s">
        <v>2065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5" t="s">
        <v>2066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5" t="s">
        <v>2067</v>
      </c>
      <c r="E28">
        <v>3</v>
      </c>
      <c r="F28">
        <v>3</v>
      </c>
    </row>
    <row r="29" spans="1:6" x14ac:dyDescent="0.2">
      <c r="A29" s="5" t="s">
        <v>2040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49B-3F3C-5B4C-8AB0-A74CD0B5A299}">
  <dimension ref="A2:E19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13" bestFit="1" customWidth="1"/>
    <col min="8" max="8" width="15.6640625" bestFit="1" customWidth="1"/>
    <col min="9" max="9" width="13" bestFit="1" customWidth="1"/>
    <col min="10" max="10" width="20.5" bestFit="1" customWidth="1"/>
    <col min="11" max="11" width="17.83203125" bestFit="1" customWidth="1"/>
    <col min="12" max="12" width="15.6640625" bestFit="1" customWidth="1"/>
    <col min="13" max="13" width="13" bestFit="1" customWidth="1"/>
    <col min="14" max="15" width="20.5" bestFit="1" customWidth="1"/>
    <col min="16" max="16" width="17.83203125" bestFit="1" customWidth="1"/>
  </cols>
  <sheetData>
    <row r="2" spans="1:5" x14ac:dyDescent="0.2">
      <c r="A2" s="4" t="s">
        <v>2028</v>
      </c>
      <c r="B2" t="s">
        <v>2103</v>
      </c>
    </row>
    <row r="3" spans="1:5" x14ac:dyDescent="0.2">
      <c r="A3" s="4" t="s">
        <v>2104</v>
      </c>
      <c r="B3" t="s">
        <v>2103</v>
      </c>
    </row>
    <row r="5" spans="1:5" x14ac:dyDescent="0.2">
      <c r="A5" s="4" t="s">
        <v>2090</v>
      </c>
      <c r="B5" s="4" t="s">
        <v>2041</v>
      </c>
    </row>
    <row r="6" spans="1:5" x14ac:dyDescent="0.2">
      <c r="A6" s="4" t="s">
        <v>2030</v>
      </c>
      <c r="B6" t="s">
        <v>74</v>
      </c>
      <c r="C6" t="s">
        <v>14</v>
      </c>
      <c r="D6" t="s">
        <v>20</v>
      </c>
      <c r="E6" t="s">
        <v>2040</v>
      </c>
    </row>
    <row r="7" spans="1:5" x14ac:dyDescent="0.2">
      <c r="A7" s="7" t="s">
        <v>2091</v>
      </c>
      <c r="B7">
        <v>6</v>
      </c>
      <c r="C7">
        <v>36</v>
      </c>
      <c r="D7">
        <v>49</v>
      </c>
      <c r="E7">
        <v>91</v>
      </c>
    </row>
    <row r="8" spans="1:5" x14ac:dyDescent="0.2">
      <c r="A8" s="7" t="s">
        <v>2092</v>
      </c>
      <c r="B8">
        <v>7</v>
      </c>
      <c r="C8">
        <v>28</v>
      </c>
      <c r="D8">
        <v>44</v>
      </c>
      <c r="E8">
        <v>79</v>
      </c>
    </row>
    <row r="9" spans="1:5" x14ac:dyDescent="0.2">
      <c r="A9" s="7" t="s">
        <v>2093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7" t="s">
        <v>2094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7" t="s">
        <v>2095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7" t="s">
        <v>2096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7" t="s">
        <v>2097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7" t="s">
        <v>2098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7" t="s">
        <v>2099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7" t="s">
        <v>2100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7" t="s">
        <v>2101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7" t="s">
        <v>2102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7" t="s">
        <v>2040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A76C-A995-EF49-9B4D-6AEAEE7097BA}">
  <dimension ref="A1:C561"/>
  <sheetViews>
    <sheetView workbookViewId="0">
      <selection activeCell="B5" sqref="A5:B560"/>
    </sheetView>
  </sheetViews>
  <sheetFormatPr baseColWidth="10" defaultRowHeight="16" x14ac:dyDescent="0.2"/>
  <cols>
    <col min="1" max="1" width="30" bestFit="1" customWidth="1"/>
    <col min="2" max="2" width="15.5" bestFit="1" customWidth="1"/>
    <col min="3" max="4" width="10.83203125" bestFit="1" customWidth="1"/>
    <col min="5" max="5" width="13.1640625" bestFit="1" customWidth="1"/>
    <col min="6" max="6" width="24.33203125" bestFit="1" customWidth="1"/>
    <col min="7" max="7" width="18" bestFit="1" customWidth="1"/>
    <col min="8" max="88" width="3.1640625" bestFit="1" customWidth="1"/>
    <col min="89" max="341" width="4.1640625" bestFit="1" customWidth="1"/>
    <col min="342" max="562" width="5.1640625" bestFit="1" customWidth="1"/>
  </cols>
  <sheetData>
    <row r="1" spans="1:3" x14ac:dyDescent="0.2">
      <c r="B1" t="s">
        <v>2108</v>
      </c>
    </row>
    <row r="3" spans="1:3" x14ac:dyDescent="0.2">
      <c r="A3" s="4" t="s">
        <v>2106</v>
      </c>
      <c r="B3" s="4" t="s">
        <v>2041</v>
      </c>
    </row>
    <row r="4" spans="1:3" x14ac:dyDescent="0.2">
      <c r="A4" s="4" t="s">
        <v>2030</v>
      </c>
      <c r="B4" t="s">
        <v>20</v>
      </c>
      <c r="C4" t="s">
        <v>2040</v>
      </c>
    </row>
    <row r="5" spans="1:3" x14ac:dyDescent="0.2">
      <c r="A5" s="5" t="s">
        <v>586</v>
      </c>
      <c r="B5">
        <v>2768</v>
      </c>
      <c r="C5">
        <v>2768</v>
      </c>
    </row>
    <row r="6" spans="1:3" x14ac:dyDescent="0.2">
      <c r="A6" s="5" t="s">
        <v>416</v>
      </c>
      <c r="B6">
        <v>3318</v>
      </c>
      <c r="C6">
        <v>3318</v>
      </c>
    </row>
    <row r="7" spans="1:3" x14ac:dyDescent="0.2">
      <c r="A7" s="5" t="s">
        <v>1034</v>
      </c>
      <c r="B7">
        <v>64</v>
      </c>
      <c r="C7">
        <v>64</v>
      </c>
    </row>
    <row r="8" spans="1:3" x14ac:dyDescent="0.2">
      <c r="A8" s="5" t="s">
        <v>1907</v>
      </c>
      <c r="B8">
        <v>96</v>
      </c>
      <c r="C8">
        <v>96</v>
      </c>
    </row>
    <row r="9" spans="1:3" x14ac:dyDescent="0.2">
      <c r="A9" s="5" t="s">
        <v>572</v>
      </c>
      <c r="B9">
        <v>261</v>
      </c>
      <c r="C9">
        <v>261</v>
      </c>
    </row>
    <row r="10" spans="1:3" x14ac:dyDescent="0.2">
      <c r="A10" s="5" t="s">
        <v>1675</v>
      </c>
      <c r="B10">
        <v>210</v>
      </c>
      <c r="C10">
        <v>210</v>
      </c>
    </row>
    <row r="11" spans="1:3" x14ac:dyDescent="0.2">
      <c r="A11" s="5" t="s">
        <v>1668</v>
      </c>
      <c r="B11">
        <v>2489</v>
      </c>
      <c r="C11">
        <v>2489</v>
      </c>
    </row>
    <row r="12" spans="1:3" x14ac:dyDescent="0.2">
      <c r="A12" s="5" t="s">
        <v>774</v>
      </c>
      <c r="B12">
        <v>88</v>
      </c>
      <c r="C12">
        <v>88</v>
      </c>
    </row>
    <row r="13" spans="1:3" x14ac:dyDescent="0.2">
      <c r="A13" s="5" t="s">
        <v>1155</v>
      </c>
      <c r="B13">
        <v>135</v>
      </c>
      <c r="C13">
        <v>135</v>
      </c>
    </row>
    <row r="14" spans="1:3" x14ac:dyDescent="0.2">
      <c r="A14" s="5" t="s">
        <v>938</v>
      </c>
      <c r="B14">
        <v>170</v>
      </c>
      <c r="C14">
        <v>170</v>
      </c>
    </row>
    <row r="15" spans="1:3" x14ac:dyDescent="0.2">
      <c r="A15" s="5" t="s">
        <v>164</v>
      </c>
      <c r="B15">
        <v>211</v>
      </c>
      <c r="C15">
        <v>211</v>
      </c>
    </row>
    <row r="16" spans="1:3" x14ac:dyDescent="0.2">
      <c r="A16" s="5" t="s">
        <v>1816</v>
      </c>
      <c r="B16">
        <v>182</v>
      </c>
      <c r="C16">
        <v>182</v>
      </c>
    </row>
    <row r="17" spans="1:3" x14ac:dyDescent="0.2">
      <c r="A17" s="5" t="s">
        <v>1681</v>
      </c>
      <c r="B17">
        <v>1280</v>
      </c>
      <c r="C17">
        <v>1280</v>
      </c>
    </row>
    <row r="18" spans="1:3" x14ac:dyDescent="0.2">
      <c r="A18" s="5" t="s">
        <v>338</v>
      </c>
      <c r="B18">
        <v>70</v>
      </c>
      <c r="C18">
        <v>70</v>
      </c>
    </row>
    <row r="19" spans="1:3" x14ac:dyDescent="0.2">
      <c r="A19" s="5" t="s">
        <v>550</v>
      </c>
      <c r="B19">
        <v>6465</v>
      </c>
      <c r="C19">
        <v>6465</v>
      </c>
    </row>
    <row r="20" spans="1:3" x14ac:dyDescent="0.2">
      <c r="A20" s="5" t="s">
        <v>1979</v>
      </c>
      <c r="B20">
        <v>135</v>
      </c>
      <c r="C20">
        <v>135</v>
      </c>
    </row>
    <row r="21" spans="1:3" x14ac:dyDescent="0.2">
      <c r="A21" s="5" t="s">
        <v>859</v>
      </c>
      <c r="B21">
        <v>2237</v>
      </c>
      <c r="C21">
        <v>2237</v>
      </c>
    </row>
    <row r="22" spans="1:3" x14ac:dyDescent="0.2">
      <c r="A22" s="5" t="s">
        <v>1984</v>
      </c>
      <c r="B22">
        <v>92</v>
      </c>
      <c r="C22">
        <v>92</v>
      </c>
    </row>
    <row r="23" spans="1:3" x14ac:dyDescent="0.2">
      <c r="A23" s="5" t="s">
        <v>818</v>
      </c>
      <c r="B23">
        <v>189</v>
      </c>
      <c r="C23">
        <v>189</v>
      </c>
    </row>
    <row r="24" spans="1:3" x14ac:dyDescent="0.2">
      <c r="A24" s="5" t="s">
        <v>247</v>
      </c>
      <c r="B24">
        <v>164</v>
      </c>
      <c r="C24">
        <v>164</v>
      </c>
    </row>
    <row r="25" spans="1:3" x14ac:dyDescent="0.2">
      <c r="A25" s="5" t="s">
        <v>820</v>
      </c>
      <c r="B25">
        <v>4799</v>
      </c>
      <c r="C25">
        <v>4799</v>
      </c>
    </row>
    <row r="26" spans="1:3" x14ac:dyDescent="0.2">
      <c r="A26" s="5" t="s">
        <v>1654</v>
      </c>
      <c r="B26">
        <v>221</v>
      </c>
      <c r="C26">
        <v>221</v>
      </c>
    </row>
    <row r="27" spans="1:3" x14ac:dyDescent="0.2">
      <c r="A27" s="5" t="s">
        <v>188</v>
      </c>
      <c r="B27">
        <v>2475</v>
      </c>
      <c r="C27">
        <v>2475</v>
      </c>
    </row>
    <row r="28" spans="1:3" x14ac:dyDescent="0.2">
      <c r="A28" s="5" t="s">
        <v>1472</v>
      </c>
      <c r="B28">
        <v>555</v>
      </c>
      <c r="C28">
        <v>555</v>
      </c>
    </row>
    <row r="29" spans="1:3" x14ac:dyDescent="0.2">
      <c r="A29" s="5" t="s">
        <v>1270</v>
      </c>
      <c r="B29">
        <v>723</v>
      </c>
      <c r="C29">
        <v>723</v>
      </c>
    </row>
    <row r="30" spans="1:3" x14ac:dyDescent="0.2">
      <c r="A30" s="5" t="s">
        <v>1820</v>
      </c>
      <c r="B30">
        <v>56</v>
      </c>
      <c r="C30">
        <v>56</v>
      </c>
    </row>
    <row r="31" spans="1:3" x14ac:dyDescent="0.2">
      <c r="A31" s="5" t="s">
        <v>560</v>
      </c>
      <c r="B31">
        <v>88</v>
      </c>
      <c r="C31">
        <v>88</v>
      </c>
    </row>
    <row r="32" spans="1:3" x14ac:dyDescent="0.2">
      <c r="A32" s="5" t="s">
        <v>332</v>
      </c>
      <c r="B32">
        <v>186</v>
      </c>
      <c r="C32">
        <v>186</v>
      </c>
    </row>
    <row r="33" spans="1:3" x14ac:dyDescent="0.2">
      <c r="A33" s="5" t="s">
        <v>1484</v>
      </c>
      <c r="B33">
        <v>144</v>
      </c>
      <c r="C33">
        <v>144</v>
      </c>
    </row>
    <row r="34" spans="1:3" x14ac:dyDescent="0.2">
      <c r="A34" s="5" t="s">
        <v>1994</v>
      </c>
      <c r="B34">
        <v>2326</v>
      </c>
      <c r="C34">
        <v>2326</v>
      </c>
    </row>
    <row r="35" spans="1:3" x14ac:dyDescent="0.2">
      <c r="A35" s="5" t="s">
        <v>872</v>
      </c>
      <c r="B35">
        <v>82</v>
      </c>
      <c r="C35">
        <v>82</v>
      </c>
    </row>
    <row r="36" spans="1:3" x14ac:dyDescent="0.2">
      <c r="A36" s="5" t="s">
        <v>1038</v>
      </c>
      <c r="B36">
        <v>195</v>
      </c>
      <c r="C36">
        <v>195</v>
      </c>
    </row>
    <row r="37" spans="1:3" x14ac:dyDescent="0.2">
      <c r="A37" s="5" t="s">
        <v>634</v>
      </c>
      <c r="B37">
        <v>107</v>
      </c>
      <c r="C37">
        <v>107</v>
      </c>
    </row>
    <row r="38" spans="1:3" x14ac:dyDescent="0.2">
      <c r="A38" s="5" t="s">
        <v>1137</v>
      </c>
      <c r="B38">
        <v>88</v>
      </c>
      <c r="C38">
        <v>88</v>
      </c>
    </row>
    <row r="39" spans="1:3" x14ac:dyDescent="0.2">
      <c r="A39" s="5" t="s">
        <v>140</v>
      </c>
      <c r="B39">
        <v>149</v>
      </c>
      <c r="C39">
        <v>149</v>
      </c>
    </row>
    <row r="40" spans="1:3" x14ac:dyDescent="0.2">
      <c r="A40" s="5" t="s">
        <v>178</v>
      </c>
      <c r="B40">
        <v>236</v>
      </c>
      <c r="C40">
        <v>236</v>
      </c>
    </row>
    <row r="41" spans="1:3" x14ac:dyDescent="0.2">
      <c r="A41" s="5" t="s">
        <v>1830</v>
      </c>
      <c r="B41">
        <v>123</v>
      </c>
      <c r="C41">
        <v>123</v>
      </c>
    </row>
    <row r="42" spans="1:3" x14ac:dyDescent="0.2">
      <c r="A42" s="5" t="s">
        <v>1066</v>
      </c>
      <c r="B42">
        <v>131</v>
      </c>
      <c r="C42">
        <v>131</v>
      </c>
    </row>
    <row r="43" spans="1:3" x14ac:dyDescent="0.2">
      <c r="A43" s="5" t="s">
        <v>117</v>
      </c>
      <c r="B43">
        <v>107</v>
      </c>
      <c r="C43">
        <v>107</v>
      </c>
    </row>
    <row r="44" spans="1:3" x14ac:dyDescent="0.2">
      <c r="A44" s="5" t="s">
        <v>109</v>
      </c>
      <c r="B44">
        <v>5419</v>
      </c>
      <c r="C44">
        <v>5419</v>
      </c>
    </row>
    <row r="45" spans="1:3" x14ac:dyDescent="0.2">
      <c r="A45" s="5" t="s">
        <v>889</v>
      </c>
      <c r="B45">
        <v>94</v>
      </c>
      <c r="C45">
        <v>94</v>
      </c>
    </row>
    <row r="46" spans="1:3" x14ac:dyDescent="0.2">
      <c r="A46" s="5" t="s">
        <v>528</v>
      </c>
      <c r="B46">
        <v>97</v>
      </c>
      <c r="C46">
        <v>97</v>
      </c>
    </row>
    <row r="47" spans="1:3" x14ac:dyDescent="0.2">
      <c r="A47" s="5" t="s">
        <v>1415</v>
      </c>
      <c r="B47">
        <v>175</v>
      </c>
      <c r="C47">
        <v>175</v>
      </c>
    </row>
    <row r="48" spans="1:3" x14ac:dyDescent="0.2">
      <c r="A48" s="5" t="s">
        <v>356</v>
      </c>
      <c r="B48">
        <v>3376</v>
      </c>
      <c r="C48">
        <v>3376</v>
      </c>
    </row>
    <row r="49" spans="1:3" x14ac:dyDescent="0.2">
      <c r="A49" s="5" t="s">
        <v>1697</v>
      </c>
      <c r="B49">
        <v>1297</v>
      </c>
      <c r="C49">
        <v>1297</v>
      </c>
    </row>
    <row r="50" spans="1:3" x14ac:dyDescent="0.2">
      <c r="A50" s="5" t="s">
        <v>261</v>
      </c>
      <c r="B50">
        <v>147</v>
      </c>
      <c r="C50">
        <v>147</v>
      </c>
    </row>
    <row r="51" spans="1:3" x14ac:dyDescent="0.2">
      <c r="A51" s="5" t="s">
        <v>612</v>
      </c>
      <c r="B51">
        <v>393</v>
      </c>
      <c r="C51">
        <v>393</v>
      </c>
    </row>
    <row r="52" spans="1:3" x14ac:dyDescent="0.2">
      <c r="A52" s="5" t="s">
        <v>162</v>
      </c>
      <c r="B52">
        <v>201</v>
      </c>
      <c r="C52">
        <v>201</v>
      </c>
    </row>
    <row r="53" spans="1:3" x14ac:dyDescent="0.2">
      <c r="A53" s="5" t="s">
        <v>1735</v>
      </c>
      <c r="B53">
        <v>160</v>
      </c>
      <c r="C53">
        <v>160</v>
      </c>
    </row>
    <row r="54" spans="1:3" x14ac:dyDescent="0.2">
      <c r="A54" s="5" t="s">
        <v>1595</v>
      </c>
      <c r="B54">
        <v>164</v>
      </c>
      <c r="C54">
        <v>164</v>
      </c>
    </row>
    <row r="55" spans="1:3" x14ac:dyDescent="0.2">
      <c r="A55" s="5" t="s">
        <v>760</v>
      </c>
      <c r="B55">
        <v>80</v>
      </c>
      <c r="C55">
        <v>80</v>
      </c>
    </row>
    <row r="56" spans="1:3" x14ac:dyDescent="0.2">
      <c r="A56" s="5" t="s">
        <v>1246</v>
      </c>
      <c r="B56">
        <v>1140</v>
      </c>
      <c r="C56">
        <v>1140</v>
      </c>
    </row>
    <row r="57" spans="1:3" x14ac:dyDescent="0.2">
      <c r="A57" s="5" t="s">
        <v>293</v>
      </c>
      <c r="B57">
        <v>903</v>
      </c>
      <c r="C57">
        <v>903</v>
      </c>
    </row>
    <row r="58" spans="1:3" x14ac:dyDescent="0.2">
      <c r="A58" s="5" t="s">
        <v>588</v>
      </c>
      <c r="B58">
        <v>48</v>
      </c>
      <c r="C58">
        <v>48</v>
      </c>
    </row>
    <row r="59" spans="1:3" x14ac:dyDescent="0.2">
      <c r="A59" s="5" t="s">
        <v>798</v>
      </c>
      <c r="B59">
        <v>2106</v>
      </c>
      <c r="C59">
        <v>2106</v>
      </c>
    </row>
    <row r="60" spans="1:3" x14ac:dyDescent="0.2">
      <c r="A60" s="5" t="s">
        <v>1125</v>
      </c>
      <c r="B60">
        <v>247</v>
      </c>
      <c r="C60">
        <v>247</v>
      </c>
    </row>
    <row r="61" spans="1:3" x14ac:dyDescent="0.2">
      <c r="A61" s="5" t="s">
        <v>384</v>
      </c>
      <c r="B61">
        <v>244</v>
      </c>
      <c r="C61">
        <v>244</v>
      </c>
    </row>
    <row r="62" spans="1:3" x14ac:dyDescent="0.2">
      <c r="A62" s="5" t="s">
        <v>893</v>
      </c>
      <c r="B62">
        <v>205</v>
      </c>
      <c r="C62">
        <v>205</v>
      </c>
    </row>
    <row r="63" spans="1:3" x14ac:dyDescent="0.2">
      <c r="A63" s="5" t="s">
        <v>1162</v>
      </c>
      <c r="B63">
        <v>1022</v>
      </c>
      <c r="C63">
        <v>1022</v>
      </c>
    </row>
    <row r="64" spans="1:3" x14ac:dyDescent="0.2">
      <c r="A64" s="5" t="s">
        <v>1848</v>
      </c>
      <c r="B64">
        <v>3934</v>
      </c>
      <c r="C64">
        <v>3934</v>
      </c>
    </row>
    <row r="65" spans="1:3" x14ac:dyDescent="0.2">
      <c r="A65" s="5" t="s">
        <v>1660</v>
      </c>
      <c r="B65">
        <v>68</v>
      </c>
      <c r="C65">
        <v>68</v>
      </c>
    </row>
    <row r="66" spans="1:3" x14ac:dyDescent="0.2">
      <c r="A66" s="5" t="s">
        <v>1274</v>
      </c>
      <c r="B66">
        <v>238</v>
      </c>
      <c r="C66">
        <v>238</v>
      </c>
    </row>
    <row r="67" spans="1:3" x14ac:dyDescent="0.2">
      <c r="A67" s="5" t="s">
        <v>378</v>
      </c>
      <c r="B67">
        <v>246</v>
      </c>
      <c r="C67">
        <v>246</v>
      </c>
    </row>
    <row r="68" spans="1:3" x14ac:dyDescent="0.2">
      <c r="A68" s="5" t="s">
        <v>1880</v>
      </c>
      <c r="B68">
        <v>2289</v>
      </c>
      <c r="C68">
        <v>2289</v>
      </c>
    </row>
    <row r="69" spans="1:3" x14ac:dyDescent="0.2">
      <c r="A69" s="5" t="s">
        <v>1603</v>
      </c>
      <c r="B69">
        <v>3308</v>
      </c>
      <c r="C69">
        <v>3308</v>
      </c>
    </row>
    <row r="70" spans="1:3" x14ac:dyDescent="0.2">
      <c r="A70" s="5" t="s">
        <v>933</v>
      </c>
      <c r="B70">
        <v>143</v>
      </c>
      <c r="C70">
        <v>143</v>
      </c>
    </row>
    <row r="71" spans="1:3" x14ac:dyDescent="0.2">
      <c r="A71" s="5" t="s">
        <v>1508</v>
      </c>
      <c r="B71">
        <v>1991</v>
      </c>
      <c r="C71">
        <v>1991</v>
      </c>
    </row>
    <row r="72" spans="1:3" x14ac:dyDescent="0.2">
      <c r="A72" s="5" t="s">
        <v>87</v>
      </c>
      <c r="B72">
        <v>163</v>
      </c>
      <c r="C72">
        <v>163</v>
      </c>
    </row>
    <row r="73" spans="1:3" x14ac:dyDescent="0.2">
      <c r="A73" s="5" t="s">
        <v>1550</v>
      </c>
      <c r="B73">
        <v>114</v>
      </c>
      <c r="C73">
        <v>114</v>
      </c>
    </row>
    <row r="74" spans="1:3" x14ac:dyDescent="0.2">
      <c r="A74" s="5" t="s">
        <v>94</v>
      </c>
      <c r="B74">
        <v>2220</v>
      </c>
      <c r="C74">
        <v>2220</v>
      </c>
    </row>
    <row r="75" spans="1:3" x14ac:dyDescent="0.2">
      <c r="A75" s="5" t="s">
        <v>1741</v>
      </c>
      <c r="B75">
        <v>2662</v>
      </c>
      <c r="C75">
        <v>2662</v>
      </c>
    </row>
    <row r="76" spans="1:3" x14ac:dyDescent="0.2">
      <c r="A76" s="5" t="s">
        <v>1429</v>
      </c>
      <c r="B76">
        <v>196</v>
      </c>
      <c r="C76">
        <v>196</v>
      </c>
    </row>
    <row r="77" spans="1:3" x14ac:dyDescent="0.2">
      <c r="A77" s="5" t="s">
        <v>368</v>
      </c>
      <c r="B77">
        <v>41</v>
      </c>
      <c r="C77">
        <v>41</v>
      </c>
    </row>
    <row r="78" spans="1:3" x14ac:dyDescent="0.2">
      <c r="A78" s="5" t="s">
        <v>1304</v>
      </c>
      <c r="B78">
        <v>3063</v>
      </c>
      <c r="C78">
        <v>3063</v>
      </c>
    </row>
    <row r="79" spans="1:3" x14ac:dyDescent="0.2">
      <c r="A79" s="5" t="s">
        <v>718</v>
      </c>
      <c r="B79">
        <v>253</v>
      </c>
      <c r="C79">
        <v>253</v>
      </c>
    </row>
    <row r="80" spans="1:3" x14ac:dyDescent="0.2">
      <c r="A80" s="5" t="s">
        <v>466</v>
      </c>
      <c r="B80">
        <v>43</v>
      </c>
      <c r="C80">
        <v>43</v>
      </c>
    </row>
    <row r="81" spans="1:3" x14ac:dyDescent="0.2">
      <c r="A81" s="5" t="s">
        <v>1498</v>
      </c>
      <c r="B81">
        <v>1071</v>
      </c>
      <c r="C81">
        <v>1071</v>
      </c>
    </row>
    <row r="82" spans="1:3" x14ac:dyDescent="0.2">
      <c r="A82" s="5" t="s">
        <v>43</v>
      </c>
      <c r="B82">
        <v>227</v>
      </c>
      <c r="C82">
        <v>227</v>
      </c>
    </row>
    <row r="83" spans="1:3" x14ac:dyDescent="0.2">
      <c r="A83" s="5" t="s">
        <v>1854</v>
      </c>
      <c r="B83">
        <v>462</v>
      </c>
      <c r="C83">
        <v>462</v>
      </c>
    </row>
    <row r="84" spans="1:3" x14ac:dyDescent="0.2">
      <c r="A84" s="5" t="s">
        <v>144</v>
      </c>
      <c r="B84">
        <v>303</v>
      </c>
      <c r="C84">
        <v>303</v>
      </c>
    </row>
    <row r="85" spans="1:3" x14ac:dyDescent="0.2">
      <c r="A85" s="5" t="s">
        <v>284</v>
      </c>
      <c r="B85">
        <v>275</v>
      </c>
      <c r="C85">
        <v>275</v>
      </c>
    </row>
    <row r="86" spans="1:3" x14ac:dyDescent="0.2">
      <c r="A86" s="5" t="s">
        <v>259</v>
      </c>
      <c r="B86">
        <v>95</v>
      </c>
      <c r="C86">
        <v>95</v>
      </c>
    </row>
    <row r="87" spans="1:3" x14ac:dyDescent="0.2">
      <c r="A87" s="5" t="s">
        <v>648</v>
      </c>
      <c r="B87">
        <v>72</v>
      </c>
      <c r="C87">
        <v>72</v>
      </c>
    </row>
    <row r="88" spans="1:3" x14ac:dyDescent="0.2">
      <c r="A88" s="5" t="s">
        <v>1546</v>
      </c>
      <c r="B88">
        <v>288</v>
      </c>
      <c r="C88">
        <v>288</v>
      </c>
    </row>
    <row r="89" spans="1:3" x14ac:dyDescent="0.2">
      <c r="A89" s="5" t="s">
        <v>1812</v>
      </c>
      <c r="B89">
        <v>1470</v>
      </c>
      <c r="C89">
        <v>1470</v>
      </c>
    </row>
    <row r="90" spans="1:3" x14ac:dyDescent="0.2">
      <c r="A90" s="5" t="s">
        <v>1248</v>
      </c>
      <c r="B90">
        <v>102</v>
      </c>
      <c r="C90">
        <v>102</v>
      </c>
    </row>
    <row r="91" spans="1:3" x14ac:dyDescent="0.2">
      <c r="A91" s="5" t="s">
        <v>1780</v>
      </c>
      <c r="B91">
        <v>4358</v>
      </c>
      <c r="C91">
        <v>4358</v>
      </c>
    </row>
    <row r="92" spans="1:3" x14ac:dyDescent="0.2">
      <c r="A92" s="5" t="s">
        <v>1346</v>
      </c>
      <c r="B92">
        <v>409</v>
      </c>
      <c r="C92">
        <v>409</v>
      </c>
    </row>
    <row r="93" spans="1:3" x14ac:dyDescent="0.2">
      <c r="A93" s="5" t="s">
        <v>217</v>
      </c>
      <c r="B93">
        <v>374</v>
      </c>
      <c r="C93">
        <v>374</v>
      </c>
    </row>
    <row r="94" spans="1:3" x14ac:dyDescent="0.2">
      <c r="A94" s="5" t="s">
        <v>288</v>
      </c>
      <c r="B94">
        <v>154</v>
      </c>
      <c r="C94">
        <v>154</v>
      </c>
    </row>
    <row r="95" spans="1:3" x14ac:dyDescent="0.2">
      <c r="A95" s="5" t="s">
        <v>225</v>
      </c>
      <c r="B95">
        <v>113</v>
      </c>
      <c r="C95">
        <v>113</v>
      </c>
    </row>
    <row r="96" spans="1:3" x14ac:dyDescent="0.2">
      <c r="A96" s="5" t="s">
        <v>1025</v>
      </c>
      <c r="B96">
        <v>85</v>
      </c>
      <c r="C96">
        <v>85</v>
      </c>
    </row>
    <row r="97" spans="1:3" x14ac:dyDescent="0.2">
      <c r="A97" s="5" t="s">
        <v>101</v>
      </c>
      <c r="B97">
        <v>129</v>
      </c>
      <c r="C97">
        <v>129</v>
      </c>
    </row>
    <row r="98" spans="1:3" x14ac:dyDescent="0.2">
      <c r="A98" s="5" t="s">
        <v>370</v>
      </c>
      <c r="B98">
        <v>1821</v>
      </c>
      <c r="C98">
        <v>1821</v>
      </c>
    </row>
    <row r="99" spans="1:3" x14ac:dyDescent="0.2">
      <c r="A99" s="5" t="s">
        <v>69</v>
      </c>
      <c r="B99">
        <v>1249</v>
      </c>
      <c r="C99">
        <v>1249</v>
      </c>
    </row>
    <row r="100" spans="1:3" x14ac:dyDescent="0.2">
      <c r="A100" s="5" t="s">
        <v>1250</v>
      </c>
      <c r="B100">
        <v>2857</v>
      </c>
      <c r="C100">
        <v>2857</v>
      </c>
    </row>
    <row r="101" spans="1:3" x14ac:dyDescent="0.2">
      <c r="A101" s="5" t="s">
        <v>1729</v>
      </c>
      <c r="B101">
        <v>172</v>
      </c>
      <c r="C101">
        <v>172</v>
      </c>
    </row>
    <row r="102" spans="1:3" x14ac:dyDescent="0.2">
      <c r="A102" s="5" t="s">
        <v>81</v>
      </c>
      <c r="B102">
        <v>890</v>
      </c>
      <c r="C102">
        <v>890</v>
      </c>
    </row>
    <row r="103" spans="1:3" x14ac:dyDescent="0.2">
      <c r="A103" s="5" t="s">
        <v>1739</v>
      </c>
      <c r="B103">
        <v>1467</v>
      </c>
      <c r="C103">
        <v>1467</v>
      </c>
    </row>
    <row r="104" spans="1:3" x14ac:dyDescent="0.2">
      <c r="A104" s="5" t="s">
        <v>1053</v>
      </c>
      <c r="B104">
        <v>460</v>
      </c>
      <c r="C104">
        <v>460</v>
      </c>
    </row>
    <row r="105" spans="1:3" x14ac:dyDescent="0.2">
      <c r="A105" s="5" t="s">
        <v>194</v>
      </c>
      <c r="B105">
        <v>88</v>
      </c>
      <c r="C105">
        <v>88</v>
      </c>
    </row>
    <row r="106" spans="1:3" x14ac:dyDescent="0.2">
      <c r="A106" s="5" t="s">
        <v>1818</v>
      </c>
      <c r="B106">
        <v>199</v>
      </c>
      <c r="C106">
        <v>199</v>
      </c>
    </row>
    <row r="107" spans="1:3" x14ac:dyDescent="0.2">
      <c r="A107" s="5" t="s">
        <v>1707</v>
      </c>
      <c r="B107">
        <v>1797</v>
      </c>
      <c r="C107">
        <v>1797</v>
      </c>
    </row>
    <row r="108" spans="1:3" x14ac:dyDescent="0.2">
      <c r="A108" s="5" t="s">
        <v>1725</v>
      </c>
      <c r="B108">
        <v>48</v>
      </c>
      <c r="C108">
        <v>48</v>
      </c>
    </row>
    <row r="109" spans="1:3" x14ac:dyDescent="0.2">
      <c r="A109" s="5" t="s">
        <v>382</v>
      </c>
      <c r="B109">
        <v>2506</v>
      </c>
      <c r="C109">
        <v>2506</v>
      </c>
    </row>
    <row r="110" spans="1:3" x14ac:dyDescent="0.2">
      <c r="A110" s="5" t="s">
        <v>1109</v>
      </c>
      <c r="B110">
        <v>126</v>
      </c>
      <c r="C110">
        <v>126</v>
      </c>
    </row>
    <row r="111" spans="1:3" x14ac:dyDescent="0.2">
      <c r="A111" s="5" t="s">
        <v>1023</v>
      </c>
      <c r="B111">
        <v>115</v>
      </c>
      <c r="C111">
        <v>115</v>
      </c>
    </row>
    <row r="112" spans="1:3" x14ac:dyDescent="0.2">
      <c r="A112" s="5" t="s">
        <v>1792</v>
      </c>
      <c r="B112">
        <v>2414</v>
      </c>
      <c r="C112">
        <v>2414</v>
      </c>
    </row>
    <row r="113" spans="1:3" x14ac:dyDescent="0.2">
      <c r="A113" s="5" t="s">
        <v>168</v>
      </c>
      <c r="B113">
        <v>1600</v>
      </c>
      <c r="C113">
        <v>1600</v>
      </c>
    </row>
    <row r="114" spans="1:3" x14ac:dyDescent="0.2">
      <c r="A114" s="5" t="s">
        <v>386</v>
      </c>
      <c r="B114">
        <v>146</v>
      </c>
      <c r="C114">
        <v>146</v>
      </c>
    </row>
    <row r="115" spans="1:3" x14ac:dyDescent="0.2">
      <c r="A115" s="5" t="s">
        <v>946</v>
      </c>
      <c r="B115">
        <v>86</v>
      </c>
      <c r="C115">
        <v>86</v>
      </c>
    </row>
    <row r="116" spans="1:3" x14ac:dyDescent="0.2">
      <c r="A116" s="5" t="s">
        <v>927</v>
      </c>
      <c r="B116">
        <v>2293</v>
      </c>
      <c r="C116">
        <v>2293</v>
      </c>
    </row>
    <row r="117" spans="1:3" x14ac:dyDescent="0.2">
      <c r="A117" s="5" t="s">
        <v>812</v>
      </c>
      <c r="B117">
        <v>84</v>
      </c>
      <c r="C117">
        <v>84</v>
      </c>
    </row>
    <row r="118" spans="1:3" x14ac:dyDescent="0.2">
      <c r="A118" s="5" t="s">
        <v>878</v>
      </c>
      <c r="B118">
        <v>245</v>
      </c>
      <c r="C118">
        <v>245</v>
      </c>
    </row>
    <row r="119" spans="1:3" x14ac:dyDescent="0.2">
      <c r="A119" s="5" t="s">
        <v>1776</v>
      </c>
      <c r="B119">
        <v>81</v>
      </c>
      <c r="C119">
        <v>81</v>
      </c>
    </row>
    <row r="120" spans="1:3" x14ac:dyDescent="0.2">
      <c r="A120" s="5" t="s">
        <v>668</v>
      </c>
      <c r="B120">
        <v>463</v>
      </c>
      <c r="C120">
        <v>463</v>
      </c>
    </row>
    <row r="121" spans="1:3" x14ac:dyDescent="0.2">
      <c r="A121" s="5" t="s">
        <v>832</v>
      </c>
      <c r="B121">
        <v>50</v>
      </c>
      <c r="C121">
        <v>50</v>
      </c>
    </row>
    <row r="122" spans="1:3" x14ac:dyDescent="0.2">
      <c r="A122" s="5" t="s">
        <v>1758</v>
      </c>
      <c r="B122">
        <v>217</v>
      </c>
      <c r="C122">
        <v>217</v>
      </c>
    </row>
    <row r="123" spans="1:3" x14ac:dyDescent="0.2">
      <c r="A123" s="5" t="s">
        <v>196</v>
      </c>
      <c r="B123">
        <v>85</v>
      </c>
      <c r="C123">
        <v>85</v>
      </c>
    </row>
    <row r="124" spans="1:3" x14ac:dyDescent="0.2">
      <c r="A124" s="5" t="s">
        <v>516</v>
      </c>
      <c r="B124">
        <v>92</v>
      </c>
      <c r="C124">
        <v>92</v>
      </c>
    </row>
    <row r="125" spans="1:3" x14ac:dyDescent="0.2">
      <c r="A125" s="5" t="s">
        <v>221</v>
      </c>
      <c r="B125">
        <v>203</v>
      </c>
      <c r="C125">
        <v>203</v>
      </c>
    </row>
    <row r="126" spans="1:3" x14ac:dyDescent="0.2">
      <c r="A126" s="5" t="s">
        <v>1900</v>
      </c>
      <c r="B126">
        <v>105</v>
      </c>
      <c r="C126">
        <v>105</v>
      </c>
    </row>
    <row r="127" spans="1:3" x14ac:dyDescent="0.2">
      <c r="A127" s="5" t="s">
        <v>1888</v>
      </c>
      <c r="B127">
        <v>3777</v>
      </c>
      <c r="C127">
        <v>3777</v>
      </c>
    </row>
    <row r="128" spans="1:3" x14ac:dyDescent="0.2">
      <c r="A128" s="5" t="s">
        <v>622</v>
      </c>
      <c r="B128">
        <v>254</v>
      </c>
      <c r="C128">
        <v>254</v>
      </c>
    </row>
    <row r="129" spans="1:3" x14ac:dyDescent="0.2">
      <c r="A129" s="5" t="s">
        <v>1284</v>
      </c>
      <c r="B129">
        <v>2144</v>
      </c>
      <c r="C129">
        <v>2144</v>
      </c>
    </row>
    <row r="130" spans="1:3" x14ac:dyDescent="0.2">
      <c r="A130" s="5" t="s">
        <v>265</v>
      </c>
      <c r="B130">
        <v>83</v>
      </c>
      <c r="C130">
        <v>83</v>
      </c>
    </row>
    <row r="131" spans="1:3" x14ac:dyDescent="0.2">
      <c r="A131" s="5" t="s">
        <v>1990</v>
      </c>
      <c r="B131">
        <v>323</v>
      </c>
      <c r="C131">
        <v>323</v>
      </c>
    </row>
    <row r="132" spans="1:3" x14ac:dyDescent="0.2">
      <c r="A132" s="5" t="s">
        <v>251</v>
      </c>
      <c r="B132">
        <v>164</v>
      </c>
      <c r="C132">
        <v>164</v>
      </c>
    </row>
    <row r="133" spans="1:3" x14ac:dyDescent="0.2">
      <c r="A133" s="5" t="s">
        <v>568</v>
      </c>
      <c r="B133">
        <v>186</v>
      </c>
      <c r="C133">
        <v>186</v>
      </c>
    </row>
    <row r="134" spans="1:3" x14ac:dyDescent="0.2">
      <c r="A134" s="5" t="s">
        <v>1298</v>
      </c>
      <c r="B134">
        <v>96</v>
      </c>
      <c r="C134">
        <v>96</v>
      </c>
    </row>
    <row r="135" spans="1:3" x14ac:dyDescent="0.2">
      <c r="A135" s="5" t="s">
        <v>1679</v>
      </c>
      <c r="B135">
        <v>252</v>
      </c>
      <c r="C135">
        <v>252</v>
      </c>
    </row>
    <row r="136" spans="1:3" x14ac:dyDescent="0.2">
      <c r="A136" s="5" t="s">
        <v>1528</v>
      </c>
      <c r="B136">
        <v>3388</v>
      </c>
      <c r="C136">
        <v>3388</v>
      </c>
    </row>
    <row r="137" spans="1:3" x14ac:dyDescent="0.2">
      <c r="A137" s="5" t="s">
        <v>901</v>
      </c>
      <c r="B137">
        <v>219</v>
      </c>
      <c r="C137">
        <v>219</v>
      </c>
    </row>
    <row r="138" spans="1:3" x14ac:dyDescent="0.2">
      <c r="A138" s="5" t="s">
        <v>1762</v>
      </c>
      <c r="B138">
        <v>3272</v>
      </c>
      <c r="C138">
        <v>3272</v>
      </c>
    </row>
    <row r="139" spans="1:3" x14ac:dyDescent="0.2">
      <c r="A139" s="5" t="s">
        <v>526</v>
      </c>
      <c r="B139">
        <v>329</v>
      </c>
      <c r="C139">
        <v>329</v>
      </c>
    </row>
    <row r="140" spans="1:3" x14ac:dyDescent="0.2">
      <c r="A140" s="5" t="s">
        <v>1643</v>
      </c>
      <c r="B140">
        <v>218</v>
      </c>
      <c r="C140">
        <v>218</v>
      </c>
    </row>
    <row r="141" spans="1:3" x14ac:dyDescent="0.2">
      <c r="A141" s="5" t="s">
        <v>1898</v>
      </c>
      <c r="B141">
        <v>1902</v>
      </c>
      <c r="C141">
        <v>1902</v>
      </c>
    </row>
    <row r="142" spans="1:3" x14ac:dyDescent="0.2">
      <c r="A142" s="5" t="s">
        <v>372</v>
      </c>
      <c r="B142">
        <v>164</v>
      </c>
      <c r="C142">
        <v>164</v>
      </c>
    </row>
    <row r="143" spans="1:3" x14ac:dyDescent="0.2">
      <c r="A143" s="5" t="s">
        <v>1466</v>
      </c>
      <c r="B143">
        <v>1785</v>
      </c>
      <c r="C143">
        <v>1785</v>
      </c>
    </row>
    <row r="144" spans="1:3" x14ac:dyDescent="0.2">
      <c r="A144" s="5" t="s">
        <v>626</v>
      </c>
      <c r="B144">
        <v>176</v>
      </c>
      <c r="C144">
        <v>176</v>
      </c>
    </row>
    <row r="145" spans="1:3" x14ac:dyDescent="0.2">
      <c r="A145" s="5" t="s">
        <v>342</v>
      </c>
      <c r="B145">
        <v>768</v>
      </c>
      <c r="C145">
        <v>768</v>
      </c>
    </row>
    <row r="146" spans="1:3" x14ac:dyDescent="0.2">
      <c r="A146" s="5" t="s">
        <v>336</v>
      </c>
      <c r="B146">
        <v>117</v>
      </c>
      <c r="C146">
        <v>117</v>
      </c>
    </row>
    <row r="147" spans="1:3" x14ac:dyDescent="0.2">
      <c r="A147" s="5" t="s">
        <v>1182</v>
      </c>
      <c r="B147">
        <v>589</v>
      </c>
      <c r="C147">
        <v>589</v>
      </c>
    </row>
    <row r="148" spans="1:3" x14ac:dyDescent="0.2">
      <c r="A148" s="5" t="s">
        <v>1524</v>
      </c>
      <c r="B148">
        <v>140</v>
      </c>
      <c r="C148">
        <v>140</v>
      </c>
    </row>
    <row r="149" spans="1:3" x14ac:dyDescent="0.2">
      <c r="A149" s="5" t="s">
        <v>313</v>
      </c>
      <c r="B149">
        <v>2443</v>
      </c>
      <c r="C149">
        <v>2443</v>
      </c>
    </row>
    <row r="150" spans="1:3" x14ac:dyDescent="0.2">
      <c r="A150" s="5" t="s">
        <v>674</v>
      </c>
      <c r="B150">
        <v>121</v>
      </c>
      <c r="C150">
        <v>121</v>
      </c>
    </row>
    <row r="151" spans="1:3" x14ac:dyDescent="0.2">
      <c r="A151" s="5" t="s">
        <v>160</v>
      </c>
      <c r="B151">
        <v>164</v>
      </c>
      <c r="C151">
        <v>164</v>
      </c>
    </row>
    <row r="152" spans="1:3" x14ac:dyDescent="0.2">
      <c r="A152" s="5" t="s">
        <v>315</v>
      </c>
      <c r="B152">
        <v>89</v>
      </c>
      <c r="C152">
        <v>89</v>
      </c>
    </row>
    <row r="153" spans="1:3" x14ac:dyDescent="0.2">
      <c r="A153" s="5" t="s">
        <v>1166</v>
      </c>
      <c r="B153">
        <v>198</v>
      </c>
      <c r="C153">
        <v>198</v>
      </c>
    </row>
    <row r="154" spans="1:3" x14ac:dyDescent="0.2">
      <c r="A154" s="5" t="s">
        <v>426</v>
      </c>
      <c r="B154">
        <v>1442</v>
      </c>
      <c r="C154">
        <v>1442</v>
      </c>
    </row>
    <row r="155" spans="1:3" x14ac:dyDescent="0.2">
      <c r="A155" s="5" t="s">
        <v>503</v>
      </c>
      <c r="B155">
        <v>5880</v>
      </c>
      <c r="C155">
        <v>5880</v>
      </c>
    </row>
    <row r="156" spans="1:3" x14ac:dyDescent="0.2">
      <c r="A156" s="5" t="s">
        <v>1433</v>
      </c>
      <c r="B156">
        <v>7295</v>
      </c>
      <c r="C156">
        <v>7295</v>
      </c>
    </row>
    <row r="157" spans="1:3" x14ac:dyDescent="0.2">
      <c r="A157" s="5" t="s">
        <v>1202</v>
      </c>
      <c r="B157">
        <v>87</v>
      </c>
      <c r="C157">
        <v>87</v>
      </c>
    </row>
    <row r="158" spans="1:3" x14ac:dyDescent="0.2">
      <c r="A158" s="5" t="s">
        <v>1086</v>
      </c>
      <c r="B158">
        <v>32</v>
      </c>
      <c r="C158">
        <v>32</v>
      </c>
    </row>
    <row r="159" spans="1:3" x14ac:dyDescent="0.2">
      <c r="A159" s="5" t="s">
        <v>1701</v>
      </c>
      <c r="B159">
        <v>119</v>
      </c>
      <c r="C159">
        <v>119</v>
      </c>
    </row>
    <row r="160" spans="1:3" x14ac:dyDescent="0.2">
      <c r="A160" s="5" t="s">
        <v>253</v>
      </c>
      <c r="B160">
        <v>448</v>
      </c>
      <c r="C160">
        <v>448</v>
      </c>
    </row>
    <row r="161" spans="1:3" x14ac:dyDescent="0.2">
      <c r="A161" s="5" t="s">
        <v>628</v>
      </c>
      <c r="B161">
        <v>130</v>
      </c>
      <c r="C161">
        <v>130</v>
      </c>
    </row>
    <row r="162" spans="1:3" x14ac:dyDescent="0.2">
      <c r="A162" s="5" t="s">
        <v>538</v>
      </c>
      <c r="B162">
        <v>238</v>
      </c>
      <c r="C162">
        <v>238</v>
      </c>
    </row>
    <row r="163" spans="1:3" x14ac:dyDescent="0.2">
      <c r="A163" s="5" t="s">
        <v>1715</v>
      </c>
      <c r="B163">
        <v>155</v>
      </c>
      <c r="C163">
        <v>155</v>
      </c>
    </row>
    <row r="164" spans="1:3" x14ac:dyDescent="0.2">
      <c r="A164" s="5" t="s">
        <v>125</v>
      </c>
      <c r="B164">
        <v>198</v>
      </c>
      <c r="C164">
        <v>198</v>
      </c>
    </row>
    <row r="165" spans="1:3" x14ac:dyDescent="0.2">
      <c r="A165" s="5" t="s">
        <v>1512</v>
      </c>
      <c r="B165">
        <v>180</v>
      </c>
      <c r="C165">
        <v>180</v>
      </c>
    </row>
    <row r="166" spans="1:3" x14ac:dyDescent="0.2">
      <c r="A166" s="5" t="s">
        <v>1115</v>
      </c>
      <c r="B166">
        <v>202</v>
      </c>
      <c r="C166">
        <v>202</v>
      </c>
    </row>
    <row r="167" spans="1:3" x14ac:dyDescent="0.2">
      <c r="A167" s="5" t="s">
        <v>1462</v>
      </c>
      <c r="B167">
        <v>202</v>
      </c>
      <c r="C167">
        <v>202</v>
      </c>
    </row>
    <row r="168" spans="1:3" x14ac:dyDescent="0.2">
      <c r="A168" s="5" t="s">
        <v>317</v>
      </c>
      <c r="B168">
        <v>159</v>
      </c>
      <c r="C168">
        <v>159</v>
      </c>
    </row>
    <row r="169" spans="1:3" x14ac:dyDescent="0.2">
      <c r="A169" s="5" t="s">
        <v>1850</v>
      </c>
      <c r="B169">
        <v>80</v>
      </c>
      <c r="C169">
        <v>80</v>
      </c>
    </row>
    <row r="170" spans="1:3" x14ac:dyDescent="0.2">
      <c r="A170" s="5" t="s">
        <v>1390</v>
      </c>
      <c r="B170">
        <v>331</v>
      </c>
      <c r="C170">
        <v>331</v>
      </c>
    </row>
    <row r="171" spans="1:3" x14ac:dyDescent="0.2">
      <c r="A171" s="5" t="s">
        <v>1407</v>
      </c>
      <c r="B171">
        <v>110</v>
      </c>
      <c r="C171">
        <v>110</v>
      </c>
    </row>
    <row r="172" spans="1:3" x14ac:dyDescent="0.2">
      <c r="A172" s="5" t="s">
        <v>976</v>
      </c>
      <c r="B172">
        <v>2436</v>
      </c>
      <c r="C172">
        <v>2436</v>
      </c>
    </row>
    <row r="173" spans="1:3" x14ac:dyDescent="0.2">
      <c r="A173" s="5" t="s">
        <v>211</v>
      </c>
      <c r="B173">
        <v>411</v>
      </c>
      <c r="C173">
        <v>411</v>
      </c>
    </row>
    <row r="174" spans="1:3" x14ac:dyDescent="0.2">
      <c r="A174" s="5" t="s">
        <v>728</v>
      </c>
      <c r="B174">
        <v>1690</v>
      </c>
      <c r="C174">
        <v>1690</v>
      </c>
    </row>
    <row r="175" spans="1:3" x14ac:dyDescent="0.2">
      <c r="A175" s="5" t="s">
        <v>534</v>
      </c>
      <c r="B175">
        <v>1684</v>
      </c>
      <c r="C175">
        <v>1684</v>
      </c>
    </row>
    <row r="176" spans="1:3" x14ac:dyDescent="0.2">
      <c r="A176" s="5" t="s">
        <v>978</v>
      </c>
      <c r="B176">
        <v>80</v>
      </c>
      <c r="C176">
        <v>80</v>
      </c>
    </row>
    <row r="177" spans="1:3" x14ac:dyDescent="0.2">
      <c r="A177" s="5" t="s">
        <v>1583</v>
      </c>
      <c r="B177">
        <v>78</v>
      </c>
      <c r="C177">
        <v>78</v>
      </c>
    </row>
    <row r="178" spans="1:3" x14ac:dyDescent="0.2">
      <c r="A178" s="5" t="s">
        <v>1965</v>
      </c>
      <c r="B178">
        <v>114</v>
      </c>
      <c r="C178">
        <v>114</v>
      </c>
    </row>
    <row r="179" spans="1:3" x14ac:dyDescent="0.2">
      <c r="A179" s="5" t="s">
        <v>1352</v>
      </c>
      <c r="B179">
        <v>264</v>
      </c>
      <c r="C179">
        <v>264</v>
      </c>
    </row>
    <row r="180" spans="1:3" x14ac:dyDescent="0.2">
      <c r="A180" s="5" t="s">
        <v>580</v>
      </c>
      <c r="B180">
        <v>5512</v>
      </c>
      <c r="C180">
        <v>5512</v>
      </c>
    </row>
    <row r="181" spans="1:3" x14ac:dyDescent="0.2">
      <c r="A181" s="5" t="s">
        <v>1256</v>
      </c>
      <c r="B181">
        <v>2230</v>
      </c>
      <c r="C181">
        <v>2230</v>
      </c>
    </row>
    <row r="182" spans="1:3" x14ac:dyDescent="0.2">
      <c r="A182" s="5" t="s">
        <v>778</v>
      </c>
      <c r="B182">
        <v>139</v>
      </c>
      <c r="C182">
        <v>139</v>
      </c>
    </row>
    <row r="183" spans="1:3" x14ac:dyDescent="0.2">
      <c r="A183" s="5" t="s">
        <v>83</v>
      </c>
      <c r="B183">
        <v>142</v>
      </c>
      <c r="C183">
        <v>142</v>
      </c>
    </row>
    <row r="184" spans="1:3" x14ac:dyDescent="0.2">
      <c r="A184" s="5" t="s">
        <v>51</v>
      </c>
      <c r="B184">
        <v>220</v>
      </c>
      <c r="C184">
        <v>220</v>
      </c>
    </row>
    <row r="185" spans="1:3" x14ac:dyDescent="0.2">
      <c r="A185" s="5" t="s">
        <v>796</v>
      </c>
      <c r="B185">
        <v>169</v>
      </c>
      <c r="C185">
        <v>169</v>
      </c>
    </row>
    <row r="186" spans="1:3" x14ac:dyDescent="0.2">
      <c r="A186" s="5" t="s">
        <v>1872</v>
      </c>
      <c r="B186">
        <v>255</v>
      </c>
      <c r="C186">
        <v>255</v>
      </c>
    </row>
    <row r="187" spans="1:3" x14ac:dyDescent="0.2">
      <c r="A187" s="5" t="s">
        <v>1946</v>
      </c>
      <c r="B187">
        <v>112</v>
      </c>
      <c r="C187">
        <v>112</v>
      </c>
    </row>
    <row r="188" spans="1:3" x14ac:dyDescent="0.2">
      <c r="A188" s="5" t="s">
        <v>1530</v>
      </c>
      <c r="B188">
        <v>280</v>
      </c>
      <c r="C188">
        <v>280</v>
      </c>
    </row>
    <row r="189" spans="1:3" x14ac:dyDescent="0.2">
      <c r="A189" s="5" t="s">
        <v>988</v>
      </c>
      <c r="B189">
        <v>381</v>
      </c>
      <c r="C189">
        <v>381</v>
      </c>
    </row>
    <row r="190" spans="1:3" x14ac:dyDescent="0.2">
      <c r="A190" s="5" t="s">
        <v>1542</v>
      </c>
      <c r="B190">
        <v>137</v>
      </c>
      <c r="C190">
        <v>137</v>
      </c>
    </row>
    <row r="191" spans="1:3" x14ac:dyDescent="0.2">
      <c r="A191" s="5" t="s">
        <v>1228</v>
      </c>
      <c r="B191">
        <v>4006</v>
      </c>
      <c r="C191">
        <v>4006</v>
      </c>
    </row>
    <row r="192" spans="1:3" x14ac:dyDescent="0.2">
      <c r="A192" s="5" t="s">
        <v>1892</v>
      </c>
      <c r="B192">
        <v>85</v>
      </c>
      <c r="C192">
        <v>85</v>
      </c>
    </row>
    <row r="193" spans="1:3" x14ac:dyDescent="0.2">
      <c r="A193" s="5" t="s">
        <v>192</v>
      </c>
      <c r="B193">
        <v>54</v>
      </c>
      <c r="C193">
        <v>54</v>
      </c>
    </row>
    <row r="194" spans="1:3" x14ac:dyDescent="0.2">
      <c r="A194" s="5" t="s">
        <v>923</v>
      </c>
      <c r="B194">
        <v>192</v>
      </c>
      <c r="C194">
        <v>192</v>
      </c>
    </row>
    <row r="195" spans="1:3" x14ac:dyDescent="0.2">
      <c r="A195" s="5" t="s">
        <v>237</v>
      </c>
      <c r="B195">
        <v>180</v>
      </c>
      <c r="C195">
        <v>180</v>
      </c>
    </row>
    <row r="196" spans="1:3" x14ac:dyDescent="0.2">
      <c r="A196" s="5" t="s">
        <v>1139</v>
      </c>
      <c r="B196">
        <v>156</v>
      </c>
      <c r="C196">
        <v>156</v>
      </c>
    </row>
    <row r="197" spans="1:3" x14ac:dyDescent="0.2">
      <c r="A197" s="5" t="s">
        <v>1180</v>
      </c>
      <c r="B197">
        <v>5180</v>
      </c>
      <c r="C197">
        <v>5180</v>
      </c>
    </row>
    <row r="198" spans="1:3" x14ac:dyDescent="0.2">
      <c r="A198" s="5" t="s">
        <v>1647</v>
      </c>
      <c r="B198">
        <v>76</v>
      </c>
      <c r="C198">
        <v>76</v>
      </c>
    </row>
    <row r="199" spans="1:3" x14ac:dyDescent="0.2">
      <c r="A199" s="5" t="s">
        <v>278</v>
      </c>
      <c r="B199">
        <v>126</v>
      </c>
      <c r="C199">
        <v>126</v>
      </c>
    </row>
    <row r="200" spans="1:3" x14ac:dyDescent="0.2">
      <c r="A200" s="5" t="s">
        <v>34</v>
      </c>
      <c r="B200">
        <v>174</v>
      </c>
      <c r="C200">
        <v>174</v>
      </c>
    </row>
    <row r="201" spans="1:3" x14ac:dyDescent="0.2">
      <c r="A201" s="5" t="s">
        <v>1328</v>
      </c>
      <c r="B201">
        <v>375</v>
      </c>
      <c r="C201">
        <v>375</v>
      </c>
    </row>
    <row r="202" spans="1:3" x14ac:dyDescent="0.2">
      <c r="A202" s="5" t="s">
        <v>1232</v>
      </c>
      <c r="B202">
        <v>1629</v>
      </c>
      <c r="C202">
        <v>1629</v>
      </c>
    </row>
    <row r="203" spans="1:3" x14ac:dyDescent="0.2">
      <c r="A203" s="5" t="s">
        <v>700</v>
      </c>
      <c r="B203">
        <v>307</v>
      </c>
      <c r="C203">
        <v>307</v>
      </c>
    </row>
    <row r="204" spans="1:3" x14ac:dyDescent="0.2">
      <c r="A204" s="5" t="s">
        <v>1954</v>
      </c>
      <c r="B204">
        <v>266</v>
      </c>
      <c r="C204">
        <v>266</v>
      </c>
    </row>
    <row r="205" spans="1:3" x14ac:dyDescent="0.2">
      <c r="A205" s="5" t="s">
        <v>272</v>
      </c>
      <c r="B205">
        <v>676</v>
      </c>
      <c r="C205">
        <v>676</v>
      </c>
    </row>
    <row r="206" spans="1:3" x14ac:dyDescent="0.2">
      <c r="A206" s="5" t="s">
        <v>726</v>
      </c>
      <c r="B206">
        <v>1095</v>
      </c>
      <c r="C206">
        <v>1095</v>
      </c>
    </row>
    <row r="207" spans="1:3" x14ac:dyDescent="0.2">
      <c r="A207" s="5" t="s">
        <v>458</v>
      </c>
      <c r="B207">
        <v>4498</v>
      </c>
      <c r="C207">
        <v>4498</v>
      </c>
    </row>
    <row r="208" spans="1:3" x14ac:dyDescent="0.2">
      <c r="A208" s="5" t="s">
        <v>1844</v>
      </c>
      <c r="B208">
        <v>191</v>
      </c>
      <c r="C208">
        <v>191</v>
      </c>
    </row>
    <row r="209" spans="1:3" x14ac:dyDescent="0.2">
      <c r="A209" s="5" t="s">
        <v>1842</v>
      </c>
      <c r="B209">
        <v>236</v>
      </c>
      <c r="C209">
        <v>236</v>
      </c>
    </row>
    <row r="210" spans="1:3" x14ac:dyDescent="0.2">
      <c r="A210" s="5" t="s">
        <v>1446</v>
      </c>
      <c r="B210">
        <v>116</v>
      </c>
      <c r="C210">
        <v>116</v>
      </c>
    </row>
    <row r="211" spans="1:3" x14ac:dyDescent="0.2">
      <c r="A211" s="5" t="s">
        <v>696</v>
      </c>
      <c r="B211">
        <v>5168</v>
      </c>
      <c r="C211">
        <v>5168</v>
      </c>
    </row>
    <row r="212" spans="1:3" x14ac:dyDescent="0.2">
      <c r="A212" s="5" t="s">
        <v>1938</v>
      </c>
      <c r="B212">
        <v>1548</v>
      </c>
      <c r="C212">
        <v>1548</v>
      </c>
    </row>
    <row r="213" spans="1:3" x14ac:dyDescent="0.2">
      <c r="A213" s="5" t="s">
        <v>748</v>
      </c>
      <c r="B213">
        <v>296</v>
      </c>
      <c r="C213">
        <v>296</v>
      </c>
    </row>
    <row r="214" spans="1:3" x14ac:dyDescent="0.2">
      <c r="A214" s="5" t="s">
        <v>1030</v>
      </c>
      <c r="B214">
        <v>2443</v>
      </c>
      <c r="C214">
        <v>2443</v>
      </c>
    </row>
    <row r="215" spans="1:3" x14ac:dyDescent="0.2">
      <c r="A215" s="5" t="s">
        <v>2006</v>
      </c>
      <c r="B215">
        <v>226</v>
      </c>
      <c r="C215">
        <v>226</v>
      </c>
    </row>
    <row r="216" spans="1:3" x14ac:dyDescent="0.2">
      <c r="A216" s="5" t="s">
        <v>865</v>
      </c>
      <c r="B216">
        <v>484</v>
      </c>
      <c r="C216">
        <v>484</v>
      </c>
    </row>
    <row r="217" spans="1:3" x14ac:dyDescent="0.2">
      <c r="A217" s="5" t="s">
        <v>540</v>
      </c>
      <c r="B217">
        <v>53</v>
      </c>
      <c r="C217">
        <v>53</v>
      </c>
    </row>
    <row r="218" spans="1:3" x14ac:dyDescent="0.2">
      <c r="A218" s="5" t="s">
        <v>903</v>
      </c>
      <c r="B218">
        <v>2526</v>
      </c>
      <c r="C218">
        <v>2526</v>
      </c>
    </row>
    <row r="219" spans="1:3" x14ac:dyDescent="0.2">
      <c r="A219" s="5" t="s">
        <v>608</v>
      </c>
      <c r="B219">
        <v>91</v>
      </c>
      <c r="C219">
        <v>91</v>
      </c>
    </row>
    <row r="220" spans="1:3" x14ac:dyDescent="0.2">
      <c r="A220" s="5" t="s">
        <v>219</v>
      </c>
      <c r="B220">
        <v>71</v>
      </c>
      <c r="C220">
        <v>71</v>
      </c>
    </row>
    <row r="221" spans="1:3" x14ac:dyDescent="0.2">
      <c r="A221" s="5" t="s">
        <v>536</v>
      </c>
      <c r="B221">
        <v>250</v>
      </c>
      <c r="C221">
        <v>250</v>
      </c>
    </row>
    <row r="222" spans="1:3" x14ac:dyDescent="0.2">
      <c r="A222" s="5" t="s">
        <v>66</v>
      </c>
      <c r="B222">
        <v>100</v>
      </c>
      <c r="C222">
        <v>100</v>
      </c>
    </row>
    <row r="223" spans="1:3" x14ac:dyDescent="0.2">
      <c r="A223" s="5" t="s">
        <v>1160</v>
      </c>
      <c r="B223">
        <v>126</v>
      </c>
      <c r="C223">
        <v>126</v>
      </c>
    </row>
    <row r="224" spans="1:3" x14ac:dyDescent="0.2">
      <c r="A224" s="5" t="s">
        <v>510</v>
      </c>
      <c r="B224">
        <v>2551</v>
      </c>
      <c r="C224">
        <v>2551</v>
      </c>
    </row>
    <row r="225" spans="1:3" x14ac:dyDescent="0.2">
      <c r="A225" s="5" t="s">
        <v>1834</v>
      </c>
      <c r="B225">
        <v>159</v>
      </c>
      <c r="C225">
        <v>159</v>
      </c>
    </row>
    <row r="226" spans="1:3" x14ac:dyDescent="0.2">
      <c r="A226" s="5" t="s">
        <v>843</v>
      </c>
      <c r="B226">
        <v>1604</v>
      </c>
      <c r="C226">
        <v>1604</v>
      </c>
    </row>
    <row r="227" spans="1:3" x14ac:dyDescent="0.2">
      <c r="A227" s="5" t="s">
        <v>1111</v>
      </c>
      <c r="B227">
        <v>2218</v>
      </c>
      <c r="C227">
        <v>2218</v>
      </c>
    </row>
    <row r="228" spans="1:3" x14ac:dyDescent="0.2">
      <c r="A228" s="5" t="s">
        <v>1036</v>
      </c>
      <c r="B228">
        <v>268</v>
      </c>
      <c r="C228">
        <v>268</v>
      </c>
    </row>
    <row r="229" spans="1:3" x14ac:dyDescent="0.2">
      <c r="A229" s="5" t="s">
        <v>596</v>
      </c>
      <c r="B229">
        <v>1894</v>
      </c>
      <c r="C229">
        <v>1894</v>
      </c>
    </row>
    <row r="230" spans="1:3" x14ac:dyDescent="0.2">
      <c r="A230" s="5" t="s">
        <v>1629</v>
      </c>
      <c r="B230">
        <v>185</v>
      </c>
      <c r="C230">
        <v>185</v>
      </c>
    </row>
    <row r="231" spans="1:3" x14ac:dyDescent="0.2">
      <c r="A231" s="5" t="s">
        <v>241</v>
      </c>
      <c r="B231">
        <v>2331</v>
      </c>
      <c r="C231">
        <v>2331</v>
      </c>
    </row>
    <row r="232" spans="1:3" x14ac:dyDescent="0.2">
      <c r="A232" s="5" t="s">
        <v>1963</v>
      </c>
      <c r="B232">
        <v>1573</v>
      </c>
      <c r="C232">
        <v>1573</v>
      </c>
    </row>
    <row r="233" spans="1:3" x14ac:dyDescent="0.2">
      <c r="A233" s="5" t="s">
        <v>420</v>
      </c>
      <c r="B233">
        <v>340</v>
      </c>
      <c r="C233">
        <v>340</v>
      </c>
    </row>
    <row r="234" spans="1:3" x14ac:dyDescent="0.2">
      <c r="A234" s="5" t="s">
        <v>1713</v>
      </c>
      <c r="B234">
        <v>3533</v>
      </c>
      <c r="C234">
        <v>3533</v>
      </c>
    </row>
    <row r="235" spans="1:3" x14ac:dyDescent="0.2">
      <c r="A235" s="5" t="s">
        <v>491</v>
      </c>
      <c r="B235">
        <v>1539</v>
      </c>
      <c r="C235">
        <v>1539</v>
      </c>
    </row>
    <row r="236" spans="1:3" x14ac:dyDescent="0.2">
      <c r="A236" s="5" t="s">
        <v>326</v>
      </c>
      <c r="B236">
        <v>50</v>
      </c>
      <c r="C236">
        <v>50</v>
      </c>
    </row>
    <row r="237" spans="1:3" x14ac:dyDescent="0.2">
      <c r="A237" s="5" t="s">
        <v>1981</v>
      </c>
      <c r="B237">
        <v>140</v>
      </c>
      <c r="C237">
        <v>140</v>
      </c>
    </row>
    <row r="238" spans="1:3" x14ac:dyDescent="0.2">
      <c r="A238" s="5" t="s">
        <v>1262</v>
      </c>
      <c r="B238">
        <v>6406</v>
      </c>
      <c r="C238">
        <v>6406</v>
      </c>
    </row>
    <row r="239" spans="1:3" x14ac:dyDescent="0.2">
      <c r="A239" s="5" t="s">
        <v>1164</v>
      </c>
      <c r="B239">
        <v>3177</v>
      </c>
      <c r="C239">
        <v>3177</v>
      </c>
    </row>
    <row r="240" spans="1:3" x14ac:dyDescent="0.2">
      <c r="A240" s="5" t="s">
        <v>1324</v>
      </c>
      <c r="B240">
        <v>194</v>
      </c>
      <c r="C240">
        <v>194</v>
      </c>
    </row>
    <row r="241" spans="1:3" x14ac:dyDescent="0.2">
      <c r="A241" s="5" t="s">
        <v>1534</v>
      </c>
      <c r="B241">
        <v>366</v>
      </c>
      <c r="C241">
        <v>366</v>
      </c>
    </row>
    <row r="242" spans="1:3" x14ac:dyDescent="0.2">
      <c r="A242" s="5" t="s">
        <v>1458</v>
      </c>
      <c r="B242">
        <v>125</v>
      </c>
      <c r="C242">
        <v>125</v>
      </c>
    </row>
    <row r="243" spans="1:3" x14ac:dyDescent="0.2">
      <c r="A243" s="5" t="s">
        <v>468</v>
      </c>
      <c r="B243">
        <v>2053</v>
      </c>
      <c r="C243">
        <v>2053</v>
      </c>
    </row>
    <row r="244" spans="1:3" x14ac:dyDescent="0.2">
      <c r="A244" s="5" t="s">
        <v>334</v>
      </c>
      <c r="B244">
        <v>1071</v>
      </c>
      <c r="C244">
        <v>1071</v>
      </c>
    </row>
    <row r="245" spans="1:3" x14ac:dyDescent="0.2">
      <c r="A245" s="5" t="s">
        <v>115</v>
      </c>
      <c r="B245">
        <v>16</v>
      </c>
      <c r="C245">
        <v>16</v>
      </c>
    </row>
    <row r="246" spans="1:3" x14ac:dyDescent="0.2">
      <c r="A246" s="5" t="s">
        <v>1143</v>
      </c>
      <c r="B246">
        <v>762</v>
      </c>
      <c r="C246">
        <v>762</v>
      </c>
    </row>
    <row r="247" spans="1:3" x14ac:dyDescent="0.2">
      <c r="A247" s="5" t="s">
        <v>1224</v>
      </c>
      <c r="B247">
        <v>102</v>
      </c>
      <c r="C247">
        <v>102</v>
      </c>
    </row>
    <row r="248" spans="1:3" x14ac:dyDescent="0.2">
      <c r="A248" s="5" t="s">
        <v>1178</v>
      </c>
      <c r="B248">
        <v>244</v>
      </c>
      <c r="C248">
        <v>244</v>
      </c>
    </row>
    <row r="249" spans="1:3" x14ac:dyDescent="0.2">
      <c r="A249" s="5" t="s">
        <v>1258</v>
      </c>
      <c r="B249">
        <v>316</v>
      </c>
      <c r="C249">
        <v>316</v>
      </c>
    </row>
    <row r="250" spans="1:3" x14ac:dyDescent="0.2">
      <c r="A250" s="5" t="s">
        <v>477</v>
      </c>
      <c r="B250">
        <v>354</v>
      </c>
      <c r="C250">
        <v>354</v>
      </c>
    </row>
    <row r="251" spans="1:3" x14ac:dyDescent="0.2">
      <c r="A251" s="5" t="s">
        <v>497</v>
      </c>
      <c r="B251">
        <v>138</v>
      </c>
      <c r="C251">
        <v>138</v>
      </c>
    </row>
    <row r="252" spans="1:3" x14ac:dyDescent="0.2">
      <c r="A252" s="5" t="s">
        <v>506</v>
      </c>
      <c r="B252">
        <v>943</v>
      </c>
      <c r="C252">
        <v>943</v>
      </c>
    </row>
    <row r="253" spans="1:3" x14ac:dyDescent="0.2">
      <c r="A253" s="5" t="s">
        <v>1579</v>
      </c>
      <c r="B253">
        <v>5139</v>
      </c>
      <c r="C253">
        <v>5139</v>
      </c>
    </row>
    <row r="254" spans="1:3" x14ac:dyDescent="0.2">
      <c r="A254" s="5" t="s">
        <v>485</v>
      </c>
      <c r="B254">
        <v>1815</v>
      </c>
      <c r="C254">
        <v>1815</v>
      </c>
    </row>
    <row r="255" spans="1:3" x14ac:dyDescent="0.2">
      <c r="A255" s="5" t="s">
        <v>96</v>
      </c>
      <c r="B255">
        <v>1606</v>
      </c>
      <c r="C255">
        <v>1606</v>
      </c>
    </row>
    <row r="256" spans="1:3" x14ac:dyDescent="0.2">
      <c r="A256" s="5" t="s">
        <v>546</v>
      </c>
      <c r="B256">
        <v>1884</v>
      </c>
      <c r="C256">
        <v>1884</v>
      </c>
    </row>
    <row r="257" spans="1:3" x14ac:dyDescent="0.2">
      <c r="A257" s="5" t="s">
        <v>1405</v>
      </c>
      <c r="B257">
        <v>147</v>
      </c>
      <c r="C257">
        <v>147</v>
      </c>
    </row>
    <row r="258" spans="1:3" x14ac:dyDescent="0.2">
      <c r="A258" s="5" t="s">
        <v>1868</v>
      </c>
      <c r="B258">
        <v>156</v>
      </c>
      <c r="C258">
        <v>156</v>
      </c>
    </row>
    <row r="259" spans="1:3" x14ac:dyDescent="0.2">
      <c r="A259" s="5" t="s">
        <v>845</v>
      </c>
      <c r="B259">
        <v>454</v>
      </c>
      <c r="C259">
        <v>454</v>
      </c>
    </row>
    <row r="260" spans="1:3" x14ac:dyDescent="0.2">
      <c r="A260" s="5" t="s">
        <v>274</v>
      </c>
      <c r="B260">
        <v>361</v>
      </c>
      <c r="C260">
        <v>361</v>
      </c>
    </row>
    <row r="261" spans="1:3" x14ac:dyDescent="0.2">
      <c r="A261" s="5" t="s">
        <v>1731</v>
      </c>
      <c r="B261">
        <v>307</v>
      </c>
      <c r="C261">
        <v>307</v>
      </c>
    </row>
    <row r="262" spans="1:3" x14ac:dyDescent="0.2">
      <c r="A262" s="5" t="s">
        <v>1666</v>
      </c>
      <c r="B262">
        <v>133</v>
      </c>
      <c r="C262">
        <v>133</v>
      </c>
    </row>
    <row r="263" spans="1:3" x14ac:dyDescent="0.2">
      <c r="A263" s="5" t="s">
        <v>1411</v>
      </c>
      <c r="B263">
        <v>134</v>
      </c>
      <c r="C263">
        <v>134</v>
      </c>
    </row>
    <row r="264" spans="1:3" x14ac:dyDescent="0.2">
      <c r="A264" s="5" t="s">
        <v>722</v>
      </c>
      <c r="B264">
        <v>2283</v>
      </c>
      <c r="C264">
        <v>2283</v>
      </c>
    </row>
    <row r="265" spans="1:3" x14ac:dyDescent="0.2">
      <c r="A265" s="5" t="s">
        <v>1709</v>
      </c>
      <c r="B265">
        <v>261</v>
      </c>
      <c r="C265">
        <v>261</v>
      </c>
    </row>
    <row r="266" spans="1:3" x14ac:dyDescent="0.2">
      <c r="A266" s="5" t="s">
        <v>1174</v>
      </c>
      <c r="B266">
        <v>3596</v>
      </c>
      <c r="C266">
        <v>3596</v>
      </c>
    </row>
    <row r="267" spans="1:3" x14ac:dyDescent="0.2">
      <c r="A267" s="5" t="s">
        <v>1766</v>
      </c>
      <c r="B267">
        <v>300</v>
      </c>
      <c r="C267">
        <v>300</v>
      </c>
    </row>
    <row r="268" spans="1:3" x14ac:dyDescent="0.2">
      <c r="A268" s="5" t="s">
        <v>376</v>
      </c>
      <c r="B268">
        <v>157</v>
      </c>
      <c r="C268">
        <v>157</v>
      </c>
    </row>
    <row r="269" spans="1:3" x14ac:dyDescent="0.2">
      <c r="A269" s="5" t="s">
        <v>1170</v>
      </c>
      <c r="B269">
        <v>85</v>
      </c>
      <c r="C269">
        <v>85</v>
      </c>
    </row>
    <row r="270" spans="1:3" x14ac:dyDescent="0.2">
      <c r="A270" s="5" t="s">
        <v>1276</v>
      </c>
      <c r="B270">
        <v>55</v>
      </c>
      <c r="C270">
        <v>55</v>
      </c>
    </row>
    <row r="271" spans="1:3" x14ac:dyDescent="0.2">
      <c r="A271" s="5" t="s">
        <v>921</v>
      </c>
      <c r="B271">
        <v>249</v>
      </c>
      <c r="C271">
        <v>249</v>
      </c>
    </row>
    <row r="272" spans="1:3" x14ac:dyDescent="0.2">
      <c r="A272" s="5" t="s">
        <v>830</v>
      </c>
      <c r="B272">
        <v>1152</v>
      </c>
      <c r="C272">
        <v>1152</v>
      </c>
    </row>
    <row r="273" spans="1:3" x14ac:dyDescent="0.2">
      <c r="A273" s="5" t="s">
        <v>1158</v>
      </c>
      <c r="B273">
        <v>221</v>
      </c>
      <c r="C273">
        <v>221</v>
      </c>
    </row>
    <row r="274" spans="1:3" x14ac:dyDescent="0.2">
      <c r="A274" s="5" t="s">
        <v>142</v>
      </c>
      <c r="B274">
        <v>2431</v>
      </c>
      <c r="C274">
        <v>2431</v>
      </c>
    </row>
    <row r="275" spans="1:3" x14ac:dyDescent="0.2">
      <c r="A275" s="5" t="s">
        <v>1658</v>
      </c>
      <c r="B275">
        <v>2805</v>
      </c>
      <c r="C275">
        <v>2805</v>
      </c>
    </row>
    <row r="276" spans="1:3" x14ac:dyDescent="0.2">
      <c r="A276" s="5" t="s">
        <v>1015</v>
      </c>
      <c r="B276">
        <v>1572</v>
      </c>
      <c r="C276">
        <v>1572</v>
      </c>
    </row>
    <row r="277" spans="1:3" x14ac:dyDescent="0.2">
      <c r="A277" s="5" t="s">
        <v>1538</v>
      </c>
      <c r="B277">
        <v>270</v>
      </c>
      <c r="C277">
        <v>270</v>
      </c>
    </row>
    <row r="278" spans="1:3" x14ac:dyDescent="0.2">
      <c r="A278" s="5" t="s">
        <v>772</v>
      </c>
      <c r="B278">
        <v>2875</v>
      </c>
      <c r="C278">
        <v>2875</v>
      </c>
    </row>
    <row r="279" spans="1:3" x14ac:dyDescent="0.2">
      <c r="A279" s="5" t="s">
        <v>776</v>
      </c>
      <c r="B279">
        <v>191</v>
      </c>
      <c r="C279">
        <v>191</v>
      </c>
    </row>
    <row r="280" spans="1:3" x14ac:dyDescent="0.2">
      <c r="A280" s="5" t="s">
        <v>1717</v>
      </c>
      <c r="B280">
        <v>132</v>
      </c>
      <c r="C280">
        <v>132</v>
      </c>
    </row>
    <row r="281" spans="1:3" x14ac:dyDescent="0.2">
      <c r="A281" s="5" t="s">
        <v>582</v>
      </c>
      <c r="B281">
        <v>86</v>
      </c>
      <c r="C281">
        <v>86</v>
      </c>
    </row>
    <row r="282" spans="1:3" x14ac:dyDescent="0.2">
      <c r="A282" s="5" t="s">
        <v>1752</v>
      </c>
      <c r="B282">
        <v>65</v>
      </c>
      <c r="C282">
        <v>65</v>
      </c>
    </row>
    <row r="283" spans="1:3" x14ac:dyDescent="0.2">
      <c r="A283" s="5" t="s">
        <v>406</v>
      </c>
      <c r="B283">
        <v>2739</v>
      </c>
      <c r="C283">
        <v>2739</v>
      </c>
    </row>
    <row r="284" spans="1:3" x14ac:dyDescent="0.2">
      <c r="A284" s="5" t="s">
        <v>501</v>
      </c>
      <c r="B284">
        <v>3594</v>
      </c>
      <c r="C284">
        <v>3594</v>
      </c>
    </row>
    <row r="285" spans="1:3" x14ac:dyDescent="0.2">
      <c r="A285" s="5" t="s">
        <v>1699</v>
      </c>
      <c r="B285">
        <v>165</v>
      </c>
      <c r="C285">
        <v>165</v>
      </c>
    </row>
    <row r="286" spans="1:3" x14ac:dyDescent="0.2">
      <c r="A286" s="5" t="s">
        <v>1756</v>
      </c>
      <c r="B286">
        <v>85</v>
      </c>
      <c r="C286">
        <v>85</v>
      </c>
    </row>
    <row r="287" spans="1:3" x14ac:dyDescent="0.2">
      <c r="A287" s="5" t="s">
        <v>1996</v>
      </c>
      <c r="B287">
        <v>381</v>
      </c>
      <c r="C287">
        <v>381</v>
      </c>
    </row>
    <row r="288" spans="1:3" x14ac:dyDescent="0.2">
      <c r="A288" s="5" t="s">
        <v>1375</v>
      </c>
      <c r="B288">
        <v>419</v>
      </c>
      <c r="C288">
        <v>419</v>
      </c>
    </row>
    <row r="289" spans="1:3" x14ac:dyDescent="0.2">
      <c r="A289" s="5" t="s">
        <v>576</v>
      </c>
      <c r="B289">
        <v>107</v>
      </c>
      <c r="C289">
        <v>107</v>
      </c>
    </row>
    <row r="290" spans="1:3" x14ac:dyDescent="0.2">
      <c r="A290" s="5" t="s">
        <v>1552</v>
      </c>
      <c r="B290">
        <v>1518</v>
      </c>
      <c r="C290">
        <v>1518</v>
      </c>
    </row>
    <row r="291" spans="1:3" x14ac:dyDescent="0.2">
      <c r="A291" s="5" t="s">
        <v>1005</v>
      </c>
      <c r="B291">
        <v>173</v>
      </c>
      <c r="C291">
        <v>173</v>
      </c>
    </row>
    <row r="292" spans="1:3" x14ac:dyDescent="0.2">
      <c r="A292" s="5" t="s">
        <v>380</v>
      </c>
      <c r="B292">
        <v>1396</v>
      </c>
      <c r="C292">
        <v>1396</v>
      </c>
    </row>
    <row r="293" spans="1:3" x14ac:dyDescent="0.2">
      <c r="A293" s="5" t="s">
        <v>182</v>
      </c>
      <c r="B293">
        <v>4065</v>
      </c>
      <c r="C293">
        <v>4065</v>
      </c>
    </row>
    <row r="294" spans="1:3" x14ac:dyDescent="0.2">
      <c r="A294" s="5" t="s">
        <v>1967</v>
      </c>
      <c r="B294">
        <v>93</v>
      </c>
      <c r="C294">
        <v>93</v>
      </c>
    </row>
    <row r="295" spans="1:3" x14ac:dyDescent="0.2">
      <c r="A295" s="5" t="s">
        <v>782</v>
      </c>
      <c r="B295">
        <v>112</v>
      </c>
      <c r="C295">
        <v>112</v>
      </c>
    </row>
    <row r="296" spans="1:3" x14ac:dyDescent="0.2">
      <c r="A296" s="5" t="s">
        <v>311</v>
      </c>
      <c r="B296">
        <v>533</v>
      </c>
      <c r="C296">
        <v>533</v>
      </c>
    </row>
    <row r="297" spans="1:3" x14ac:dyDescent="0.2">
      <c r="A297" s="5" t="s">
        <v>1802</v>
      </c>
      <c r="B297">
        <v>52</v>
      </c>
      <c r="C297">
        <v>52</v>
      </c>
    </row>
    <row r="298" spans="1:3" x14ac:dyDescent="0.2">
      <c r="A298" s="5" t="s">
        <v>863</v>
      </c>
      <c r="B298">
        <v>645</v>
      </c>
      <c r="C298">
        <v>645</v>
      </c>
    </row>
    <row r="299" spans="1:3" x14ac:dyDescent="0.2">
      <c r="A299" s="5" t="s">
        <v>1003</v>
      </c>
      <c r="B299">
        <v>2756</v>
      </c>
      <c r="C299">
        <v>2756</v>
      </c>
    </row>
    <row r="300" spans="1:3" x14ac:dyDescent="0.2">
      <c r="A300" s="5" t="s">
        <v>1312</v>
      </c>
      <c r="B300">
        <v>2266</v>
      </c>
      <c r="C300">
        <v>2266</v>
      </c>
    </row>
    <row r="301" spans="1:3" x14ac:dyDescent="0.2">
      <c r="A301" s="5" t="s">
        <v>867</v>
      </c>
      <c r="B301">
        <v>154</v>
      </c>
      <c r="C301">
        <v>154</v>
      </c>
    </row>
    <row r="302" spans="1:3" x14ac:dyDescent="0.2">
      <c r="A302" s="5" t="s">
        <v>111</v>
      </c>
      <c r="B302">
        <v>165</v>
      </c>
      <c r="C302">
        <v>165</v>
      </c>
    </row>
    <row r="303" spans="1:3" x14ac:dyDescent="0.2">
      <c r="A303" s="5" t="s">
        <v>120</v>
      </c>
      <c r="B303">
        <v>134</v>
      </c>
      <c r="C303">
        <v>134</v>
      </c>
    </row>
    <row r="304" spans="1:3" x14ac:dyDescent="0.2">
      <c r="A304" s="5" t="s">
        <v>2017</v>
      </c>
      <c r="B304">
        <v>2043</v>
      </c>
      <c r="C304">
        <v>2043</v>
      </c>
    </row>
    <row r="305" spans="1:3" x14ac:dyDescent="0.2">
      <c r="A305" s="5" t="s">
        <v>410</v>
      </c>
      <c r="B305">
        <v>3537</v>
      </c>
      <c r="C305">
        <v>3537</v>
      </c>
    </row>
    <row r="306" spans="1:3" x14ac:dyDescent="0.2">
      <c r="A306" s="5" t="s">
        <v>1504</v>
      </c>
      <c r="B306">
        <v>980</v>
      </c>
      <c r="C306">
        <v>980</v>
      </c>
    </row>
    <row r="307" spans="1:3" x14ac:dyDescent="0.2">
      <c r="A307" s="5" t="s">
        <v>1084</v>
      </c>
      <c r="B307">
        <v>1773</v>
      </c>
      <c r="C307">
        <v>1773</v>
      </c>
    </row>
    <row r="308" spans="1:3" x14ac:dyDescent="0.2">
      <c r="A308" s="5" t="s">
        <v>1413</v>
      </c>
      <c r="B308">
        <v>269</v>
      </c>
      <c r="C308">
        <v>269</v>
      </c>
    </row>
    <row r="309" spans="1:3" x14ac:dyDescent="0.2">
      <c r="A309" s="5" t="s">
        <v>1296</v>
      </c>
      <c r="B309">
        <v>154</v>
      </c>
      <c r="C309">
        <v>154</v>
      </c>
    </row>
    <row r="310" spans="1:3" x14ac:dyDescent="0.2">
      <c r="A310" s="5" t="s">
        <v>340</v>
      </c>
      <c r="B310">
        <v>135</v>
      </c>
      <c r="C310">
        <v>135</v>
      </c>
    </row>
    <row r="311" spans="1:3" x14ac:dyDescent="0.2">
      <c r="A311" s="5" t="s">
        <v>676</v>
      </c>
      <c r="B311">
        <v>3811</v>
      </c>
      <c r="C311">
        <v>3811</v>
      </c>
    </row>
    <row r="312" spans="1:3" x14ac:dyDescent="0.2">
      <c r="A312" s="5" t="s">
        <v>1184</v>
      </c>
      <c r="B312">
        <v>2725</v>
      </c>
      <c r="C312">
        <v>2725</v>
      </c>
    </row>
    <row r="313" spans="1:3" x14ac:dyDescent="0.2">
      <c r="A313" s="5" t="s">
        <v>1238</v>
      </c>
      <c r="B313">
        <v>2409</v>
      </c>
      <c r="C313">
        <v>2409</v>
      </c>
    </row>
    <row r="314" spans="1:3" x14ac:dyDescent="0.2">
      <c r="A314" s="5" t="s">
        <v>1952</v>
      </c>
      <c r="B314">
        <v>155</v>
      </c>
      <c r="C314">
        <v>155</v>
      </c>
    </row>
    <row r="315" spans="1:3" x14ac:dyDescent="0.2">
      <c r="A315" s="5" t="s">
        <v>1575</v>
      </c>
      <c r="B315">
        <v>216</v>
      </c>
      <c r="C315">
        <v>216</v>
      </c>
    </row>
    <row r="316" spans="1:3" x14ac:dyDescent="0.2">
      <c r="A316" s="5" t="s">
        <v>925</v>
      </c>
      <c r="B316">
        <v>247</v>
      </c>
      <c r="C316">
        <v>247</v>
      </c>
    </row>
    <row r="317" spans="1:3" x14ac:dyDescent="0.2">
      <c r="A317" s="5" t="s">
        <v>1565</v>
      </c>
      <c r="B317">
        <v>198</v>
      </c>
      <c r="C317">
        <v>198</v>
      </c>
    </row>
    <row r="318" spans="1:3" x14ac:dyDescent="0.2">
      <c r="A318" s="5" t="s">
        <v>1464</v>
      </c>
      <c r="B318">
        <v>103</v>
      </c>
      <c r="C318">
        <v>103</v>
      </c>
    </row>
    <row r="319" spans="1:3" x14ac:dyDescent="0.2">
      <c r="A319" s="5" t="s">
        <v>1440</v>
      </c>
      <c r="B319">
        <v>820</v>
      </c>
      <c r="C319">
        <v>820</v>
      </c>
    </row>
    <row r="320" spans="1:3" x14ac:dyDescent="0.2">
      <c r="A320" s="5" t="s">
        <v>1486</v>
      </c>
      <c r="B320">
        <v>121</v>
      </c>
      <c r="C320">
        <v>121</v>
      </c>
    </row>
    <row r="321" spans="1:3" x14ac:dyDescent="0.2">
      <c r="A321" s="5" t="s">
        <v>720</v>
      </c>
      <c r="B321">
        <v>1113</v>
      </c>
      <c r="C321">
        <v>1113</v>
      </c>
    </row>
    <row r="322" spans="1:3" x14ac:dyDescent="0.2">
      <c r="A322" s="5" t="s">
        <v>974</v>
      </c>
      <c r="B322">
        <v>2105</v>
      </c>
      <c r="C322">
        <v>2105</v>
      </c>
    </row>
    <row r="323" spans="1:3" x14ac:dyDescent="0.2">
      <c r="A323" s="5" t="s">
        <v>24</v>
      </c>
      <c r="B323">
        <v>1425</v>
      </c>
      <c r="C323">
        <v>1425</v>
      </c>
    </row>
    <row r="324" spans="1:3" x14ac:dyDescent="0.2">
      <c r="A324" s="5" t="s">
        <v>520</v>
      </c>
      <c r="B324">
        <v>149</v>
      </c>
      <c r="C324">
        <v>149</v>
      </c>
    </row>
    <row r="325" spans="1:3" x14ac:dyDescent="0.2">
      <c r="A325" s="5" t="s">
        <v>1581</v>
      </c>
      <c r="B325">
        <v>2353</v>
      </c>
      <c r="C325">
        <v>2353</v>
      </c>
    </row>
    <row r="326" spans="1:3" x14ac:dyDescent="0.2">
      <c r="A326" s="5" t="s">
        <v>814</v>
      </c>
      <c r="B326">
        <v>155</v>
      </c>
      <c r="C326">
        <v>155</v>
      </c>
    </row>
    <row r="327" spans="1:3" x14ac:dyDescent="0.2">
      <c r="A327" s="5" t="s">
        <v>590</v>
      </c>
      <c r="B327">
        <v>87</v>
      </c>
      <c r="C327">
        <v>87</v>
      </c>
    </row>
    <row r="328" spans="1:3" x14ac:dyDescent="0.2">
      <c r="A328" s="5" t="s">
        <v>1685</v>
      </c>
      <c r="B328">
        <v>194</v>
      </c>
      <c r="C328">
        <v>194</v>
      </c>
    </row>
    <row r="329" spans="1:3" x14ac:dyDescent="0.2">
      <c r="A329" s="5" t="s">
        <v>678</v>
      </c>
      <c r="B329">
        <v>223</v>
      </c>
      <c r="C329">
        <v>223</v>
      </c>
    </row>
    <row r="330" spans="1:3" x14ac:dyDescent="0.2">
      <c r="A330" s="5" t="s">
        <v>929</v>
      </c>
      <c r="B330">
        <v>3131</v>
      </c>
      <c r="C330">
        <v>3131</v>
      </c>
    </row>
    <row r="331" spans="1:3" x14ac:dyDescent="0.2">
      <c r="A331" s="5" t="s">
        <v>1727</v>
      </c>
      <c r="B331">
        <v>110</v>
      </c>
      <c r="C331">
        <v>110</v>
      </c>
    </row>
    <row r="332" spans="1:3" x14ac:dyDescent="0.2">
      <c r="A332" s="5" t="s">
        <v>758</v>
      </c>
      <c r="B332">
        <v>1703</v>
      </c>
      <c r="C332">
        <v>1703</v>
      </c>
    </row>
    <row r="333" spans="1:3" x14ac:dyDescent="0.2">
      <c r="A333" s="5" t="s">
        <v>1746</v>
      </c>
      <c r="B333">
        <v>225</v>
      </c>
      <c r="C333">
        <v>225</v>
      </c>
    </row>
    <row r="334" spans="1:3" x14ac:dyDescent="0.2">
      <c r="A334" s="5" t="s">
        <v>512</v>
      </c>
      <c r="B334">
        <v>101</v>
      </c>
      <c r="C334">
        <v>101</v>
      </c>
    </row>
    <row r="335" spans="1:3" x14ac:dyDescent="0.2">
      <c r="A335" s="5" t="s">
        <v>1687</v>
      </c>
      <c r="B335">
        <v>82</v>
      </c>
      <c r="C335">
        <v>82</v>
      </c>
    </row>
    <row r="336" spans="1:3" x14ac:dyDescent="0.2">
      <c r="A336" s="5" t="s">
        <v>113</v>
      </c>
      <c r="B336">
        <v>1965</v>
      </c>
      <c r="C336">
        <v>1965</v>
      </c>
    </row>
    <row r="337" spans="1:3" x14ac:dyDescent="0.2">
      <c r="A337" s="5" t="s">
        <v>1558</v>
      </c>
      <c r="B337">
        <v>166</v>
      </c>
      <c r="C337">
        <v>166</v>
      </c>
    </row>
    <row r="338" spans="1:3" x14ac:dyDescent="0.2">
      <c r="A338" s="5" t="s">
        <v>204</v>
      </c>
      <c r="B338">
        <v>330</v>
      </c>
      <c r="C338">
        <v>330</v>
      </c>
    </row>
    <row r="339" spans="1:3" x14ac:dyDescent="0.2">
      <c r="A339" s="5" t="s">
        <v>1496</v>
      </c>
      <c r="B339">
        <v>122</v>
      </c>
      <c r="C339">
        <v>122</v>
      </c>
    </row>
    <row r="340" spans="1:3" x14ac:dyDescent="0.2">
      <c r="A340" s="5" t="s">
        <v>1452</v>
      </c>
      <c r="B340">
        <v>168</v>
      </c>
      <c r="C340">
        <v>168</v>
      </c>
    </row>
    <row r="341" spans="1:3" x14ac:dyDescent="0.2">
      <c r="A341" s="5" t="s">
        <v>1896</v>
      </c>
      <c r="B341">
        <v>144</v>
      </c>
      <c r="C341">
        <v>144</v>
      </c>
    </row>
    <row r="342" spans="1:3" x14ac:dyDescent="0.2">
      <c r="A342" s="5" t="s">
        <v>1450</v>
      </c>
      <c r="B342">
        <v>1345</v>
      </c>
      <c r="C342">
        <v>1345</v>
      </c>
    </row>
    <row r="343" spans="1:3" x14ac:dyDescent="0.2">
      <c r="A343" s="5" t="s">
        <v>184</v>
      </c>
      <c r="B343">
        <v>246</v>
      </c>
      <c r="C343">
        <v>246</v>
      </c>
    </row>
    <row r="344" spans="1:3" x14ac:dyDescent="0.2">
      <c r="A344" s="5" t="s">
        <v>479</v>
      </c>
      <c r="B344">
        <v>4289</v>
      </c>
      <c r="C344">
        <v>4289</v>
      </c>
    </row>
    <row r="345" spans="1:3" x14ac:dyDescent="0.2">
      <c r="A345" s="5" t="s">
        <v>2011</v>
      </c>
      <c r="B345">
        <v>132</v>
      </c>
      <c r="C345">
        <v>132</v>
      </c>
    </row>
    <row r="346" spans="1:3" x14ac:dyDescent="0.2">
      <c r="A346" s="5" t="s">
        <v>1743</v>
      </c>
      <c r="B346">
        <v>452</v>
      </c>
      <c r="C346">
        <v>452</v>
      </c>
    </row>
    <row r="347" spans="1:3" x14ac:dyDescent="0.2">
      <c r="A347" s="5" t="s">
        <v>1591</v>
      </c>
      <c r="B347">
        <v>174</v>
      </c>
      <c r="C347">
        <v>174</v>
      </c>
    </row>
    <row r="348" spans="1:3" x14ac:dyDescent="0.2">
      <c r="A348" s="5" t="s">
        <v>1940</v>
      </c>
      <c r="B348">
        <v>80</v>
      </c>
      <c r="C348">
        <v>80</v>
      </c>
    </row>
    <row r="349" spans="1:3" x14ac:dyDescent="0.2">
      <c r="A349" s="5" t="s">
        <v>346</v>
      </c>
      <c r="B349">
        <v>199</v>
      </c>
      <c r="C349">
        <v>199</v>
      </c>
    </row>
    <row r="350" spans="1:3" x14ac:dyDescent="0.2">
      <c r="A350" s="5" t="s">
        <v>1119</v>
      </c>
      <c r="B350">
        <v>1052</v>
      </c>
      <c r="C350">
        <v>1052</v>
      </c>
    </row>
    <row r="351" spans="1:3" x14ac:dyDescent="0.2">
      <c r="A351" s="5" t="s">
        <v>847</v>
      </c>
      <c r="B351">
        <v>123</v>
      </c>
      <c r="C351">
        <v>123</v>
      </c>
    </row>
    <row r="352" spans="1:3" x14ac:dyDescent="0.2">
      <c r="A352" s="5" t="s">
        <v>1403</v>
      </c>
      <c r="B352">
        <v>103</v>
      </c>
      <c r="C352">
        <v>103</v>
      </c>
    </row>
    <row r="353" spans="1:3" x14ac:dyDescent="0.2">
      <c r="A353" s="5" t="s">
        <v>1417</v>
      </c>
      <c r="B353">
        <v>69</v>
      </c>
      <c r="C353">
        <v>69</v>
      </c>
    </row>
    <row r="354" spans="1:3" x14ac:dyDescent="0.2">
      <c r="A354" s="5" t="s">
        <v>997</v>
      </c>
      <c r="B354">
        <v>211</v>
      </c>
      <c r="C354">
        <v>211</v>
      </c>
    </row>
    <row r="355" spans="1:3" x14ac:dyDescent="0.2">
      <c r="A355" s="5" t="s">
        <v>840</v>
      </c>
      <c r="B355">
        <v>34</v>
      </c>
      <c r="C355">
        <v>34</v>
      </c>
    </row>
    <row r="356" spans="1:3" x14ac:dyDescent="0.2">
      <c r="A356" s="5" t="s">
        <v>1960</v>
      </c>
      <c r="B356">
        <v>207</v>
      </c>
      <c r="C356">
        <v>207</v>
      </c>
    </row>
    <row r="357" spans="1:3" x14ac:dyDescent="0.2">
      <c r="A357" s="5" t="s">
        <v>45</v>
      </c>
      <c r="B357">
        <v>1613</v>
      </c>
      <c r="C357">
        <v>1613</v>
      </c>
    </row>
    <row r="358" spans="1:3" x14ac:dyDescent="0.2">
      <c r="A358" s="5" t="s">
        <v>980</v>
      </c>
      <c r="B358">
        <v>42</v>
      </c>
      <c r="C358">
        <v>42</v>
      </c>
    </row>
    <row r="359" spans="1:3" x14ac:dyDescent="0.2">
      <c r="A359" s="5" t="s">
        <v>18</v>
      </c>
      <c r="B359">
        <v>158</v>
      </c>
      <c r="C359">
        <v>158</v>
      </c>
    </row>
    <row r="360" spans="1:3" x14ac:dyDescent="0.2">
      <c r="A360" s="5" t="s">
        <v>986</v>
      </c>
      <c r="B360">
        <v>159</v>
      </c>
      <c r="C360">
        <v>159</v>
      </c>
    </row>
    <row r="361" spans="1:3" x14ac:dyDescent="0.2">
      <c r="A361" s="5" t="s">
        <v>412</v>
      </c>
      <c r="B361">
        <v>2107</v>
      </c>
      <c r="C361">
        <v>2107</v>
      </c>
    </row>
    <row r="362" spans="1:3" x14ac:dyDescent="0.2">
      <c r="A362" s="5" t="s">
        <v>1637</v>
      </c>
      <c r="B362">
        <v>106</v>
      </c>
      <c r="C362">
        <v>106</v>
      </c>
    </row>
    <row r="363" spans="1:3" x14ac:dyDescent="0.2">
      <c r="A363" s="5" t="s">
        <v>1454</v>
      </c>
      <c r="B363">
        <v>137</v>
      </c>
      <c r="C363">
        <v>137</v>
      </c>
    </row>
    <row r="364" spans="1:3" x14ac:dyDescent="0.2">
      <c r="A364" s="5" t="s">
        <v>1790</v>
      </c>
      <c r="B364">
        <v>53</v>
      </c>
      <c r="C364">
        <v>53</v>
      </c>
    </row>
    <row r="365" spans="1:3" x14ac:dyDescent="0.2">
      <c r="A365" s="5" t="s">
        <v>1252</v>
      </c>
      <c r="B365">
        <v>107</v>
      </c>
      <c r="C365">
        <v>107</v>
      </c>
    </row>
    <row r="366" spans="1:3" x14ac:dyDescent="0.2">
      <c r="A366" s="5" t="s">
        <v>454</v>
      </c>
      <c r="B366">
        <v>157</v>
      </c>
      <c r="C366">
        <v>157</v>
      </c>
    </row>
    <row r="367" spans="1:3" x14ac:dyDescent="0.2">
      <c r="A367" s="5" t="s">
        <v>838</v>
      </c>
      <c r="B367">
        <v>3059</v>
      </c>
      <c r="C367">
        <v>3059</v>
      </c>
    </row>
    <row r="368" spans="1:3" x14ac:dyDescent="0.2">
      <c r="A368" s="5" t="s">
        <v>1476</v>
      </c>
      <c r="B368">
        <v>123</v>
      </c>
      <c r="C368">
        <v>123</v>
      </c>
    </row>
    <row r="369" spans="1:3" x14ac:dyDescent="0.2">
      <c r="A369" s="5" t="s">
        <v>716</v>
      </c>
      <c r="B369">
        <v>470</v>
      </c>
      <c r="C369">
        <v>470</v>
      </c>
    </row>
    <row r="370" spans="1:3" x14ac:dyDescent="0.2">
      <c r="A370" s="5" t="s">
        <v>950</v>
      </c>
      <c r="B370">
        <v>6286</v>
      </c>
      <c r="C370">
        <v>6286</v>
      </c>
    </row>
    <row r="371" spans="1:3" x14ac:dyDescent="0.2">
      <c r="A371" s="5" t="s">
        <v>1808</v>
      </c>
      <c r="B371">
        <v>290</v>
      </c>
      <c r="C371">
        <v>290</v>
      </c>
    </row>
    <row r="372" spans="1:3" x14ac:dyDescent="0.2">
      <c r="A372" s="5" t="s">
        <v>1371</v>
      </c>
      <c r="B372">
        <v>272</v>
      </c>
      <c r="C372">
        <v>272</v>
      </c>
    </row>
    <row r="373" spans="1:3" x14ac:dyDescent="0.2">
      <c r="A373" s="5" t="s">
        <v>1192</v>
      </c>
      <c r="B373">
        <v>144</v>
      </c>
      <c r="C373">
        <v>144</v>
      </c>
    </row>
    <row r="374" spans="1:3" x14ac:dyDescent="0.2">
      <c r="A374" s="5" t="s">
        <v>1379</v>
      </c>
      <c r="B374">
        <v>1621</v>
      </c>
      <c r="C374">
        <v>1621</v>
      </c>
    </row>
    <row r="375" spans="1:3" x14ac:dyDescent="0.2">
      <c r="A375" s="5" t="s">
        <v>350</v>
      </c>
      <c r="B375">
        <v>195</v>
      </c>
      <c r="C375">
        <v>195</v>
      </c>
    </row>
    <row r="376" spans="1:3" x14ac:dyDescent="0.2">
      <c r="A376" s="5" t="s">
        <v>1958</v>
      </c>
      <c r="B376">
        <v>155</v>
      </c>
      <c r="C376">
        <v>155</v>
      </c>
    </row>
    <row r="377" spans="1:3" x14ac:dyDescent="0.2">
      <c r="A377" s="5" t="s">
        <v>1444</v>
      </c>
      <c r="B377">
        <v>2038</v>
      </c>
      <c r="C377">
        <v>2038</v>
      </c>
    </row>
    <row r="378" spans="1:3" x14ac:dyDescent="0.2">
      <c r="A378" s="5" t="s">
        <v>556</v>
      </c>
      <c r="B378">
        <v>3175</v>
      </c>
      <c r="C378">
        <v>3175</v>
      </c>
    </row>
    <row r="379" spans="1:3" x14ac:dyDescent="0.2">
      <c r="A379" s="5" t="s">
        <v>1641</v>
      </c>
      <c r="B379">
        <v>233</v>
      </c>
      <c r="C379">
        <v>233</v>
      </c>
    </row>
    <row r="380" spans="1:3" x14ac:dyDescent="0.2">
      <c r="A380" s="5" t="s">
        <v>766</v>
      </c>
      <c r="B380">
        <v>41</v>
      </c>
      <c r="C380">
        <v>41</v>
      </c>
    </row>
    <row r="381" spans="1:3" x14ac:dyDescent="0.2">
      <c r="A381" s="5" t="s">
        <v>1544</v>
      </c>
      <c r="B381">
        <v>3205</v>
      </c>
      <c r="C381">
        <v>3205</v>
      </c>
    </row>
    <row r="382" spans="1:3" x14ac:dyDescent="0.2">
      <c r="A382" s="5" t="s">
        <v>446</v>
      </c>
      <c r="B382">
        <v>2183</v>
      </c>
      <c r="C382">
        <v>2183</v>
      </c>
    </row>
    <row r="383" spans="1:3" x14ac:dyDescent="0.2">
      <c r="A383" s="5" t="s">
        <v>804</v>
      </c>
      <c r="B383">
        <v>131</v>
      </c>
      <c r="C383">
        <v>131</v>
      </c>
    </row>
    <row r="384" spans="1:3" x14ac:dyDescent="0.2">
      <c r="A384" s="5" t="s">
        <v>746</v>
      </c>
      <c r="B384">
        <v>191</v>
      </c>
      <c r="C384">
        <v>191</v>
      </c>
    </row>
    <row r="385" spans="1:3" x14ac:dyDescent="0.2">
      <c r="A385" s="5" t="s">
        <v>1272</v>
      </c>
      <c r="B385">
        <v>170</v>
      </c>
      <c r="C385">
        <v>170</v>
      </c>
    </row>
    <row r="386" spans="1:3" x14ac:dyDescent="0.2">
      <c r="A386" s="5" t="s">
        <v>1932</v>
      </c>
      <c r="B386">
        <v>1559</v>
      </c>
      <c r="C386">
        <v>1559</v>
      </c>
    </row>
    <row r="387" spans="1:3" x14ac:dyDescent="0.2">
      <c r="A387" s="5" t="s">
        <v>660</v>
      </c>
      <c r="B387">
        <v>142</v>
      </c>
      <c r="C387">
        <v>142</v>
      </c>
    </row>
    <row r="388" spans="1:3" x14ac:dyDescent="0.2">
      <c r="A388" s="5" t="s">
        <v>1605</v>
      </c>
      <c r="B388">
        <v>127</v>
      </c>
      <c r="C388">
        <v>127</v>
      </c>
    </row>
    <row r="389" spans="1:3" x14ac:dyDescent="0.2">
      <c r="A389" s="5" t="s">
        <v>1916</v>
      </c>
      <c r="B389">
        <v>114</v>
      </c>
      <c r="C389">
        <v>114</v>
      </c>
    </row>
    <row r="390" spans="1:3" x14ac:dyDescent="0.2">
      <c r="A390" s="5" t="s">
        <v>1711</v>
      </c>
      <c r="B390">
        <v>157</v>
      </c>
      <c r="C390">
        <v>157</v>
      </c>
    </row>
    <row r="391" spans="1:3" x14ac:dyDescent="0.2">
      <c r="A391" s="5" t="s">
        <v>508</v>
      </c>
      <c r="B391">
        <v>2468</v>
      </c>
      <c r="C391">
        <v>2468</v>
      </c>
    </row>
    <row r="392" spans="1:3" x14ac:dyDescent="0.2">
      <c r="A392" s="5" t="s">
        <v>532</v>
      </c>
      <c r="B392">
        <v>1784</v>
      </c>
      <c r="C392">
        <v>1784</v>
      </c>
    </row>
    <row r="393" spans="1:3" x14ac:dyDescent="0.2">
      <c r="A393" s="5" t="s">
        <v>213</v>
      </c>
      <c r="B393">
        <v>180</v>
      </c>
      <c r="C393">
        <v>180</v>
      </c>
    </row>
    <row r="394" spans="1:3" x14ac:dyDescent="0.2">
      <c r="A394" s="5" t="s">
        <v>1209</v>
      </c>
      <c r="B394">
        <v>909</v>
      </c>
      <c r="C394">
        <v>909</v>
      </c>
    </row>
    <row r="395" spans="1:3" x14ac:dyDescent="0.2">
      <c r="A395" s="5" t="s">
        <v>301</v>
      </c>
      <c r="B395">
        <v>180</v>
      </c>
      <c r="C395">
        <v>180</v>
      </c>
    </row>
    <row r="396" spans="1:3" x14ac:dyDescent="0.2">
      <c r="A396" s="5" t="s">
        <v>489</v>
      </c>
      <c r="B396">
        <v>397</v>
      </c>
      <c r="C396">
        <v>397</v>
      </c>
    </row>
    <row r="397" spans="1:3" x14ac:dyDescent="0.2">
      <c r="A397" s="5" t="s">
        <v>1212</v>
      </c>
      <c r="B397">
        <v>136</v>
      </c>
      <c r="C397">
        <v>136</v>
      </c>
    </row>
    <row r="398" spans="1:3" x14ac:dyDescent="0.2">
      <c r="A398" s="5" t="s">
        <v>1492</v>
      </c>
      <c r="B398">
        <v>181</v>
      </c>
      <c r="C398">
        <v>181</v>
      </c>
    </row>
    <row r="399" spans="1:3" x14ac:dyDescent="0.2">
      <c r="A399" s="5" t="s">
        <v>1080</v>
      </c>
      <c r="B399">
        <v>319</v>
      </c>
      <c r="C399">
        <v>319</v>
      </c>
    </row>
    <row r="400" spans="1:3" x14ac:dyDescent="0.2">
      <c r="A400" s="5" t="s">
        <v>1571</v>
      </c>
      <c r="B400">
        <v>150</v>
      </c>
      <c r="C400">
        <v>150</v>
      </c>
    </row>
    <row r="401" spans="1:3" x14ac:dyDescent="0.2">
      <c r="A401" s="5" t="s">
        <v>780</v>
      </c>
      <c r="B401">
        <v>186</v>
      </c>
      <c r="C401">
        <v>186</v>
      </c>
    </row>
    <row r="402" spans="1:3" x14ac:dyDescent="0.2">
      <c r="A402" s="5" t="s">
        <v>606</v>
      </c>
      <c r="B402">
        <v>83</v>
      </c>
      <c r="C402">
        <v>83</v>
      </c>
    </row>
    <row r="403" spans="1:3" x14ac:dyDescent="0.2">
      <c r="A403" s="5" t="s">
        <v>1326</v>
      </c>
      <c r="B403">
        <v>129</v>
      </c>
      <c r="C403">
        <v>129</v>
      </c>
    </row>
    <row r="404" spans="1:3" x14ac:dyDescent="0.2">
      <c r="A404" s="5" t="s">
        <v>1421</v>
      </c>
      <c r="B404">
        <v>237</v>
      </c>
      <c r="C404">
        <v>237</v>
      </c>
    </row>
    <row r="405" spans="1:3" x14ac:dyDescent="0.2">
      <c r="A405" s="5" t="s">
        <v>77</v>
      </c>
      <c r="B405">
        <v>1396</v>
      </c>
      <c r="C405">
        <v>1396</v>
      </c>
    </row>
    <row r="406" spans="1:3" x14ac:dyDescent="0.2">
      <c r="A406" s="5" t="s">
        <v>134</v>
      </c>
      <c r="B406">
        <v>98</v>
      </c>
      <c r="C406">
        <v>98</v>
      </c>
    </row>
    <row r="407" spans="1:3" x14ac:dyDescent="0.2">
      <c r="A407" s="5" t="s">
        <v>518</v>
      </c>
      <c r="B407">
        <v>62</v>
      </c>
      <c r="C407">
        <v>62</v>
      </c>
    </row>
    <row r="408" spans="1:3" x14ac:dyDescent="0.2">
      <c r="A408" s="5" t="s">
        <v>1474</v>
      </c>
      <c r="B408">
        <v>297</v>
      </c>
      <c r="C408">
        <v>297</v>
      </c>
    </row>
    <row r="409" spans="1:3" x14ac:dyDescent="0.2">
      <c r="A409" s="5" t="s">
        <v>968</v>
      </c>
      <c r="B409">
        <v>50</v>
      </c>
      <c r="C409">
        <v>50</v>
      </c>
    </row>
    <row r="410" spans="1:3" x14ac:dyDescent="0.2">
      <c r="A410" s="5" t="s">
        <v>1902</v>
      </c>
      <c r="B410">
        <v>132</v>
      </c>
      <c r="C410">
        <v>132</v>
      </c>
    </row>
    <row r="411" spans="1:3" x14ac:dyDescent="0.2">
      <c r="A411" s="5" t="s">
        <v>993</v>
      </c>
      <c r="B411">
        <v>106</v>
      </c>
      <c r="C411">
        <v>106</v>
      </c>
    </row>
    <row r="412" spans="1:3" x14ac:dyDescent="0.2">
      <c r="A412" s="5" t="s">
        <v>1862</v>
      </c>
      <c r="B412">
        <v>1866</v>
      </c>
      <c r="C412">
        <v>1866</v>
      </c>
    </row>
    <row r="413" spans="1:3" x14ac:dyDescent="0.2">
      <c r="A413" s="5" t="s">
        <v>1944</v>
      </c>
      <c r="B413">
        <v>131</v>
      </c>
      <c r="C413">
        <v>131</v>
      </c>
    </row>
    <row r="414" spans="1:3" x14ac:dyDescent="0.2">
      <c r="A414" s="5" t="s">
        <v>1153</v>
      </c>
      <c r="B414">
        <v>554</v>
      </c>
      <c r="C414">
        <v>554</v>
      </c>
    </row>
    <row r="415" spans="1:3" x14ac:dyDescent="0.2">
      <c r="A415" s="5" t="s">
        <v>548</v>
      </c>
      <c r="B415">
        <v>218</v>
      </c>
      <c r="C415">
        <v>218</v>
      </c>
    </row>
    <row r="416" spans="1:3" x14ac:dyDescent="0.2">
      <c r="A416" s="5" t="s">
        <v>1063</v>
      </c>
      <c r="B416">
        <v>3657</v>
      </c>
      <c r="C416">
        <v>3657</v>
      </c>
    </row>
    <row r="417" spans="1:3" x14ac:dyDescent="0.2">
      <c r="A417" s="5" t="s">
        <v>1350</v>
      </c>
      <c r="B417">
        <v>3016</v>
      </c>
      <c r="C417">
        <v>3016</v>
      </c>
    </row>
    <row r="418" spans="1:3" x14ac:dyDescent="0.2">
      <c r="A418" s="5" t="s">
        <v>1334</v>
      </c>
      <c r="B418">
        <v>1101</v>
      </c>
      <c r="C418">
        <v>1101</v>
      </c>
    </row>
    <row r="419" spans="1:3" x14ac:dyDescent="0.2">
      <c r="A419" s="5" t="s">
        <v>1382</v>
      </c>
      <c r="B419">
        <v>1073</v>
      </c>
      <c r="C419">
        <v>1073</v>
      </c>
    </row>
    <row r="420" spans="1:3" x14ac:dyDescent="0.2">
      <c r="A420" s="5" t="s">
        <v>286</v>
      </c>
      <c r="B420">
        <v>67</v>
      </c>
      <c r="C420">
        <v>67</v>
      </c>
    </row>
    <row r="421" spans="1:3" x14ac:dyDescent="0.2">
      <c r="A421" s="5" t="s">
        <v>1007</v>
      </c>
      <c r="B421">
        <v>87</v>
      </c>
      <c r="C421">
        <v>87</v>
      </c>
    </row>
    <row r="422" spans="1:3" x14ac:dyDescent="0.2">
      <c r="A422" s="5" t="s">
        <v>1059</v>
      </c>
      <c r="B422">
        <v>2528</v>
      </c>
      <c r="C422">
        <v>2528</v>
      </c>
    </row>
    <row r="423" spans="1:3" x14ac:dyDescent="0.2">
      <c r="A423" s="5" t="s">
        <v>874</v>
      </c>
      <c r="B423">
        <v>134</v>
      </c>
      <c r="C423">
        <v>134</v>
      </c>
    </row>
    <row r="424" spans="1:3" x14ac:dyDescent="0.2">
      <c r="A424" s="5" t="s">
        <v>1639</v>
      </c>
      <c r="B424">
        <v>142</v>
      </c>
      <c r="C424">
        <v>142</v>
      </c>
    </row>
    <row r="425" spans="1:3" x14ac:dyDescent="0.2">
      <c r="A425" s="5" t="s">
        <v>1621</v>
      </c>
      <c r="B425">
        <v>181</v>
      </c>
      <c r="C425">
        <v>181</v>
      </c>
    </row>
    <row r="426" spans="1:3" x14ac:dyDescent="0.2">
      <c r="A426" s="5" t="s">
        <v>911</v>
      </c>
      <c r="B426">
        <v>94</v>
      </c>
      <c r="C426">
        <v>94</v>
      </c>
    </row>
    <row r="427" spans="1:3" x14ac:dyDescent="0.2">
      <c r="A427" s="5" t="s">
        <v>562</v>
      </c>
      <c r="B427">
        <v>1697</v>
      </c>
      <c r="C427">
        <v>1697</v>
      </c>
    </row>
    <row r="428" spans="1:3" x14ac:dyDescent="0.2">
      <c r="A428" s="5" t="s">
        <v>1260</v>
      </c>
      <c r="B428">
        <v>117</v>
      </c>
      <c r="C428">
        <v>117</v>
      </c>
    </row>
    <row r="429" spans="1:3" x14ac:dyDescent="0.2">
      <c r="A429" s="5" t="s">
        <v>714</v>
      </c>
      <c r="B429">
        <v>190</v>
      </c>
      <c r="C429">
        <v>190</v>
      </c>
    </row>
    <row r="430" spans="1:3" x14ac:dyDescent="0.2">
      <c r="A430" s="5" t="s">
        <v>616</v>
      </c>
      <c r="B430">
        <v>133</v>
      </c>
      <c r="C430">
        <v>133</v>
      </c>
    </row>
    <row r="431" spans="1:3" x14ac:dyDescent="0.2">
      <c r="A431" s="5" t="s">
        <v>1214</v>
      </c>
      <c r="B431">
        <v>130</v>
      </c>
      <c r="C431">
        <v>130</v>
      </c>
    </row>
    <row r="432" spans="1:3" x14ac:dyDescent="0.2">
      <c r="A432" s="5" t="s">
        <v>1561</v>
      </c>
      <c r="B432">
        <v>235</v>
      </c>
      <c r="C432">
        <v>235</v>
      </c>
    </row>
    <row r="433" spans="1:3" x14ac:dyDescent="0.2">
      <c r="A433" s="5" t="s">
        <v>542</v>
      </c>
      <c r="B433">
        <v>214</v>
      </c>
      <c r="C433">
        <v>214</v>
      </c>
    </row>
    <row r="434" spans="1:3" x14ac:dyDescent="0.2">
      <c r="A434" s="5" t="s">
        <v>666</v>
      </c>
      <c r="B434">
        <v>659</v>
      </c>
      <c r="C434">
        <v>659</v>
      </c>
    </row>
    <row r="435" spans="1:3" x14ac:dyDescent="0.2">
      <c r="A435" s="5" t="s">
        <v>770</v>
      </c>
      <c r="B435">
        <v>187</v>
      </c>
      <c r="C435">
        <v>187</v>
      </c>
    </row>
    <row r="436" spans="1:3" x14ac:dyDescent="0.2">
      <c r="A436" s="5" t="s">
        <v>239</v>
      </c>
      <c r="B436">
        <v>27</v>
      </c>
      <c r="C436">
        <v>27</v>
      </c>
    </row>
    <row r="437" spans="1:3" x14ac:dyDescent="0.2">
      <c r="A437" s="5" t="s">
        <v>680</v>
      </c>
      <c r="B437">
        <v>133</v>
      </c>
      <c r="C437">
        <v>133</v>
      </c>
    </row>
    <row r="438" spans="1:3" x14ac:dyDescent="0.2">
      <c r="A438" s="5" t="s">
        <v>1856</v>
      </c>
      <c r="B438">
        <v>179</v>
      </c>
      <c r="C438">
        <v>179</v>
      </c>
    </row>
    <row r="439" spans="1:3" x14ac:dyDescent="0.2">
      <c r="A439" s="5" t="s">
        <v>440</v>
      </c>
      <c r="B439">
        <v>126</v>
      </c>
      <c r="C439">
        <v>126</v>
      </c>
    </row>
    <row r="440" spans="1:3" x14ac:dyDescent="0.2">
      <c r="A440" s="5" t="s">
        <v>1774</v>
      </c>
      <c r="B440">
        <v>2320</v>
      </c>
      <c r="C440">
        <v>2320</v>
      </c>
    </row>
    <row r="441" spans="1:3" x14ac:dyDescent="0.2">
      <c r="A441" s="5" t="s">
        <v>1810</v>
      </c>
      <c r="B441">
        <v>122</v>
      </c>
      <c r="C441">
        <v>122</v>
      </c>
    </row>
    <row r="442" spans="1:3" x14ac:dyDescent="0.2">
      <c r="A442" s="5" t="s">
        <v>995</v>
      </c>
      <c r="B442">
        <v>142</v>
      </c>
      <c r="C442">
        <v>142</v>
      </c>
    </row>
    <row r="443" spans="1:3" x14ac:dyDescent="0.2">
      <c r="A443" s="5" t="s">
        <v>233</v>
      </c>
      <c r="B443">
        <v>498</v>
      </c>
      <c r="C443">
        <v>498</v>
      </c>
    </row>
    <row r="444" spans="1:3" x14ac:dyDescent="0.2">
      <c r="A444" s="5" t="s">
        <v>400</v>
      </c>
      <c r="B444">
        <v>48</v>
      </c>
      <c r="C444">
        <v>48</v>
      </c>
    </row>
    <row r="445" spans="1:3" x14ac:dyDescent="0.2">
      <c r="A445" s="5" t="s">
        <v>1268</v>
      </c>
      <c r="B445">
        <v>26</v>
      </c>
      <c r="C445">
        <v>26</v>
      </c>
    </row>
    <row r="446" spans="1:3" x14ac:dyDescent="0.2">
      <c r="A446" s="5" t="s">
        <v>131</v>
      </c>
      <c r="B446">
        <v>6212</v>
      </c>
      <c r="C446">
        <v>6212</v>
      </c>
    </row>
    <row r="447" spans="1:3" x14ac:dyDescent="0.2">
      <c r="A447" s="5" t="s">
        <v>103</v>
      </c>
      <c r="B447">
        <v>226</v>
      </c>
      <c r="C447">
        <v>226</v>
      </c>
    </row>
    <row r="448" spans="1:3" x14ac:dyDescent="0.2">
      <c r="A448" s="5" t="s">
        <v>85</v>
      </c>
      <c r="B448">
        <v>2673</v>
      </c>
      <c r="C448">
        <v>2673</v>
      </c>
    </row>
    <row r="449" spans="1:3" x14ac:dyDescent="0.2">
      <c r="A449" s="5" t="s">
        <v>1973</v>
      </c>
      <c r="B449">
        <v>1681</v>
      </c>
      <c r="C449">
        <v>1681</v>
      </c>
    </row>
    <row r="450" spans="1:3" x14ac:dyDescent="0.2">
      <c r="A450" s="5" t="s">
        <v>1548</v>
      </c>
      <c r="B450">
        <v>148</v>
      </c>
      <c r="C450">
        <v>148</v>
      </c>
    </row>
    <row r="451" spans="1:3" x14ac:dyDescent="0.2">
      <c r="A451" s="5" t="s">
        <v>1563</v>
      </c>
      <c r="B451">
        <v>148</v>
      </c>
      <c r="C451">
        <v>148</v>
      </c>
    </row>
    <row r="452" spans="1:3" x14ac:dyDescent="0.2">
      <c r="A452" s="5" t="s">
        <v>1117</v>
      </c>
      <c r="B452">
        <v>140</v>
      </c>
      <c r="C452">
        <v>140</v>
      </c>
    </row>
    <row r="453" spans="1:3" x14ac:dyDescent="0.2">
      <c r="A453" s="5" t="s">
        <v>982</v>
      </c>
      <c r="B453">
        <v>139</v>
      </c>
      <c r="C453">
        <v>139</v>
      </c>
    </row>
    <row r="454" spans="1:3" x14ac:dyDescent="0.2">
      <c r="A454" s="5" t="s">
        <v>1456</v>
      </c>
      <c r="B454">
        <v>186</v>
      </c>
      <c r="C454">
        <v>186</v>
      </c>
    </row>
    <row r="455" spans="1:3" x14ac:dyDescent="0.2">
      <c r="A455" s="5" t="s">
        <v>1798</v>
      </c>
      <c r="B455">
        <v>193</v>
      </c>
      <c r="C455">
        <v>193</v>
      </c>
    </row>
    <row r="456" spans="1:3" x14ac:dyDescent="0.2">
      <c r="A456" s="5" t="s">
        <v>792</v>
      </c>
      <c r="B456">
        <v>5966</v>
      </c>
      <c r="C456">
        <v>5966</v>
      </c>
    </row>
    <row r="457" spans="1:3" x14ac:dyDescent="0.2">
      <c r="A457" s="5" t="s">
        <v>1631</v>
      </c>
      <c r="B457">
        <v>121</v>
      </c>
      <c r="C457">
        <v>121</v>
      </c>
    </row>
    <row r="458" spans="1:3" x14ac:dyDescent="0.2">
      <c r="A458" s="5" t="s">
        <v>442</v>
      </c>
      <c r="B458">
        <v>646</v>
      </c>
      <c r="C458">
        <v>646</v>
      </c>
    </row>
    <row r="459" spans="1:3" x14ac:dyDescent="0.2">
      <c r="A459" s="5" t="s">
        <v>1607</v>
      </c>
      <c r="B459">
        <v>207</v>
      </c>
      <c r="C459">
        <v>207</v>
      </c>
    </row>
    <row r="460" spans="1:3" x14ac:dyDescent="0.2">
      <c r="A460" s="5" t="s">
        <v>790</v>
      </c>
      <c r="B460">
        <v>154</v>
      </c>
      <c r="C460">
        <v>154</v>
      </c>
    </row>
    <row r="461" spans="1:3" x14ac:dyDescent="0.2">
      <c r="A461" s="5" t="s">
        <v>610</v>
      </c>
      <c r="B461">
        <v>546</v>
      </c>
      <c r="C461">
        <v>546</v>
      </c>
    </row>
    <row r="462" spans="1:3" x14ac:dyDescent="0.2">
      <c r="A462" s="5" t="s">
        <v>153</v>
      </c>
      <c r="B462">
        <v>209</v>
      </c>
      <c r="C462">
        <v>209</v>
      </c>
    </row>
    <row r="463" spans="1:3" x14ac:dyDescent="0.2">
      <c r="A463" s="5" t="s">
        <v>853</v>
      </c>
      <c r="B463">
        <v>299</v>
      </c>
      <c r="C463">
        <v>299</v>
      </c>
    </row>
    <row r="464" spans="1:3" x14ac:dyDescent="0.2">
      <c r="A464" s="5" t="s">
        <v>1097</v>
      </c>
      <c r="B464">
        <v>147</v>
      </c>
      <c r="C464">
        <v>147</v>
      </c>
    </row>
    <row r="465" spans="1:3" x14ac:dyDescent="0.2">
      <c r="A465" s="5" t="s">
        <v>1021</v>
      </c>
      <c r="B465">
        <v>2346</v>
      </c>
      <c r="C465">
        <v>2346</v>
      </c>
    </row>
    <row r="466" spans="1:3" x14ac:dyDescent="0.2">
      <c r="A466" s="5" t="s">
        <v>630</v>
      </c>
      <c r="B466">
        <v>337</v>
      </c>
      <c r="C466">
        <v>337</v>
      </c>
    </row>
    <row r="467" spans="1:3" x14ac:dyDescent="0.2">
      <c r="A467" s="5" t="s">
        <v>1288</v>
      </c>
      <c r="B467">
        <v>2693</v>
      </c>
      <c r="C467">
        <v>2693</v>
      </c>
    </row>
    <row r="468" spans="1:3" x14ac:dyDescent="0.2">
      <c r="A468" s="5" t="s">
        <v>257</v>
      </c>
      <c r="B468">
        <v>1917</v>
      </c>
      <c r="C468">
        <v>1917</v>
      </c>
    </row>
    <row r="469" spans="1:3" x14ac:dyDescent="0.2">
      <c r="A469" s="5" t="s">
        <v>1683</v>
      </c>
      <c r="B469">
        <v>157</v>
      </c>
      <c r="C469">
        <v>157</v>
      </c>
    </row>
    <row r="470" spans="1:3" x14ac:dyDescent="0.2">
      <c r="A470" s="5" t="s">
        <v>1876</v>
      </c>
      <c r="B470">
        <v>2261</v>
      </c>
      <c r="C470">
        <v>2261</v>
      </c>
    </row>
    <row r="471" spans="1:3" x14ac:dyDescent="0.2">
      <c r="A471" s="5" t="s">
        <v>172</v>
      </c>
      <c r="B471">
        <v>249</v>
      </c>
      <c r="C471">
        <v>249</v>
      </c>
    </row>
    <row r="472" spans="1:3" x14ac:dyDescent="0.2">
      <c r="A472" s="5" t="s">
        <v>919</v>
      </c>
      <c r="B472">
        <v>1713</v>
      </c>
      <c r="C472">
        <v>1713</v>
      </c>
    </row>
    <row r="473" spans="1:3" x14ac:dyDescent="0.2">
      <c r="A473" s="5" t="s">
        <v>299</v>
      </c>
      <c r="B473">
        <v>94</v>
      </c>
      <c r="C473">
        <v>94</v>
      </c>
    </row>
    <row r="474" spans="1:3" x14ac:dyDescent="0.2">
      <c r="A474" s="5" t="s">
        <v>1760</v>
      </c>
      <c r="B474">
        <v>150</v>
      </c>
      <c r="C474">
        <v>150</v>
      </c>
    </row>
    <row r="475" spans="1:3" x14ac:dyDescent="0.2">
      <c r="A475" s="5" t="s">
        <v>1677</v>
      </c>
      <c r="B475">
        <v>2100</v>
      </c>
      <c r="C475">
        <v>2100</v>
      </c>
    </row>
    <row r="476" spans="1:3" x14ac:dyDescent="0.2">
      <c r="A476" s="5" t="s">
        <v>243</v>
      </c>
      <c r="B476">
        <v>113</v>
      </c>
      <c r="C476">
        <v>113</v>
      </c>
    </row>
    <row r="477" spans="1:3" x14ac:dyDescent="0.2">
      <c r="A477" s="5" t="s">
        <v>1506</v>
      </c>
      <c r="B477">
        <v>536</v>
      </c>
      <c r="C477">
        <v>536</v>
      </c>
    </row>
    <row r="478" spans="1:3" x14ac:dyDescent="0.2">
      <c r="A478" s="5" t="s">
        <v>481</v>
      </c>
      <c r="B478">
        <v>165</v>
      </c>
      <c r="C478">
        <v>165</v>
      </c>
    </row>
    <row r="479" spans="1:3" x14ac:dyDescent="0.2">
      <c r="A479" s="5" t="s">
        <v>899</v>
      </c>
      <c r="B479">
        <v>92</v>
      </c>
      <c r="C479">
        <v>92</v>
      </c>
    </row>
    <row r="480" spans="1:3" x14ac:dyDescent="0.2">
      <c r="A480" s="5" t="s">
        <v>209</v>
      </c>
      <c r="B480">
        <v>127</v>
      </c>
      <c r="C480">
        <v>127</v>
      </c>
    </row>
    <row r="481" spans="1:3" x14ac:dyDescent="0.2">
      <c r="A481" s="5" t="s">
        <v>1282</v>
      </c>
      <c r="B481">
        <v>128</v>
      </c>
      <c r="C481">
        <v>128</v>
      </c>
    </row>
    <row r="482" spans="1:3" x14ac:dyDescent="0.2">
      <c r="A482" s="5" t="s">
        <v>1470</v>
      </c>
      <c r="B482">
        <v>157</v>
      </c>
      <c r="C482">
        <v>157</v>
      </c>
    </row>
    <row r="483" spans="1:3" x14ac:dyDescent="0.2">
      <c r="A483" s="5" t="s">
        <v>190</v>
      </c>
      <c r="B483">
        <v>76</v>
      </c>
      <c r="C483">
        <v>76</v>
      </c>
    </row>
    <row r="484" spans="1:3" x14ac:dyDescent="0.2">
      <c r="A484" s="5" t="s">
        <v>1133</v>
      </c>
      <c r="B484">
        <v>84</v>
      </c>
      <c r="C484">
        <v>84</v>
      </c>
    </row>
    <row r="485" spans="1:3" x14ac:dyDescent="0.2">
      <c r="A485" s="5" t="s">
        <v>295</v>
      </c>
      <c r="B485">
        <v>220</v>
      </c>
      <c r="C485">
        <v>220</v>
      </c>
    </row>
    <row r="486" spans="1:3" x14ac:dyDescent="0.2">
      <c r="A486" s="5" t="s">
        <v>1435</v>
      </c>
      <c r="B486">
        <v>2893</v>
      </c>
      <c r="C486">
        <v>2893</v>
      </c>
    </row>
    <row r="487" spans="1:3" x14ac:dyDescent="0.2">
      <c r="A487" s="5" t="s">
        <v>970</v>
      </c>
      <c r="B487">
        <v>2080</v>
      </c>
      <c r="C487">
        <v>2080</v>
      </c>
    </row>
    <row r="488" spans="1:3" x14ac:dyDescent="0.2">
      <c r="A488" s="5" t="s">
        <v>598</v>
      </c>
      <c r="B488">
        <v>282</v>
      </c>
      <c r="C488">
        <v>282</v>
      </c>
    </row>
    <row r="489" spans="1:3" x14ac:dyDescent="0.2">
      <c r="A489" s="5" t="s">
        <v>1482</v>
      </c>
      <c r="B489">
        <v>3036</v>
      </c>
      <c r="C489">
        <v>3036</v>
      </c>
    </row>
    <row r="490" spans="1:3" x14ac:dyDescent="0.2">
      <c r="A490" s="5" t="s">
        <v>1977</v>
      </c>
      <c r="B490">
        <v>32</v>
      </c>
      <c r="C490">
        <v>32</v>
      </c>
    </row>
    <row r="491" spans="1:3" x14ac:dyDescent="0.2">
      <c r="A491" s="5" t="s">
        <v>712</v>
      </c>
      <c r="B491">
        <v>1385</v>
      </c>
      <c r="C491">
        <v>1385</v>
      </c>
    </row>
    <row r="492" spans="1:3" x14ac:dyDescent="0.2">
      <c r="A492" s="5" t="s">
        <v>1392</v>
      </c>
      <c r="B492">
        <v>1170</v>
      </c>
      <c r="C492">
        <v>1170</v>
      </c>
    </row>
    <row r="493" spans="1:3" x14ac:dyDescent="0.2">
      <c r="A493" s="5" t="s">
        <v>1236</v>
      </c>
      <c r="B493">
        <v>2188</v>
      </c>
      <c r="C493">
        <v>2188</v>
      </c>
    </row>
    <row r="494" spans="1:3" x14ac:dyDescent="0.2">
      <c r="A494" s="5" t="s">
        <v>662</v>
      </c>
      <c r="B494">
        <v>85</v>
      </c>
      <c r="C494">
        <v>85</v>
      </c>
    </row>
    <row r="495" spans="1:3" x14ac:dyDescent="0.2">
      <c r="A495" s="5" t="s">
        <v>390</v>
      </c>
      <c r="B495">
        <v>1267</v>
      </c>
      <c r="C495">
        <v>1267</v>
      </c>
    </row>
    <row r="496" spans="1:3" x14ac:dyDescent="0.2">
      <c r="A496" s="5" t="s">
        <v>1294</v>
      </c>
      <c r="B496">
        <v>189</v>
      </c>
      <c r="C496">
        <v>189</v>
      </c>
    </row>
    <row r="497" spans="1:3" x14ac:dyDescent="0.2">
      <c r="A497" s="5" t="s">
        <v>263</v>
      </c>
      <c r="B497">
        <v>86</v>
      </c>
      <c r="C497">
        <v>86</v>
      </c>
    </row>
    <row r="498" spans="1:3" x14ac:dyDescent="0.2">
      <c r="A498" s="5" t="s">
        <v>640</v>
      </c>
      <c r="B498">
        <v>183</v>
      </c>
      <c r="C498">
        <v>183</v>
      </c>
    </row>
    <row r="499" spans="1:3" x14ac:dyDescent="0.2">
      <c r="A499" s="5" t="s">
        <v>1890</v>
      </c>
      <c r="B499">
        <v>184</v>
      </c>
      <c r="C499">
        <v>184</v>
      </c>
    </row>
    <row r="500" spans="1:3" x14ac:dyDescent="0.2">
      <c r="A500" s="5" t="s">
        <v>1091</v>
      </c>
      <c r="B500">
        <v>89</v>
      </c>
      <c r="C500">
        <v>89</v>
      </c>
    </row>
    <row r="501" spans="1:3" x14ac:dyDescent="0.2">
      <c r="A501" s="5" t="s">
        <v>1673</v>
      </c>
      <c r="B501">
        <v>279</v>
      </c>
      <c r="C501">
        <v>279</v>
      </c>
    </row>
    <row r="502" spans="1:3" x14ac:dyDescent="0.2">
      <c r="A502" s="5" t="s">
        <v>1254</v>
      </c>
      <c r="B502">
        <v>160</v>
      </c>
      <c r="C502">
        <v>160</v>
      </c>
    </row>
    <row r="503" spans="1:3" x14ac:dyDescent="0.2">
      <c r="A503" s="5" t="s">
        <v>1190</v>
      </c>
      <c r="B503">
        <v>300</v>
      </c>
      <c r="C503">
        <v>300</v>
      </c>
    </row>
    <row r="504" spans="1:3" x14ac:dyDescent="0.2">
      <c r="A504" s="5" t="s">
        <v>138</v>
      </c>
      <c r="B504">
        <v>92</v>
      </c>
      <c r="C504">
        <v>92</v>
      </c>
    </row>
    <row r="505" spans="1:3" x14ac:dyDescent="0.2">
      <c r="A505" s="5" t="s">
        <v>1778</v>
      </c>
      <c r="B505">
        <v>1887</v>
      </c>
      <c r="C505">
        <v>1887</v>
      </c>
    </row>
    <row r="506" spans="1:3" x14ac:dyDescent="0.2">
      <c r="A506" s="5" t="s">
        <v>290</v>
      </c>
      <c r="B506">
        <v>1782</v>
      </c>
      <c r="C506">
        <v>1782</v>
      </c>
    </row>
    <row r="507" spans="1:3" x14ac:dyDescent="0.2">
      <c r="A507" s="5" t="s">
        <v>1601</v>
      </c>
      <c r="B507">
        <v>138</v>
      </c>
      <c r="C507">
        <v>138</v>
      </c>
    </row>
    <row r="508" spans="1:3" x14ac:dyDescent="0.2">
      <c r="A508" s="5" t="s">
        <v>958</v>
      </c>
      <c r="B508">
        <v>3727</v>
      </c>
      <c r="C508">
        <v>3727</v>
      </c>
    </row>
    <row r="509" spans="1:3" x14ac:dyDescent="0.2">
      <c r="A509" s="5" t="s">
        <v>578</v>
      </c>
      <c r="B509">
        <v>199</v>
      </c>
      <c r="C509">
        <v>199</v>
      </c>
    </row>
    <row r="510" spans="1:3" x14ac:dyDescent="0.2">
      <c r="A510" s="5" t="s">
        <v>1649</v>
      </c>
      <c r="B510">
        <v>43</v>
      </c>
      <c r="C510">
        <v>43</v>
      </c>
    </row>
    <row r="511" spans="1:3" x14ac:dyDescent="0.2">
      <c r="A511" s="5" t="s">
        <v>58</v>
      </c>
      <c r="B511">
        <v>98</v>
      </c>
      <c r="C511">
        <v>98</v>
      </c>
    </row>
    <row r="512" spans="1:3" x14ac:dyDescent="0.2">
      <c r="A512" s="5" t="s">
        <v>1419</v>
      </c>
      <c r="B512">
        <v>190</v>
      </c>
      <c r="C512">
        <v>190</v>
      </c>
    </row>
    <row r="513" spans="1:3" x14ac:dyDescent="0.2">
      <c r="A513" s="5" t="s">
        <v>544</v>
      </c>
      <c r="B513">
        <v>222</v>
      </c>
      <c r="C513">
        <v>222</v>
      </c>
    </row>
    <row r="514" spans="1:3" x14ac:dyDescent="0.2">
      <c r="A514" s="5" t="s">
        <v>1266</v>
      </c>
      <c r="B514">
        <v>192</v>
      </c>
      <c r="C514">
        <v>192</v>
      </c>
    </row>
    <row r="515" spans="1:3" x14ac:dyDescent="0.2">
      <c r="A515" s="5" t="s">
        <v>1836</v>
      </c>
      <c r="B515">
        <v>110</v>
      </c>
      <c r="C515">
        <v>110</v>
      </c>
    </row>
    <row r="516" spans="1:3" x14ac:dyDescent="0.2">
      <c r="A516" s="5" t="s">
        <v>1695</v>
      </c>
      <c r="B516">
        <v>4233</v>
      </c>
      <c r="C516">
        <v>4233</v>
      </c>
    </row>
    <row r="517" spans="1:3" x14ac:dyDescent="0.2">
      <c r="A517" s="5" t="s">
        <v>602</v>
      </c>
      <c r="B517">
        <v>116</v>
      </c>
      <c r="C517">
        <v>116</v>
      </c>
    </row>
    <row r="518" spans="1:3" x14ac:dyDescent="0.2">
      <c r="A518" s="5" t="s">
        <v>887</v>
      </c>
      <c r="B518">
        <v>5203</v>
      </c>
      <c r="C518">
        <v>5203</v>
      </c>
    </row>
    <row r="519" spans="1:3" x14ac:dyDescent="0.2">
      <c r="A519" s="5" t="s">
        <v>822</v>
      </c>
      <c r="B519">
        <v>1137</v>
      </c>
      <c r="C519">
        <v>1137</v>
      </c>
    </row>
    <row r="520" spans="1:3" x14ac:dyDescent="0.2">
      <c r="A520" s="5" t="s">
        <v>1244</v>
      </c>
      <c r="B520">
        <v>194</v>
      </c>
      <c r="C520">
        <v>194</v>
      </c>
    </row>
    <row r="521" spans="1:3" x14ac:dyDescent="0.2">
      <c r="A521" s="5" t="s">
        <v>570</v>
      </c>
      <c r="B521">
        <v>138</v>
      </c>
      <c r="C521">
        <v>138</v>
      </c>
    </row>
    <row r="522" spans="1:3" x14ac:dyDescent="0.2">
      <c r="A522" s="5" t="s">
        <v>1664</v>
      </c>
      <c r="B522">
        <v>183</v>
      </c>
      <c r="C522">
        <v>183</v>
      </c>
    </row>
    <row r="523" spans="1:3" x14ac:dyDescent="0.2">
      <c r="A523" s="5" t="s">
        <v>127</v>
      </c>
      <c r="B523">
        <v>111</v>
      </c>
      <c r="C523">
        <v>111</v>
      </c>
    </row>
    <row r="524" spans="1:3" x14ac:dyDescent="0.2">
      <c r="A524" s="5" t="s">
        <v>462</v>
      </c>
      <c r="B524">
        <v>80</v>
      </c>
      <c r="C524">
        <v>80</v>
      </c>
    </row>
    <row r="525" spans="1:3" x14ac:dyDescent="0.2">
      <c r="A525" s="5" t="s">
        <v>1623</v>
      </c>
      <c r="B525">
        <v>110</v>
      </c>
      <c r="C525">
        <v>110</v>
      </c>
    </row>
    <row r="526" spans="1:3" x14ac:dyDescent="0.2">
      <c r="A526" s="5" t="s">
        <v>129</v>
      </c>
      <c r="B526">
        <v>222</v>
      </c>
      <c r="C526">
        <v>222</v>
      </c>
    </row>
    <row r="527" spans="1:3" x14ac:dyDescent="0.2">
      <c r="A527" s="5" t="s">
        <v>1520</v>
      </c>
      <c r="B527">
        <v>122</v>
      </c>
      <c r="C527">
        <v>122</v>
      </c>
    </row>
    <row r="528" spans="1:3" x14ac:dyDescent="0.2">
      <c r="A528" s="5" t="s">
        <v>788</v>
      </c>
      <c r="B528">
        <v>206</v>
      </c>
      <c r="C528">
        <v>206</v>
      </c>
    </row>
    <row r="529" spans="1:3" x14ac:dyDescent="0.2">
      <c r="A529" s="5" t="s">
        <v>398</v>
      </c>
      <c r="B529">
        <v>1561</v>
      </c>
      <c r="C529">
        <v>1561</v>
      </c>
    </row>
    <row r="530" spans="1:3" x14ac:dyDescent="0.2">
      <c r="A530" s="5" t="s">
        <v>1796</v>
      </c>
      <c r="B530">
        <v>80</v>
      </c>
      <c r="C530">
        <v>80</v>
      </c>
    </row>
    <row r="531" spans="1:3" x14ac:dyDescent="0.2">
      <c r="A531" s="5" t="s">
        <v>348</v>
      </c>
      <c r="B531">
        <v>107</v>
      </c>
      <c r="C531">
        <v>107</v>
      </c>
    </row>
    <row r="532" spans="1:3" x14ac:dyDescent="0.2">
      <c r="A532" s="5" t="s">
        <v>1290</v>
      </c>
      <c r="B532">
        <v>432</v>
      </c>
      <c r="C532">
        <v>432</v>
      </c>
    </row>
    <row r="533" spans="1:3" x14ac:dyDescent="0.2">
      <c r="A533" s="5" t="s">
        <v>227</v>
      </c>
      <c r="B533">
        <v>96</v>
      </c>
      <c r="C533">
        <v>96</v>
      </c>
    </row>
    <row r="534" spans="1:3" x14ac:dyDescent="0.2">
      <c r="A534" s="5" t="s">
        <v>198</v>
      </c>
      <c r="B534">
        <v>170</v>
      </c>
      <c r="C534">
        <v>170</v>
      </c>
    </row>
    <row r="535" spans="1:3" x14ac:dyDescent="0.2">
      <c r="A535" s="5" t="s">
        <v>1599</v>
      </c>
      <c r="B535">
        <v>319</v>
      </c>
      <c r="C535">
        <v>319</v>
      </c>
    </row>
    <row r="536" spans="1:3" x14ac:dyDescent="0.2">
      <c r="A536" s="5" t="s">
        <v>566</v>
      </c>
      <c r="B536">
        <v>92</v>
      </c>
      <c r="C536">
        <v>92</v>
      </c>
    </row>
    <row r="537" spans="1:3" x14ac:dyDescent="0.2">
      <c r="A537" s="5" t="s">
        <v>1723</v>
      </c>
      <c r="B537">
        <v>1354</v>
      </c>
      <c r="C537">
        <v>1354</v>
      </c>
    </row>
    <row r="538" spans="1:3" x14ac:dyDescent="0.2">
      <c r="A538" s="5" t="s">
        <v>1348</v>
      </c>
      <c r="B538">
        <v>234</v>
      </c>
      <c r="C538">
        <v>234</v>
      </c>
    </row>
    <row r="539" spans="1:3" x14ac:dyDescent="0.2">
      <c r="A539" s="5" t="s">
        <v>1070</v>
      </c>
      <c r="B539">
        <v>239</v>
      </c>
      <c r="C539">
        <v>239</v>
      </c>
    </row>
    <row r="540" spans="1:3" x14ac:dyDescent="0.2">
      <c r="A540" s="5" t="s">
        <v>1986</v>
      </c>
      <c r="B540">
        <v>1015</v>
      </c>
      <c r="C540">
        <v>1015</v>
      </c>
    </row>
    <row r="541" spans="1:3" x14ac:dyDescent="0.2">
      <c r="A541" s="5" t="s">
        <v>784</v>
      </c>
      <c r="B541">
        <v>101</v>
      </c>
      <c r="C541">
        <v>101</v>
      </c>
    </row>
    <row r="542" spans="1:3" x14ac:dyDescent="0.2">
      <c r="A542" s="5" t="s">
        <v>1814</v>
      </c>
      <c r="B542">
        <v>165</v>
      </c>
      <c r="C542">
        <v>165</v>
      </c>
    </row>
    <row r="543" spans="1:3" x14ac:dyDescent="0.2">
      <c r="A543" s="5" t="s">
        <v>2002</v>
      </c>
      <c r="B543">
        <v>480</v>
      </c>
      <c r="C543">
        <v>480</v>
      </c>
    </row>
    <row r="544" spans="1:3" x14ac:dyDescent="0.2">
      <c r="A544" s="5" t="s">
        <v>1088</v>
      </c>
      <c r="B544">
        <v>369</v>
      </c>
      <c r="C544">
        <v>369</v>
      </c>
    </row>
    <row r="545" spans="1:3" x14ac:dyDescent="0.2">
      <c r="A545" s="5" t="s">
        <v>960</v>
      </c>
      <c r="B545">
        <v>1605</v>
      </c>
      <c r="C545">
        <v>1605</v>
      </c>
    </row>
    <row r="546" spans="1:3" x14ac:dyDescent="0.2">
      <c r="A546" s="5" t="s">
        <v>1882</v>
      </c>
      <c r="B546">
        <v>65</v>
      </c>
      <c r="C546">
        <v>65</v>
      </c>
    </row>
    <row r="547" spans="1:3" x14ac:dyDescent="0.2">
      <c r="A547" s="5" t="s">
        <v>1878</v>
      </c>
      <c r="B547">
        <v>40</v>
      </c>
      <c r="C547">
        <v>40</v>
      </c>
    </row>
    <row r="548" spans="1:3" x14ac:dyDescent="0.2">
      <c r="A548" s="5" t="s">
        <v>964</v>
      </c>
      <c r="B548">
        <v>2120</v>
      </c>
      <c r="C548">
        <v>2120</v>
      </c>
    </row>
    <row r="549" spans="1:3" x14ac:dyDescent="0.2">
      <c r="A549" s="5" t="s">
        <v>654</v>
      </c>
      <c r="B549">
        <v>295</v>
      </c>
      <c r="C549">
        <v>295</v>
      </c>
    </row>
    <row r="550" spans="1:3" x14ac:dyDescent="0.2">
      <c r="A550" s="5" t="s">
        <v>1768</v>
      </c>
      <c r="B550">
        <v>126</v>
      </c>
      <c r="C550">
        <v>126</v>
      </c>
    </row>
    <row r="551" spans="1:3" x14ac:dyDescent="0.2">
      <c r="A551" s="5" t="s">
        <v>1928</v>
      </c>
      <c r="B551">
        <v>203</v>
      </c>
      <c r="C551">
        <v>203</v>
      </c>
    </row>
    <row r="552" spans="1:3" x14ac:dyDescent="0.2">
      <c r="A552" s="5" t="s">
        <v>1824</v>
      </c>
      <c r="B552">
        <v>1460</v>
      </c>
      <c r="C552">
        <v>1460</v>
      </c>
    </row>
    <row r="553" spans="1:3" x14ac:dyDescent="0.2">
      <c r="A553" s="5" t="s">
        <v>157</v>
      </c>
      <c r="B553">
        <v>131</v>
      </c>
      <c r="C553">
        <v>131</v>
      </c>
    </row>
    <row r="554" spans="1:3" x14ac:dyDescent="0.2">
      <c r="A554" s="5" t="s">
        <v>166</v>
      </c>
      <c r="B554">
        <v>128</v>
      </c>
      <c r="C554">
        <v>128</v>
      </c>
    </row>
    <row r="555" spans="1:3" x14ac:dyDescent="0.2">
      <c r="A555" s="5" t="s">
        <v>276</v>
      </c>
      <c r="B555">
        <v>131</v>
      </c>
      <c r="C555">
        <v>131</v>
      </c>
    </row>
    <row r="556" spans="1:3" x14ac:dyDescent="0.2">
      <c r="A556" s="5" t="s">
        <v>1141</v>
      </c>
      <c r="B556">
        <v>2985</v>
      </c>
      <c r="C556">
        <v>2985</v>
      </c>
    </row>
    <row r="557" spans="1:3" x14ac:dyDescent="0.2">
      <c r="A557" s="5" t="s">
        <v>1027</v>
      </c>
      <c r="B557">
        <v>144</v>
      </c>
      <c r="C557">
        <v>144</v>
      </c>
    </row>
    <row r="558" spans="1:3" x14ac:dyDescent="0.2">
      <c r="A558" s="5" t="s">
        <v>754</v>
      </c>
      <c r="B558">
        <v>2013</v>
      </c>
      <c r="C558">
        <v>2013</v>
      </c>
    </row>
    <row r="559" spans="1:3" x14ac:dyDescent="0.2">
      <c r="A559" s="5" t="s">
        <v>708</v>
      </c>
      <c r="B559">
        <v>2441</v>
      </c>
      <c r="C559">
        <v>2441</v>
      </c>
    </row>
    <row r="560" spans="1:3" x14ac:dyDescent="0.2">
      <c r="A560" s="5" t="s">
        <v>1754</v>
      </c>
      <c r="B560">
        <v>163</v>
      </c>
      <c r="C560">
        <v>163</v>
      </c>
    </row>
    <row r="561" spans="1:3" x14ac:dyDescent="0.2">
      <c r="A561" s="5" t="s">
        <v>2040</v>
      </c>
      <c r="B561">
        <v>480898</v>
      </c>
      <c r="C561">
        <v>480898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7989-12A3-EF4B-95F7-FCA7A2E78C02}">
  <dimension ref="A3:C367"/>
  <sheetViews>
    <sheetView workbookViewId="0">
      <selection activeCell="B13" sqref="B13"/>
    </sheetView>
  </sheetViews>
  <sheetFormatPr baseColWidth="10" defaultRowHeight="16" x14ac:dyDescent="0.2"/>
  <cols>
    <col min="1" max="1" width="30.6640625" bestFit="1" customWidth="1"/>
    <col min="2" max="2" width="15.5" bestFit="1" customWidth="1"/>
    <col min="3" max="3" width="10.83203125" bestFit="1" customWidth="1"/>
    <col min="4" max="4" width="5.1640625" bestFit="1" customWidth="1"/>
    <col min="5" max="5" width="9.5" bestFit="1" customWidth="1"/>
  </cols>
  <sheetData>
    <row r="3" spans="1:3" x14ac:dyDescent="0.2">
      <c r="A3" s="4" t="s">
        <v>2106</v>
      </c>
      <c r="B3" s="4" t="s">
        <v>2041</v>
      </c>
    </row>
    <row r="4" spans="1:3" x14ac:dyDescent="0.2">
      <c r="A4" s="4" t="s">
        <v>2030</v>
      </c>
      <c r="B4" t="s">
        <v>14</v>
      </c>
      <c r="C4" t="s">
        <v>2040</v>
      </c>
    </row>
    <row r="5" spans="1:3" x14ac:dyDescent="0.2">
      <c r="A5" s="5" t="s">
        <v>202</v>
      </c>
      <c r="B5">
        <v>56</v>
      </c>
      <c r="C5">
        <v>56</v>
      </c>
    </row>
    <row r="6" spans="1:3" x14ac:dyDescent="0.2">
      <c r="A6" s="5" t="s">
        <v>849</v>
      </c>
      <c r="B6">
        <v>941</v>
      </c>
      <c r="C6">
        <v>941</v>
      </c>
    </row>
    <row r="7" spans="1:3" x14ac:dyDescent="0.2">
      <c r="A7" s="5" t="s">
        <v>1822</v>
      </c>
      <c r="B7">
        <v>107</v>
      </c>
      <c r="C7">
        <v>107</v>
      </c>
    </row>
    <row r="8" spans="1:3" x14ac:dyDescent="0.2">
      <c r="A8" s="5" t="s">
        <v>756</v>
      </c>
      <c r="B8">
        <v>33</v>
      </c>
      <c r="C8">
        <v>33</v>
      </c>
    </row>
    <row r="9" spans="1:3" x14ac:dyDescent="0.2">
      <c r="A9" s="5" t="s">
        <v>408</v>
      </c>
      <c r="B9">
        <v>210</v>
      </c>
      <c r="C9">
        <v>210</v>
      </c>
    </row>
    <row r="10" spans="1:3" x14ac:dyDescent="0.2">
      <c r="A10" s="5" t="s">
        <v>1907</v>
      </c>
      <c r="B10">
        <v>67</v>
      </c>
      <c r="C10">
        <v>67</v>
      </c>
    </row>
    <row r="11" spans="1:3" x14ac:dyDescent="0.2">
      <c r="A11" s="5" t="s">
        <v>1460</v>
      </c>
      <c r="B11">
        <v>14</v>
      </c>
      <c r="C11">
        <v>14</v>
      </c>
    </row>
    <row r="12" spans="1:3" x14ac:dyDescent="0.2">
      <c r="A12" s="5" t="s">
        <v>880</v>
      </c>
      <c r="B12">
        <v>418</v>
      </c>
      <c r="C12">
        <v>418</v>
      </c>
    </row>
    <row r="13" spans="1:3" x14ac:dyDescent="0.2">
      <c r="A13" s="5" t="s">
        <v>245</v>
      </c>
      <c r="B13">
        <v>1220</v>
      </c>
      <c r="C13">
        <v>1220</v>
      </c>
    </row>
    <row r="14" spans="1:3" x14ac:dyDescent="0.2">
      <c r="A14" s="5" t="s">
        <v>1220</v>
      </c>
      <c r="B14">
        <v>102</v>
      </c>
      <c r="C14">
        <v>102</v>
      </c>
    </row>
    <row r="15" spans="1:3" x14ac:dyDescent="0.2">
      <c r="A15" s="5" t="s">
        <v>1101</v>
      </c>
      <c r="B15">
        <v>80</v>
      </c>
      <c r="C15">
        <v>80</v>
      </c>
    </row>
    <row r="16" spans="1:3" x14ac:dyDescent="0.2">
      <c r="A16" s="5" t="s">
        <v>1748</v>
      </c>
      <c r="B16">
        <v>35</v>
      </c>
      <c r="C16">
        <v>35</v>
      </c>
    </row>
    <row r="17" spans="1:3" x14ac:dyDescent="0.2">
      <c r="A17" s="5" t="s">
        <v>1360</v>
      </c>
      <c r="B17">
        <v>750</v>
      </c>
      <c r="C17">
        <v>750</v>
      </c>
    </row>
    <row r="18" spans="1:3" x14ac:dyDescent="0.2">
      <c r="A18" s="5" t="s">
        <v>422</v>
      </c>
      <c r="B18">
        <v>19</v>
      </c>
      <c r="C18">
        <v>19</v>
      </c>
    </row>
    <row r="19" spans="1:3" x14ac:dyDescent="0.2">
      <c r="A19" s="5" t="s">
        <v>1691</v>
      </c>
      <c r="B19">
        <v>154</v>
      </c>
      <c r="C19">
        <v>154</v>
      </c>
    </row>
    <row r="20" spans="1:3" x14ac:dyDescent="0.2">
      <c r="A20" s="5" t="s">
        <v>174</v>
      </c>
      <c r="B20">
        <v>5</v>
      </c>
      <c r="C20">
        <v>5</v>
      </c>
    </row>
    <row r="21" spans="1:3" x14ac:dyDescent="0.2">
      <c r="A21" s="5" t="s">
        <v>12</v>
      </c>
      <c r="B21">
        <v>0</v>
      </c>
      <c r="C21">
        <v>0</v>
      </c>
    </row>
    <row r="22" spans="1:3" x14ac:dyDescent="0.2">
      <c r="A22" s="5" t="s">
        <v>280</v>
      </c>
      <c r="B22">
        <v>3304</v>
      </c>
      <c r="C22">
        <v>3304</v>
      </c>
    </row>
    <row r="23" spans="1:3" x14ac:dyDescent="0.2">
      <c r="A23" s="5" t="s">
        <v>1234</v>
      </c>
      <c r="B23">
        <v>183</v>
      </c>
      <c r="C23">
        <v>183</v>
      </c>
    </row>
    <row r="24" spans="1:3" x14ac:dyDescent="0.2">
      <c r="A24" s="5" t="s">
        <v>452</v>
      </c>
      <c r="B24">
        <v>1</v>
      </c>
      <c r="C24">
        <v>1</v>
      </c>
    </row>
    <row r="25" spans="1:3" x14ac:dyDescent="0.2">
      <c r="A25" s="5" t="s">
        <v>851</v>
      </c>
      <c r="B25">
        <v>1</v>
      </c>
      <c r="C25">
        <v>1</v>
      </c>
    </row>
    <row r="26" spans="1:3" x14ac:dyDescent="0.2">
      <c r="A26" s="5" t="s">
        <v>740</v>
      </c>
      <c r="B26">
        <v>830</v>
      </c>
      <c r="C26">
        <v>830</v>
      </c>
    </row>
    <row r="27" spans="1:3" x14ac:dyDescent="0.2">
      <c r="A27" s="5" t="s">
        <v>1826</v>
      </c>
      <c r="B27">
        <v>27</v>
      </c>
      <c r="C27">
        <v>27</v>
      </c>
    </row>
    <row r="28" spans="1:3" x14ac:dyDescent="0.2">
      <c r="A28" s="5" t="s">
        <v>92</v>
      </c>
      <c r="B28">
        <v>15</v>
      </c>
      <c r="C28">
        <v>15</v>
      </c>
    </row>
    <row r="29" spans="1:3" x14ac:dyDescent="0.2">
      <c r="A29" s="5" t="s">
        <v>1948</v>
      </c>
      <c r="B29">
        <v>130</v>
      </c>
      <c r="C29">
        <v>130</v>
      </c>
    </row>
    <row r="30" spans="1:3" x14ac:dyDescent="0.2">
      <c r="A30" s="5" t="s">
        <v>394</v>
      </c>
      <c r="B30">
        <v>5</v>
      </c>
      <c r="C30">
        <v>5</v>
      </c>
    </row>
    <row r="31" spans="1:3" x14ac:dyDescent="0.2">
      <c r="A31" s="5" t="s">
        <v>1168</v>
      </c>
      <c r="B31">
        <v>26</v>
      </c>
      <c r="C31">
        <v>26</v>
      </c>
    </row>
    <row r="32" spans="1:3" x14ac:dyDescent="0.2">
      <c r="A32" s="5" t="s">
        <v>1936</v>
      </c>
      <c r="B32">
        <v>21</v>
      </c>
      <c r="C32">
        <v>21</v>
      </c>
    </row>
    <row r="33" spans="1:3" x14ac:dyDescent="0.2">
      <c r="A33" s="5" t="s">
        <v>1425</v>
      </c>
      <c r="B33">
        <v>1748</v>
      </c>
      <c r="C33">
        <v>1748</v>
      </c>
    </row>
    <row r="34" spans="1:3" x14ac:dyDescent="0.2">
      <c r="A34" s="5" t="s">
        <v>149</v>
      </c>
      <c r="B34">
        <v>1467</v>
      </c>
      <c r="C34">
        <v>1467</v>
      </c>
    </row>
    <row r="35" spans="1:3" x14ac:dyDescent="0.2">
      <c r="A35" s="5" t="s">
        <v>884</v>
      </c>
      <c r="B35">
        <v>15</v>
      </c>
      <c r="C35">
        <v>15</v>
      </c>
    </row>
    <row r="36" spans="1:3" x14ac:dyDescent="0.2">
      <c r="A36" s="5" t="s">
        <v>1737</v>
      </c>
      <c r="B36">
        <v>31</v>
      </c>
      <c r="C36">
        <v>31</v>
      </c>
    </row>
    <row r="37" spans="1:3" x14ac:dyDescent="0.2">
      <c r="A37" s="5" t="s">
        <v>786</v>
      </c>
      <c r="B37">
        <v>75</v>
      </c>
      <c r="C37">
        <v>75</v>
      </c>
    </row>
    <row r="38" spans="1:3" x14ac:dyDescent="0.2">
      <c r="A38" s="5" t="s">
        <v>1377</v>
      </c>
      <c r="B38">
        <v>76</v>
      </c>
      <c r="C38">
        <v>76</v>
      </c>
    </row>
    <row r="39" spans="1:3" x14ac:dyDescent="0.2">
      <c r="A39" s="5" t="s">
        <v>1226</v>
      </c>
      <c r="B39">
        <v>253</v>
      </c>
      <c r="C39">
        <v>253</v>
      </c>
    </row>
    <row r="40" spans="1:3" x14ac:dyDescent="0.2">
      <c r="A40" s="5" t="s">
        <v>1246</v>
      </c>
      <c r="B40">
        <v>21</v>
      </c>
      <c r="C40">
        <v>21</v>
      </c>
    </row>
    <row r="41" spans="1:3" x14ac:dyDescent="0.2">
      <c r="A41" s="5" t="s">
        <v>1242</v>
      </c>
      <c r="B41">
        <v>1</v>
      </c>
      <c r="C41">
        <v>1</v>
      </c>
    </row>
    <row r="42" spans="1:3" x14ac:dyDescent="0.2">
      <c r="A42" s="5" t="s">
        <v>1884</v>
      </c>
      <c r="B42">
        <v>15</v>
      </c>
      <c r="C42">
        <v>15</v>
      </c>
    </row>
    <row r="43" spans="1:3" x14ac:dyDescent="0.2">
      <c r="A43" s="5" t="s">
        <v>1770</v>
      </c>
      <c r="B43">
        <v>526</v>
      </c>
      <c r="C43">
        <v>526</v>
      </c>
    </row>
    <row r="44" spans="1:3" x14ac:dyDescent="0.2">
      <c r="A44" s="5" t="s">
        <v>646</v>
      </c>
      <c r="B44">
        <v>104</v>
      </c>
      <c r="C44">
        <v>104</v>
      </c>
    </row>
    <row r="45" spans="1:3" x14ac:dyDescent="0.2">
      <c r="A45" s="5" t="s">
        <v>352</v>
      </c>
      <c r="B45">
        <v>1</v>
      </c>
      <c r="C45">
        <v>1</v>
      </c>
    </row>
    <row r="46" spans="1:3" x14ac:dyDescent="0.2">
      <c r="A46" s="5" t="s">
        <v>374</v>
      </c>
      <c r="B46">
        <v>75</v>
      </c>
      <c r="C46">
        <v>75</v>
      </c>
    </row>
    <row r="47" spans="1:3" x14ac:dyDescent="0.2">
      <c r="A47" s="5" t="s">
        <v>1671</v>
      </c>
      <c r="B47">
        <v>47</v>
      </c>
      <c r="C47">
        <v>47</v>
      </c>
    </row>
    <row r="48" spans="1:3" x14ac:dyDescent="0.2">
      <c r="A48" s="5" t="s">
        <v>2019</v>
      </c>
      <c r="B48">
        <v>112</v>
      </c>
      <c r="C48">
        <v>112</v>
      </c>
    </row>
    <row r="49" spans="1:3" x14ac:dyDescent="0.2">
      <c r="A49" s="5" t="s">
        <v>732</v>
      </c>
      <c r="B49">
        <v>393</v>
      </c>
      <c r="C49">
        <v>393</v>
      </c>
    </row>
    <row r="50" spans="1:3" x14ac:dyDescent="0.2">
      <c r="A50" s="5" t="s">
        <v>320</v>
      </c>
      <c r="B50">
        <v>940</v>
      </c>
      <c r="C50">
        <v>940</v>
      </c>
    </row>
    <row r="51" spans="1:3" x14ac:dyDescent="0.2">
      <c r="A51" s="5" t="s">
        <v>438</v>
      </c>
      <c r="B51">
        <v>65</v>
      </c>
      <c r="C51">
        <v>65</v>
      </c>
    </row>
    <row r="52" spans="1:3" x14ac:dyDescent="0.2">
      <c r="A52" s="5" t="s">
        <v>1280</v>
      </c>
      <c r="B52">
        <v>648</v>
      </c>
      <c r="C52">
        <v>648</v>
      </c>
    </row>
    <row r="53" spans="1:3" x14ac:dyDescent="0.2">
      <c r="A53" s="5" t="s">
        <v>270</v>
      </c>
      <c r="B53">
        <v>296</v>
      </c>
      <c r="C53">
        <v>296</v>
      </c>
    </row>
    <row r="54" spans="1:3" x14ac:dyDescent="0.2">
      <c r="A54" s="5" t="s">
        <v>2000</v>
      </c>
      <c r="B54">
        <v>92</v>
      </c>
      <c r="C54">
        <v>92</v>
      </c>
    </row>
    <row r="55" spans="1:3" x14ac:dyDescent="0.2">
      <c r="A55" s="5" t="s">
        <v>1794</v>
      </c>
      <c r="B55">
        <v>452</v>
      </c>
      <c r="C55">
        <v>452</v>
      </c>
    </row>
    <row r="56" spans="1:3" x14ac:dyDescent="0.2">
      <c r="A56" s="5" t="s">
        <v>499</v>
      </c>
      <c r="B56">
        <v>931</v>
      </c>
      <c r="C56">
        <v>931</v>
      </c>
    </row>
    <row r="57" spans="1:3" x14ac:dyDescent="0.2">
      <c r="A57" s="5" t="s">
        <v>1522</v>
      </c>
      <c r="B57">
        <v>17</v>
      </c>
      <c r="C57">
        <v>17</v>
      </c>
    </row>
    <row r="58" spans="1:3" x14ac:dyDescent="0.2">
      <c r="A58" s="5" t="s">
        <v>1113</v>
      </c>
      <c r="B58">
        <v>243</v>
      </c>
      <c r="C58">
        <v>243</v>
      </c>
    </row>
    <row r="59" spans="1:3" x14ac:dyDescent="0.2">
      <c r="A59" s="5" t="s">
        <v>1864</v>
      </c>
      <c r="B59">
        <v>52</v>
      </c>
      <c r="C59">
        <v>52</v>
      </c>
    </row>
    <row r="60" spans="1:3" x14ac:dyDescent="0.2">
      <c r="A60" s="5" t="s">
        <v>1089</v>
      </c>
      <c r="B60">
        <v>191</v>
      </c>
      <c r="C60">
        <v>191</v>
      </c>
    </row>
    <row r="61" spans="1:3" x14ac:dyDescent="0.2">
      <c r="A61" s="5" t="s">
        <v>909</v>
      </c>
      <c r="B61">
        <v>84</v>
      </c>
      <c r="C61">
        <v>84</v>
      </c>
    </row>
    <row r="62" spans="1:3" x14ac:dyDescent="0.2">
      <c r="A62" s="5" t="s">
        <v>584</v>
      </c>
      <c r="B62">
        <v>3182</v>
      </c>
      <c r="C62">
        <v>3182</v>
      </c>
    </row>
    <row r="63" spans="1:3" x14ac:dyDescent="0.2">
      <c r="A63" s="5" t="s">
        <v>1438</v>
      </c>
      <c r="B63">
        <v>1</v>
      </c>
      <c r="C63">
        <v>1</v>
      </c>
    </row>
    <row r="64" spans="1:3" x14ac:dyDescent="0.2">
      <c r="A64" s="5" t="s">
        <v>698</v>
      </c>
      <c r="B64">
        <v>26</v>
      </c>
      <c r="C64">
        <v>26</v>
      </c>
    </row>
    <row r="65" spans="1:3" x14ac:dyDescent="0.2">
      <c r="A65" s="5" t="s">
        <v>432</v>
      </c>
      <c r="B65">
        <v>24</v>
      </c>
      <c r="C65">
        <v>24</v>
      </c>
    </row>
    <row r="66" spans="1:3" x14ac:dyDescent="0.2">
      <c r="A66" s="5" t="s">
        <v>652</v>
      </c>
      <c r="B66">
        <v>1</v>
      </c>
      <c r="C66">
        <v>1</v>
      </c>
    </row>
    <row r="67" spans="1:3" x14ac:dyDescent="0.2">
      <c r="A67" s="5" t="s">
        <v>1806</v>
      </c>
      <c r="B67">
        <v>31</v>
      </c>
      <c r="C67">
        <v>31</v>
      </c>
    </row>
    <row r="68" spans="1:3" x14ac:dyDescent="0.2">
      <c r="A68" s="5" t="s">
        <v>1222</v>
      </c>
      <c r="B68">
        <v>86</v>
      </c>
      <c r="C68">
        <v>86</v>
      </c>
    </row>
    <row r="69" spans="1:3" x14ac:dyDescent="0.2">
      <c r="A69" s="5" t="s">
        <v>1076</v>
      </c>
      <c r="B69">
        <v>133</v>
      </c>
      <c r="C69">
        <v>133</v>
      </c>
    </row>
    <row r="70" spans="1:3" x14ac:dyDescent="0.2">
      <c r="A70" s="5" t="s">
        <v>366</v>
      </c>
      <c r="B70">
        <v>30</v>
      </c>
      <c r="C70">
        <v>30</v>
      </c>
    </row>
    <row r="71" spans="1:3" x14ac:dyDescent="0.2">
      <c r="A71" s="5" t="s">
        <v>460</v>
      </c>
      <c r="B71">
        <v>40</v>
      </c>
      <c r="C71">
        <v>40</v>
      </c>
    </row>
    <row r="72" spans="1:3" x14ac:dyDescent="0.2">
      <c r="A72" s="5" t="s">
        <v>414</v>
      </c>
      <c r="B72">
        <v>136</v>
      </c>
      <c r="C72">
        <v>136</v>
      </c>
    </row>
    <row r="73" spans="1:3" x14ac:dyDescent="0.2">
      <c r="A73" s="5" t="s">
        <v>282</v>
      </c>
      <c r="B73">
        <v>73</v>
      </c>
      <c r="C73">
        <v>73</v>
      </c>
    </row>
    <row r="74" spans="1:3" x14ac:dyDescent="0.2">
      <c r="A74" s="5" t="s">
        <v>878</v>
      </c>
      <c r="B74">
        <v>5497</v>
      </c>
      <c r="C74">
        <v>5497</v>
      </c>
    </row>
    <row r="75" spans="1:3" x14ac:dyDescent="0.2">
      <c r="A75" s="5" t="s">
        <v>668</v>
      </c>
      <c r="B75">
        <v>803</v>
      </c>
      <c r="C75">
        <v>803</v>
      </c>
    </row>
    <row r="76" spans="1:3" x14ac:dyDescent="0.2">
      <c r="A76" s="5" t="s">
        <v>1886</v>
      </c>
      <c r="B76">
        <v>37</v>
      </c>
      <c r="C76">
        <v>37</v>
      </c>
    </row>
    <row r="77" spans="1:3" x14ac:dyDescent="0.2">
      <c r="A77" s="5" t="s">
        <v>1828</v>
      </c>
      <c r="B77">
        <v>1221</v>
      </c>
      <c r="C77">
        <v>1221</v>
      </c>
    </row>
    <row r="78" spans="1:3" x14ac:dyDescent="0.2">
      <c r="A78" s="5" t="s">
        <v>1019</v>
      </c>
      <c r="B78">
        <v>21</v>
      </c>
      <c r="C78">
        <v>21</v>
      </c>
    </row>
    <row r="79" spans="1:3" x14ac:dyDescent="0.2">
      <c r="A79" s="5" t="s">
        <v>1488</v>
      </c>
      <c r="B79">
        <v>1596</v>
      </c>
      <c r="C79">
        <v>1596</v>
      </c>
    </row>
    <row r="80" spans="1:3" x14ac:dyDescent="0.2">
      <c r="A80" s="5" t="s">
        <v>1135</v>
      </c>
      <c r="B80">
        <v>2690</v>
      </c>
      <c r="C80">
        <v>2690</v>
      </c>
    </row>
    <row r="81" spans="1:3" x14ac:dyDescent="0.2">
      <c r="A81" s="5" t="s">
        <v>948</v>
      </c>
      <c r="B81">
        <v>1</v>
      </c>
      <c r="C81">
        <v>1</v>
      </c>
    </row>
    <row r="82" spans="1:3" x14ac:dyDescent="0.2">
      <c r="A82" s="5" t="s">
        <v>768</v>
      </c>
      <c r="B82">
        <v>23</v>
      </c>
      <c r="C82">
        <v>23</v>
      </c>
    </row>
    <row r="83" spans="1:3" x14ac:dyDescent="0.2">
      <c r="A83" s="5" t="s">
        <v>1784</v>
      </c>
      <c r="B83">
        <v>57</v>
      </c>
      <c r="C83">
        <v>57</v>
      </c>
    </row>
    <row r="84" spans="1:3" x14ac:dyDescent="0.2">
      <c r="A84" s="5" t="s">
        <v>1151</v>
      </c>
      <c r="B84">
        <v>1028</v>
      </c>
      <c r="C84">
        <v>1028</v>
      </c>
    </row>
    <row r="85" spans="1:3" x14ac:dyDescent="0.2">
      <c r="A85" s="5" t="s">
        <v>614</v>
      </c>
      <c r="B85">
        <v>2062</v>
      </c>
      <c r="C85">
        <v>2062</v>
      </c>
    </row>
    <row r="86" spans="1:3" x14ac:dyDescent="0.2">
      <c r="A86" s="5" t="s">
        <v>297</v>
      </c>
      <c r="B86">
        <v>662</v>
      </c>
      <c r="C86">
        <v>662</v>
      </c>
    </row>
    <row r="87" spans="1:3" x14ac:dyDescent="0.2">
      <c r="A87" s="5" t="s">
        <v>1786</v>
      </c>
      <c r="B87">
        <v>1229</v>
      </c>
      <c r="C87">
        <v>1229</v>
      </c>
    </row>
    <row r="88" spans="1:3" x14ac:dyDescent="0.2">
      <c r="A88" s="5" t="s">
        <v>1368</v>
      </c>
      <c r="B88">
        <v>87</v>
      </c>
      <c r="C88">
        <v>87</v>
      </c>
    </row>
    <row r="89" spans="1:3" x14ac:dyDescent="0.2">
      <c r="A89" s="5" t="s">
        <v>223</v>
      </c>
      <c r="B89">
        <v>1482</v>
      </c>
      <c r="C89">
        <v>1482</v>
      </c>
    </row>
    <row r="90" spans="1:3" x14ac:dyDescent="0.2">
      <c r="A90" s="5" t="s">
        <v>656</v>
      </c>
      <c r="B90">
        <v>245</v>
      </c>
      <c r="C90">
        <v>245</v>
      </c>
    </row>
    <row r="91" spans="1:3" x14ac:dyDescent="0.2">
      <c r="A91" s="5" t="s">
        <v>1332</v>
      </c>
      <c r="B91">
        <v>4697</v>
      </c>
      <c r="C91">
        <v>4697</v>
      </c>
    </row>
    <row r="92" spans="1:3" x14ac:dyDescent="0.2">
      <c r="A92" s="5" t="s">
        <v>604</v>
      </c>
      <c r="B92">
        <v>133</v>
      </c>
      <c r="C92">
        <v>133</v>
      </c>
    </row>
    <row r="93" spans="1:3" x14ac:dyDescent="0.2">
      <c r="A93" s="5" t="s">
        <v>1468</v>
      </c>
      <c r="B93">
        <v>656</v>
      </c>
      <c r="C93">
        <v>656</v>
      </c>
    </row>
    <row r="94" spans="1:3" x14ac:dyDescent="0.2">
      <c r="A94" s="5" t="s">
        <v>215</v>
      </c>
      <c r="B94">
        <v>1000</v>
      </c>
      <c r="C94">
        <v>1000</v>
      </c>
    </row>
    <row r="95" spans="1:3" x14ac:dyDescent="0.2">
      <c r="A95" s="5" t="s">
        <v>808</v>
      </c>
      <c r="B95">
        <v>355</v>
      </c>
      <c r="C95">
        <v>355</v>
      </c>
    </row>
    <row r="96" spans="1:3" x14ac:dyDescent="0.2">
      <c r="A96" s="5" t="s">
        <v>826</v>
      </c>
      <c r="B96">
        <v>424</v>
      </c>
      <c r="C96">
        <v>424</v>
      </c>
    </row>
    <row r="97" spans="1:3" x14ac:dyDescent="0.2">
      <c r="A97" s="5" t="s">
        <v>1448</v>
      </c>
      <c r="B97">
        <v>2025</v>
      </c>
      <c r="C97">
        <v>2025</v>
      </c>
    </row>
    <row r="98" spans="1:3" x14ac:dyDescent="0.2">
      <c r="A98" s="5" t="s">
        <v>1870</v>
      </c>
      <c r="B98">
        <v>225</v>
      </c>
      <c r="C98">
        <v>225</v>
      </c>
    </row>
    <row r="99" spans="1:3" x14ac:dyDescent="0.2">
      <c r="A99" s="5" t="s">
        <v>231</v>
      </c>
      <c r="B99">
        <v>679</v>
      </c>
      <c r="C99">
        <v>679</v>
      </c>
    </row>
    <row r="100" spans="1:3" x14ac:dyDescent="0.2">
      <c r="A100" s="5" t="s">
        <v>1627</v>
      </c>
      <c r="B100">
        <v>78</v>
      </c>
      <c r="C100">
        <v>78</v>
      </c>
    </row>
    <row r="101" spans="1:3" x14ac:dyDescent="0.2">
      <c r="A101" s="5" t="s">
        <v>1992</v>
      </c>
      <c r="B101">
        <v>75</v>
      </c>
      <c r="C101">
        <v>75</v>
      </c>
    </row>
    <row r="102" spans="1:3" x14ac:dyDescent="0.2">
      <c r="A102" s="5" t="s">
        <v>255</v>
      </c>
      <c r="B102">
        <v>37</v>
      </c>
      <c r="C102">
        <v>37</v>
      </c>
    </row>
    <row r="103" spans="1:3" x14ac:dyDescent="0.2">
      <c r="A103" s="5" t="s">
        <v>1194</v>
      </c>
      <c r="B103">
        <v>558</v>
      </c>
      <c r="C103">
        <v>558</v>
      </c>
    </row>
    <row r="104" spans="1:3" x14ac:dyDescent="0.2">
      <c r="A104" s="5" t="s">
        <v>1103</v>
      </c>
      <c r="B104">
        <v>9</v>
      </c>
      <c r="C104">
        <v>9</v>
      </c>
    </row>
    <row r="105" spans="1:3" x14ac:dyDescent="0.2">
      <c r="A105" s="5" t="s">
        <v>524</v>
      </c>
      <c r="B105">
        <v>57</v>
      </c>
      <c r="C105">
        <v>57</v>
      </c>
    </row>
    <row r="106" spans="1:3" x14ac:dyDescent="0.2">
      <c r="A106" s="5" t="s">
        <v>1032</v>
      </c>
      <c r="B106">
        <v>15</v>
      </c>
      <c r="C106">
        <v>15</v>
      </c>
    </row>
    <row r="107" spans="1:3" x14ac:dyDescent="0.2">
      <c r="A107" s="5" t="s">
        <v>628</v>
      </c>
      <c r="B107">
        <v>137</v>
      </c>
      <c r="C107">
        <v>137</v>
      </c>
    </row>
    <row r="108" spans="1:3" x14ac:dyDescent="0.2">
      <c r="A108" s="5" t="s">
        <v>824</v>
      </c>
      <c r="B108">
        <v>1068</v>
      </c>
      <c r="C108">
        <v>1068</v>
      </c>
    </row>
    <row r="109" spans="1:3" x14ac:dyDescent="0.2">
      <c r="A109" s="5" t="s">
        <v>2004</v>
      </c>
      <c r="B109">
        <v>64</v>
      </c>
      <c r="C109">
        <v>64</v>
      </c>
    </row>
    <row r="110" spans="1:3" x14ac:dyDescent="0.2">
      <c r="A110" s="5" t="s">
        <v>1971</v>
      </c>
      <c r="B110">
        <v>24</v>
      </c>
      <c r="C110">
        <v>24</v>
      </c>
    </row>
    <row r="111" spans="1:3" x14ac:dyDescent="0.2">
      <c r="A111" s="5" t="s">
        <v>736</v>
      </c>
      <c r="B111">
        <v>328</v>
      </c>
      <c r="C111">
        <v>328</v>
      </c>
    </row>
    <row r="112" spans="1:3" x14ac:dyDescent="0.2">
      <c r="A112" s="5" t="s">
        <v>1502</v>
      </c>
      <c r="B112">
        <v>1121</v>
      </c>
      <c r="C112">
        <v>1121</v>
      </c>
    </row>
    <row r="113" spans="1:3" x14ac:dyDescent="0.2">
      <c r="A113" s="5" t="s">
        <v>764</v>
      </c>
      <c r="B113">
        <v>40</v>
      </c>
      <c r="C113">
        <v>40</v>
      </c>
    </row>
    <row r="114" spans="1:3" x14ac:dyDescent="0.2">
      <c r="A114" s="5" t="s">
        <v>1969</v>
      </c>
      <c r="B114">
        <v>594</v>
      </c>
      <c r="C114">
        <v>594</v>
      </c>
    </row>
    <row r="115" spans="1:3" x14ac:dyDescent="0.2">
      <c r="A115" s="5" t="s">
        <v>1095</v>
      </c>
      <c r="B115">
        <v>63</v>
      </c>
      <c r="C115">
        <v>63</v>
      </c>
    </row>
    <row r="116" spans="1:3" x14ac:dyDescent="0.2">
      <c r="A116" s="5" t="s">
        <v>303</v>
      </c>
      <c r="B116">
        <v>774</v>
      </c>
      <c r="C116">
        <v>774</v>
      </c>
    </row>
    <row r="117" spans="1:3" x14ac:dyDescent="0.2">
      <c r="A117" s="5" t="s">
        <v>658</v>
      </c>
      <c r="B117">
        <v>32</v>
      </c>
      <c r="C117">
        <v>32</v>
      </c>
    </row>
    <row r="118" spans="1:3" x14ac:dyDescent="0.2">
      <c r="A118" s="5" t="s">
        <v>734</v>
      </c>
      <c r="B118">
        <v>1257</v>
      </c>
      <c r="C118">
        <v>1257</v>
      </c>
    </row>
    <row r="119" spans="1:3" x14ac:dyDescent="0.2">
      <c r="A119" s="5" t="s">
        <v>1569</v>
      </c>
      <c r="B119">
        <v>513</v>
      </c>
      <c r="C119">
        <v>513</v>
      </c>
    </row>
    <row r="120" spans="1:3" x14ac:dyDescent="0.2">
      <c r="A120" s="5" t="s">
        <v>362</v>
      </c>
      <c r="B120">
        <v>1194</v>
      </c>
      <c r="C120">
        <v>1194</v>
      </c>
    </row>
    <row r="121" spans="1:3" x14ac:dyDescent="0.2">
      <c r="A121" s="5" t="s">
        <v>1922</v>
      </c>
      <c r="B121">
        <v>181</v>
      </c>
      <c r="C121">
        <v>181</v>
      </c>
    </row>
    <row r="122" spans="1:3" x14ac:dyDescent="0.2">
      <c r="A122" s="5" t="s">
        <v>330</v>
      </c>
      <c r="B122">
        <v>326</v>
      </c>
      <c r="C122">
        <v>326</v>
      </c>
    </row>
    <row r="123" spans="1:3" x14ac:dyDescent="0.2">
      <c r="A123" s="5" t="s">
        <v>1772</v>
      </c>
      <c r="B123">
        <v>121</v>
      </c>
      <c r="C123">
        <v>121</v>
      </c>
    </row>
    <row r="124" spans="1:3" x14ac:dyDescent="0.2">
      <c r="A124" s="5" t="s">
        <v>913</v>
      </c>
      <c r="B124">
        <v>91</v>
      </c>
      <c r="C124">
        <v>91</v>
      </c>
    </row>
    <row r="125" spans="1:3" x14ac:dyDescent="0.2">
      <c r="A125" s="5" t="s">
        <v>1651</v>
      </c>
      <c r="B125">
        <v>19</v>
      </c>
      <c r="C125">
        <v>19</v>
      </c>
    </row>
    <row r="126" spans="1:3" x14ac:dyDescent="0.2">
      <c r="A126" s="5" t="s">
        <v>1129</v>
      </c>
      <c r="B126">
        <v>49</v>
      </c>
      <c r="C126">
        <v>49</v>
      </c>
    </row>
    <row r="127" spans="1:3" x14ac:dyDescent="0.2">
      <c r="A127" s="5" t="s">
        <v>1589</v>
      </c>
      <c r="B127">
        <v>676</v>
      </c>
      <c r="C127">
        <v>676</v>
      </c>
    </row>
    <row r="128" spans="1:3" x14ac:dyDescent="0.2">
      <c r="A128" s="5" t="s">
        <v>748</v>
      </c>
      <c r="B128">
        <v>3483</v>
      </c>
      <c r="C128">
        <v>3483</v>
      </c>
    </row>
    <row r="129" spans="1:3" x14ac:dyDescent="0.2">
      <c r="A129" s="5" t="s">
        <v>388</v>
      </c>
      <c r="B129">
        <v>955</v>
      </c>
      <c r="C129">
        <v>955</v>
      </c>
    </row>
    <row r="130" spans="1:3" x14ac:dyDescent="0.2">
      <c r="A130" s="5" t="s">
        <v>836</v>
      </c>
      <c r="B130">
        <v>1608</v>
      </c>
      <c r="C130">
        <v>1608</v>
      </c>
    </row>
    <row r="131" spans="1:3" x14ac:dyDescent="0.2">
      <c r="A131" s="5" t="s">
        <v>1172</v>
      </c>
      <c r="B131">
        <v>1790</v>
      </c>
      <c r="C131">
        <v>1790</v>
      </c>
    </row>
    <row r="132" spans="1:3" x14ac:dyDescent="0.2">
      <c r="A132" s="5" t="s">
        <v>151</v>
      </c>
      <c r="B132">
        <v>75</v>
      </c>
      <c r="C132">
        <v>75</v>
      </c>
    </row>
    <row r="133" spans="1:3" x14ac:dyDescent="0.2">
      <c r="A133" s="5" t="s">
        <v>1975</v>
      </c>
      <c r="B133">
        <v>252</v>
      </c>
      <c r="C133">
        <v>252</v>
      </c>
    </row>
    <row r="134" spans="1:3" x14ac:dyDescent="0.2">
      <c r="A134" s="5" t="s">
        <v>1526</v>
      </c>
      <c r="B134">
        <v>34</v>
      </c>
      <c r="C134">
        <v>34</v>
      </c>
    </row>
    <row r="135" spans="1:3" x14ac:dyDescent="0.2">
      <c r="A135" s="5" t="s">
        <v>636</v>
      </c>
      <c r="B135">
        <v>10</v>
      </c>
      <c r="C135">
        <v>10</v>
      </c>
    </row>
    <row r="136" spans="1:3" x14ac:dyDescent="0.2">
      <c r="A136" s="5" t="s">
        <v>1354</v>
      </c>
      <c r="B136">
        <v>504</v>
      </c>
      <c r="C136">
        <v>504</v>
      </c>
    </row>
    <row r="137" spans="1:3" x14ac:dyDescent="0.2">
      <c r="A137" s="5" t="s">
        <v>1703</v>
      </c>
      <c r="B137">
        <v>1758</v>
      </c>
      <c r="C137">
        <v>1758</v>
      </c>
    </row>
    <row r="138" spans="1:3" x14ac:dyDescent="0.2">
      <c r="A138" s="5" t="s">
        <v>328</v>
      </c>
      <c r="B138">
        <v>115</v>
      </c>
      <c r="C138">
        <v>115</v>
      </c>
    </row>
    <row r="139" spans="1:3" x14ac:dyDescent="0.2">
      <c r="A139" s="5" t="s">
        <v>1001</v>
      </c>
      <c r="B139">
        <v>113</v>
      </c>
      <c r="C139">
        <v>113</v>
      </c>
    </row>
    <row r="140" spans="1:3" x14ac:dyDescent="0.2">
      <c r="A140" s="5" t="s">
        <v>1127</v>
      </c>
      <c r="B140">
        <v>395</v>
      </c>
      <c r="C140">
        <v>395</v>
      </c>
    </row>
    <row r="141" spans="1:3" x14ac:dyDescent="0.2">
      <c r="A141" s="5" t="s">
        <v>1733</v>
      </c>
      <c r="B141">
        <v>1</v>
      </c>
      <c r="C141">
        <v>1</v>
      </c>
    </row>
    <row r="142" spans="1:3" x14ac:dyDescent="0.2">
      <c r="A142" s="5" t="s">
        <v>495</v>
      </c>
      <c r="B142">
        <v>2179</v>
      </c>
      <c r="C142">
        <v>2179</v>
      </c>
    </row>
    <row r="143" spans="1:3" x14ac:dyDescent="0.2">
      <c r="A143" s="5" t="s">
        <v>1988</v>
      </c>
      <c r="B143">
        <v>742</v>
      </c>
      <c r="C143">
        <v>742</v>
      </c>
    </row>
    <row r="144" spans="1:3" x14ac:dyDescent="0.2">
      <c r="A144" s="5" t="s">
        <v>984</v>
      </c>
      <c r="B144">
        <v>16</v>
      </c>
      <c r="C144">
        <v>16</v>
      </c>
    </row>
    <row r="145" spans="1:3" x14ac:dyDescent="0.2">
      <c r="A145" s="5" t="s">
        <v>450</v>
      </c>
      <c r="B145">
        <v>13</v>
      </c>
      <c r="C145">
        <v>13</v>
      </c>
    </row>
    <row r="146" spans="1:3" x14ac:dyDescent="0.2">
      <c r="A146" s="5" t="s">
        <v>1046</v>
      </c>
      <c r="B146">
        <v>2072</v>
      </c>
      <c r="C146">
        <v>2072</v>
      </c>
    </row>
    <row r="147" spans="1:3" x14ac:dyDescent="0.2">
      <c r="A147" s="5" t="s">
        <v>105</v>
      </c>
      <c r="B147">
        <v>4306</v>
      </c>
      <c r="C147">
        <v>4306</v>
      </c>
    </row>
    <row r="148" spans="1:3" x14ac:dyDescent="0.2">
      <c r="A148" s="5" t="s">
        <v>1300</v>
      </c>
      <c r="B148">
        <v>750</v>
      </c>
      <c r="C148">
        <v>750</v>
      </c>
    </row>
    <row r="149" spans="1:3" x14ac:dyDescent="0.2">
      <c r="A149" s="5" t="s">
        <v>1362</v>
      </c>
      <c r="B149">
        <v>77</v>
      </c>
      <c r="C149">
        <v>77</v>
      </c>
    </row>
    <row r="150" spans="1:3" x14ac:dyDescent="0.2">
      <c r="A150" s="5" t="s">
        <v>1057</v>
      </c>
      <c r="B150">
        <v>347</v>
      </c>
      <c r="C150">
        <v>347</v>
      </c>
    </row>
    <row r="151" spans="1:3" x14ac:dyDescent="0.2">
      <c r="A151" s="5" t="s">
        <v>1258</v>
      </c>
      <c r="B151">
        <v>67</v>
      </c>
      <c r="C151">
        <v>67</v>
      </c>
    </row>
    <row r="152" spans="1:3" x14ac:dyDescent="0.2">
      <c r="A152" s="5" t="s">
        <v>1093</v>
      </c>
      <c r="B152">
        <v>1979</v>
      </c>
      <c r="C152">
        <v>1979</v>
      </c>
    </row>
    <row r="153" spans="1:3" x14ac:dyDescent="0.2">
      <c r="A153" s="5" t="s">
        <v>1573</v>
      </c>
      <c r="B153">
        <v>3410</v>
      </c>
      <c r="C153">
        <v>3410</v>
      </c>
    </row>
    <row r="154" spans="1:3" x14ac:dyDescent="0.2">
      <c r="A154" s="5" t="s">
        <v>1131</v>
      </c>
      <c r="B154">
        <v>180</v>
      </c>
      <c r="C154">
        <v>180</v>
      </c>
    </row>
    <row r="155" spans="1:3" x14ac:dyDescent="0.2">
      <c r="A155" s="5" t="s">
        <v>1693</v>
      </c>
      <c r="B155">
        <v>22</v>
      </c>
      <c r="C155">
        <v>22</v>
      </c>
    </row>
    <row r="156" spans="1:3" x14ac:dyDescent="0.2">
      <c r="A156" s="5" t="s">
        <v>895</v>
      </c>
      <c r="B156">
        <v>162</v>
      </c>
      <c r="C156">
        <v>162</v>
      </c>
    </row>
    <row r="157" spans="1:3" x14ac:dyDescent="0.2">
      <c r="A157" s="5" t="s">
        <v>402</v>
      </c>
      <c r="B157">
        <v>1130</v>
      </c>
      <c r="C157">
        <v>1130</v>
      </c>
    </row>
    <row r="158" spans="1:3" x14ac:dyDescent="0.2">
      <c r="A158" s="5" t="s">
        <v>146</v>
      </c>
      <c r="B158">
        <v>1</v>
      </c>
      <c r="C158">
        <v>1</v>
      </c>
    </row>
    <row r="159" spans="1:3" x14ac:dyDescent="0.2">
      <c r="A159" s="5" t="s">
        <v>1336</v>
      </c>
      <c r="B159">
        <v>18</v>
      </c>
      <c r="C159">
        <v>18</v>
      </c>
    </row>
    <row r="160" spans="1:3" x14ac:dyDescent="0.2">
      <c r="A160" s="5" t="s">
        <v>1619</v>
      </c>
      <c r="B160">
        <v>7</v>
      </c>
      <c r="C160">
        <v>7</v>
      </c>
    </row>
    <row r="161" spans="1:3" x14ac:dyDescent="0.2">
      <c r="A161" s="5" t="s">
        <v>1401</v>
      </c>
      <c r="B161">
        <v>1657</v>
      </c>
      <c r="C161">
        <v>1657</v>
      </c>
    </row>
    <row r="162" spans="1:3" x14ac:dyDescent="0.2">
      <c r="A162" s="5" t="s">
        <v>1384</v>
      </c>
      <c r="B162">
        <v>4428</v>
      </c>
      <c r="C162">
        <v>4428</v>
      </c>
    </row>
    <row r="163" spans="1:3" x14ac:dyDescent="0.2">
      <c r="A163" s="5" t="s">
        <v>1613</v>
      </c>
      <c r="B163">
        <v>45</v>
      </c>
      <c r="C163">
        <v>45</v>
      </c>
    </row>
    <row r="164" spans="1:3" x14ac:dyDescent="0.2">
      <c r="A164" s="5" t="s">
        <v>56</v>
      </c>
      <c r="B164">
        <v>55</v>
      </c>
      <c r="C164">
        <v>55</v>
      </c>
    </row>
    <row r="165" spans="1:3" x14ac:dyDescent="0.2">
      <c r="A165" s="5" t="s">
        <v>123</v>
      </c>
      <c r="B165">
        <v>88</v>
      </c>
      <c r="C165">
        <v>88</v>
      </c>
    </row>
    <row r="166" spans="1:3" x14ac:dyDescent="0.2">
      <c r="A166" s="5" t="s">
        <v>444</v>
      </c>
      <c r="B166">
        <v>156</v>
      </c>
      <c r="C166">
        <v>156</v>
      </c>
    </row>
    <row r="167" spans="1:3" x14ac:dyDescent="0.2">
      <c r="A167" s="5" t="s">
        <v>816</v>
      </c>
      <c r="B167">
        <v>67</v>
      </c>
      <c r="C167">
        <v>67</v>
      </c>
    </row>
    <row r="168" spans="1:3" x14ac:dyDescent="0.2">
      <c r="A168" s="5" t="s">
        <v>806</v>
      </c>
      <c r="B168">
        <v>127</v>
      </c>
      <c r="C168">
        <v>127</v>
      </c>
    </row>
    <row r="169" spans="1:3" x14ac:dyDescent="0.2">
      <c r="A169" s="5" t="s">
        <v>229</v>
      </c>
      <c r="B169">
        <v>106</v>
      </c>
      <c r="C169">
        <v>106</v>
      </c>
    </row>
    <row r="170" spans="1:3" x14ac:dyDescent="0.2">
      <c r="A170" s="5" t="s">
        <v>1314</v>
      </c>
      <c r="B170">
        <v>2604</v>
      </c>
      <c r="C170">
        <v>2604</v>
      </c>
    </row>
    <row r="171" spans="1:3" x14ac:dyDescent="0.2">
      <c r="A171" s="5" t="s">
        <v>966</v>
      </c>
      <c r="B171">
        <v>105</v>
      </c>
      <c r="C171">
        <v>105</v>
      </c>
    </row>
    <row r="172" spans="1:3" x14ac:dyDescent="0.2">
      <c r="A172" s="5" t="s">
        <v>31</v>
      </c>
      <c r="B172">
        <v>53</v>
      </c>
      <c r="C172">
        <v>53</v>
      </c>
    </row>
    <row r="173" spans="1:3" x14ac:dyDescent="0.2">
      <c r="A173" s="5" t="s">
        <v>322</v>
      </c>
      <c r="B173">
        <v>117</v>
      </c>
      <c r="C173">
        <v>117</v>
      </c>
    </row>
    <row r="174" spans="1:3" x14ac:dyDescent="0.2">
      <c r="A174" s="5" t="s">
        <v>2015</v>
      </c>
      <c r="B174">
        <v>842</v>
      </c>
      <c r="C174">
        <v>842</v>
      </c>
    </row>
    <row r="175" spans="1:3" x14ac:dyDescent="0.2">
      <c r="A175" s="5" t="s">
        <v>802</v>
      </c>
      <c r="B175">
        <v>25</v>
      </c>
      <c r="C175">
        <v>25</v>
      </c>
    </row>
    <row r="176" spans="1:3" x14ac:dyDescent="0.2">
      <c r="A176" s="5" t="s">
        <v>861</v>
      </c>
      <c r="B176">
        <v>435</v>
      </c>
      <c r="C176">
        <v>435</v>
      </c>
    </row>
    <row r="177" spans="1:3" x14ac:dyDescent="0.2">
      <c r="A177" s="5" t="s">
        <v>1409</v>
      </c>
      <c r="B177">
        <v>926</v>
      </c>
      <c r="C177">
        <v>926</v>
      </c>
    </row>
    <row r="178" spans="1:3" x14ac:dyDescent="0.2">
      <c r="A178" s="5" t="s">
        <v>522</v>
      </c>
      <c r="B178">
        <v>92</v>
      </c>
      <c r="C178">
        <v>92</v>
      </c>
    </row>
    <row r="179" spans="1:3" x14ac:dyDescent="0.2">
      <c r="A179" s="5" t="s">
        <v>857</v>
      </c>
      <c r="B179">
        <v>3015</v>
      </c>
      <c r="C179">
        <v>3015</v>
      </c>
    </row>
    <row r="180" spans="1:3" x14ac:dyDescent="0.2">
      <c r="A180" s="5" t="s">
        <v>744</v>
      </c>
      <c r="B180">
        <v>25</v>
      </c>
      <c r="C180">
        <v>25</v>
      </c>
    </row>
    <row r="181" spans="1:3" x14ac:dyDescent="0.2">
      <c r="A181" s="5" t="s">
        <v>1998</v>
      </c>
      <c r="B181">
        <v>4405</v>
      </c>
      <c r="C181">
        <v>4405</v>
      </c>
    </row>
    <row r="182" spans="1:3" x14ac:dyDescent="0.2">
      <c r="A182" s="5" t="s">
        <v>436</v>
      </c>
      <c r="B182">
        <v>243</v>
      </c>
      <c r="C182">
        <v>243</v>
      </c>
    </row>
    <row r="183" spans="1:3" x14ac:dyDescent="0.2">
      <c r="A183" s="5" t="s">
        <v>682</v>
      </c>
      <c r="B183">
        <v>31</v>
      </c>
      <c r="C183">
        <v>31</v>
      </c>
    </row>
    <row r="184" spans="1:3" x14ac:dyDescent="0.2">
      <c r="A184" s="5" t="s">
        <v>1431</v>
      </c>
      <c r="B184">
        <v>889</v>
      </c>
      <c r="C184">
        <v>889</v>
      </c>
    </row>
    <row r="185" spans="1:3" x14ac:dyDescent="0.2">
      <c r="A185" s="5" t="s">
        <v>1894</v>
      </c>
      <c r="B185">
        <v>112</v>
      </c>
      <c r="C185">
        <v>112</v>
      </c>
    </row>
    <row r="186" spans="1:3" x14ac:dyDescent="0.2">
      <c r="A186" s="5" t="s">
        <v>618</v>
      </c>
      <c r="B186">
        <v>29</v>
      </c>
      <c r="C186">
        <v>29</v>
      </c>
    </row>
    <row r="187" spans="1:3" x14ac:dyDescent="0.2">
      <c r="A187" s="5" t="s">
        <v>1042</v>
      </c>
      <c r="B187">
        <v>120</v>
      </c>
      <c r="C187">
        <v>120</v>
      </c>
    </row>
    <row r="188" spans="1:3" x14ac:dyDescent="0.2">
      <c r="A188" s="5" t="s">
        <v>1913</v>
      </c>
      <c r="B188">
        <v>78</v>
      </c>
      <c r="C188">
        <v>78</v>
      </c>
    </row>
    <row r="189" spans="1:3" x14ac:dyDescent="0.2">
      <c r="A189" s="5" t="s">
        <v>1788</v>
      </c>
      <c r="B189">
        <v>12</v>
      </c>
      <c r="C189">
        <v>12</v>
      </c>
    </row>
    <row r="190" spans="1:3" x14ac:dyDescent="0.2">
      <c r="A190" s="5" t="s">
        <v>1705</v>
      </c>
      <c r="B190">
        <v>94</v>
      </c>
      <c r="C190">
        <v>94</v>
      </c>
    </row>
    <row r="191" spans="1:3" x14ac:dyDescent="0.2">
      <c r="A191" s="5" t="s">
        <v>800</v>
      </c>
      <c r="B191">
        <v>441</v>
      </c>
      <c r="C191">
        <v>441</v>
      </c>
    </row>
    <row r="192" spans="1:3" x14ac:dyDescent="0.2">
      <c r="A192" s="5" t="s">
        <v>1147</v>
      </c>
      <c r="B192">
        <v>2779</v>
      </c>
      <c r="C192">
        <v>2779</v>
      </c>
    </row>
    <row r="193" spans="1:3" x14ac:dyDescent="0.2">
      <c r="A193" s="5" t="s">
        <v>684</v>
      </c>
      <c r="B193">
        <v>108</v>
      </c>
      <c r="C193">
        <v>108</v>
      </c>
    </row>
    <row r="194" spans="1:3" x14ac:dyDescent="0.2">
      <c r="A194" s="5" t="s">
        <v>200</v>
      </c>
      <c r="B194">
        <v>1684</v>
      </c>
      <c r="C194">
        <v>1684</v>
      </c>
    </row>
    <row r="195" spans="1:3" x14ac:dyDescent="0.2">
      <c r="A195" s="5" t="s">
        <v>940</v>
      </c>
      <c r="B195">
        <v>186</v>
      </c>
      <c r="C195">
        <v>186</v>
      </c>
    </row>
    <row r="196" spans="1:3" x14ac:dyDescent="0.2">
      <c r="A196" s="5" t="s">
        <v>1011</v>
      </c>
      <c r="B196">
        <v>9</v>
      </c>
      <c r="C196">
        <v>9</v>
      </c>
    </row>
    <row r="197" spans="1:3" x14ac:dyDescent="0.2">
      <c r="A197" s="5" t="s">
        <v>1292</v>
      </c>
      <c r="B197">
        <v>62</v>
      </c>
      <c r="C197">
        <v>62</v>
      </c>
    </row>
    <row r="198" spans="1:3" x14ac:dyDescent="0.2">
      <c r="A198" s="5" t="s">
        <v>1750</v>
      </c>
      <c r="B198">
        <v>63</v>
      </c>
      <c r="C198">
        <v>63</v>
      </c>
    </row>
    <row r="199" spans="1:3" x14ac:dyDescent="0.2">
      <c r="A199" s="5" t="s">
        <v>1200</v>
      </c>
      <c r="B199">
        <v>245</v>
      </c>
      <c r="C199">
        <v>245</v>
      </c>
    </row>
    <row r="200" spans="1:3" x14ac:dyDescent="0.2">
      <c r="A200" s="5" t="s">
        <v>305</v>
      </c>
      <c r="B200">
        <v>672</v>
      </c>
      <c r="C200">
        <v>672</v>
      </c>
    </row>
    <row r="201" spans="1:3" x14ac:dyDescent="0.2">
      <c r="A201" s="5" t="s">
        <v>530</v>
      </c>
      <c r="B201">
        <v>41</v>
      </c>
      <c r="C201">
        <v>41</v>
      </c>
    </row>
    <row r="202" spans="1:3" x14ac:dyDescent="0.2">
      <c r="A202" s="5" t="s">
        <v>574</v>
      </c>
      <c r="B202">
        <v>454</v>
      </c>
      <c r="C202">
        <v>454</v>
      </c>
    </row>
    <row r="203" spans="1:3" x14ac:dyDescent="0.2">
      <c r="A203" s="5" t="s">
        <v>905</v>
      </c>
      <c r="B203">
        <v>747</v>
      </c>
      <c r="C203">
        <v>747</v>
      </c>
    </row>
    <row r="204" spans="1:3" x14ac:dyDescent="0.2">
      <c r="A204" s="5" t="s">
        <v>1230</v>
      </c>
      <c r="B204">
        <v>157</v>
      </c>
      <c r="C204">
        <v>157</v>
      </c>
    </row>
    <row r="205" spans="1:3" x14ac:dyDescent="0.2">
      <c r="A205" s="5" t="s">
        <v>1050</v>
      </c>
      <c r="B205">
        <v>1796</v>
      </c>
      <c r="C205">
        <v>1796</v>
      </c>
    </row>
    <row r="206" spans="1:3" x14ac:dyDescent="0.2">
      <c r="A206" s="5" t="s">
        <v>1009</v>
      </c>
      <c r="B206">
        <v>1538</v>
      </c>
      <c r="C206">
        <v>1538</v>
      </c>
    </row>
    <row r="207" spans="1:3" x14ac:dyDescent="0.2">
      <c r="A207" s="5" t="s">
        <v>29</v>
      </c>
      <c r="B207">
        <v>24</v>
      </c>
      <c r="C207">
        <v>24</v>
      </c>
    </row>
    <row r="208" spans="1:3" x14ac:dyDescent="0.2">
      <c r="A208" s="5" t="s">
        <v>1149</v>
      </c>
      <c r="B208">
        <v>92</v>
      </c>
      <c r="C208">
        <v>92</v>
      </c>
    </row>
    <row r="209" spans="1:3" x14ac:dyDescent="0.2">
      <c r="A209" s="5" t="s">
        <v>1515</v>
      </c>
      <c r="B209">
        <v>191</v>
      </c>
      <c r="C209">
        <v>191</v>
      </c>
    </row>
    <row r="210" spans="1:3" x14ac:dyDescent="0.2">
      <c r="A210" s="5" t="s">
        <v>1278</v>
      </c>
      <c r="B210">
        <v>1198</v>
      </c>
      <c r="C210">
        <v>1198</v>
      </c>
    </row>
    <row r="211" spans="1:3" x14ac:dyDescent="0.2">
      <c r="A211" s="5" t="s">
        <v>834</v>
      </c>
      <c r="B211">
        <v>151</v>
      </c>
      <c r="C211">
        <v>151</v>
      </c>
    </row>
    <row r="212" spans="1:3" x14ac:dyDescent="0.2">
      <c r="A212" s="5" t="s">
        <v>694</v>
      </c>
      <c r="B212">
        <v>2468</v>
      </c>
      <c r="C212">
        <v>2468</v>
      </c>
    </row>
    <row r="213" spans="1:3" x14ac:dyDescent="0.2">
      <c r="A213" s="5" t="s">
        <v>1567</v>
      </c>
      <c r="B213">
        <v>248</v>
      </c>
      <c r="C213">
        <v>248</v>
      </c>
    </row>
    <row r="214" spans="1:3" x14ac:dyDescent="0.2">
      <c r="A214" s="5" t="s">
        <v>487</v>
      </c>
      <c r="B214">
        <v>934</v>
      </c>
      <c r="C214">
        <v>934</v>
      </c>
    </row>
    <row r="215" spans="1:3" x14ac:dyDescent="0.2">
      <c r="A215" s="5" t="s">
        <v>1427</v>
      </c>
      <c r="B215">
        <v>79</v>
      </c>
      <c r="C215">
        <v>79</v>
      </c>
    </row>
    <row r="216" spans="1:3" x14ac:dyDescent="0.2">
      <c r="A216" s="5" t="s">
        <v>1040</v>
      </c>
      <c r="B216">
        <v>54</v>
      </c>
      <c r="C216">
        <v>54</v>
      </c>
    </row>
    <row r="217" spans="1:3" x14ac:dyDescent="0.2">
      <c r="A217" s="5" t="s">
        <v>1078</v>
      </c>
      <c r="B217">
        <v>846</v>
      </c>
      <c r="C217">
        <v>846</v>
      </c>
    </row>
    <row r="218" spans="1:3" x14ac:dyDescent="0.2">
      <c r="A218" s="5" t="s">
        <v>1196</v>
      </c>
      <c r="B218">
        <v>64</v>
      </c>
      <c r="C218">
        <v>64</v>
      </c>
    </row>
    <row r="219" spans="1:3" x14ac:dyDescent="0.2">
      <c r="A219" s="5" t="s">
        <v>600</v>
      </c>
      <c r="B219">
        <v>15</v>
      </c>
      <c r="C219">
        <v>15</v>
      </c>
    </row>
    <row r="220" spans="1:3" x14ac:dyDescent="0.2">
      <c r="A220" s="5" t="s">
        <v>952</v>
      </c>
      <c r="B220">
        <v>31</v>
      </c>
      <c r="C220">
        <v>31</v>
      </c>
    </row>
    <row r="221" spans="1:3" x14ac:dyDescent="0.2">
      <c r="A221" s="5" t="s">
        <v>1105</v>
      </c>
      <c r="B221">
        <v>1784</v>
      </c>
      <c r="C221">
        <v>1784</v>
      </c>
    </row>
    <row r="222" spans="1:3" x14ac:dyDescent="0.2">
      <c r="A222" s="5" t="s">
        <v>176</v>
      </c>
      <c r="B222">
        <v>38</v>
      </c>
      <c r="C222">
        <v>38</v>
      </c>
    </row>
    <row r="223" spans="1:3" x14ac:dyDescent="0.2">
      <c r="A223" s="5" t="s">
        <v>1782</v>
      </c>
      <c r="B223">
        <v>67</v>
      </c>
      <c r="C223">
        <v>67</v>
      </c>
    </row>
    <row r="224" spans="1:3" x14ac:dyDescent="0.2">
      <c r="A224" s="5" t="s">
        <v>1689</v>
      </c>
      <c r="B224">
        <v>70</v>
      </c>
      <c r="C224">
        <v>70</v>
      </c>
    </row>
    <row r="225" spans="1:3" x14ac:dyDescent="0.2">
      <c r="A225" s="5" t="s">
        <v>1585</v>
      </c>
      <c r="B225">
        <v>10</v>
      </c>
      <c r="C225">
        <v>10</v>
      </c>
    </row>
    <row r="226" spans="1:3" x14ac:dyDescent="0.2">
      <c r="A226" s="5" t="s">
        <v>999</v>
      </c>
      <c r="B226">
        <v>1120</v>
      </c>
      <c r="C226">
        <v>1120</v>
      </c>
    </row>
    <row r="227" spans="1:3" x14ac:dyDescent="0.2">
      <c r="A227" s="5" t="s">
        <v>1366</v>
      </c>
      <c r="B227">
        <v>131</v>
      </c>
      <c r="C227">
        <v>131</v>
      </c>
    </row>
    <row r="228" spans="1:3" x14ac:dyDescent="0.2">
      <c r="A228" s="5" t="s">
        <v>1394</v>
      </c>
      <c r="B228">
        <v>111</v>
      </c>
      <c r="C228">
        <v>111</v>
      </c>
    </row>
    <row r="229" spans="1:3" x14ac:dyDescent="0.2">
      <c r="A229" s="5" t="s">
        <v>1423</v>
      </c>
      <c r="B229">
        <v>77</v>
      </c>
      <c r="C229">
        <v>77</v>
      </c>
    </row>
    <row r="230" spans="1:3" x14ac:dyDescent="0.2">
      <c r="A230" s="5" t="s">
        <v>750</v>
      </c>
      <c r="B230">
        <v>923</v>
      </c>
      <c r="C230">
        <v>923</v>
      </c>
    </row>
    <row r="231" spans="1:3" x14ac:dyDescent="0.2">
      <c r="A231" s="5" t="s">
        <v>1399</v>
      </c>
      <c r="B231">
        <v>2955</v>
      </c>
      <c r="C231">
        <v>2955</v>
      </c>
    </row>
    <row r="232" spans="1:3" x14ac:dyDescent="0.2">
      <c r="A232" s="5" t="s">
        <v>1517</v>
      </c>
      <c r="B232">
        <v>16</v>
      </c>
      <c r="C232">
        <v>16</v>
      </c>
    </row>
    <row r="233" spans="1:3" x14ac:dyDescent="0.2">
      <c r="A233" s="5" t="s">
        <v>396</v>
      </c>
      <c r="B233">
        <v>26</v>
      </c>
      <c r="C233">
        <v>26</v>
      </c>
    </row>
    <row r="234" spans="1:3" x14ac:dyDescent="0.2">
      <c r="A234" s="5" t="s">
        <v>794</v>
      </c>
      <c r="B234">
        <v>2176</v>
      </c>
      <c r="C234">
        <v>2176</v>
      </c>
    </row>
    <row r="235" spans="1:3" x14ac:dyDescent="0.2">
      <c r="A235" s="5" t="s">
        <v>724</v>
      </c>
      <c r="B235">
        <v>1072</v>
      </c>
      <c r="C235">
        <v>1072</v>
      </c>
    </row>
    <row r="236" spans="1:3" x14ac:dyDescent="0.2">
      <c r="A236" s="5" t="s">
        <v>2008</v>
      </c>
      <c r="B236">
        <v>64</v>
      </c>
      <c r="C236">
        <v>64</v>
      </c>
    </row>
    <row r="237" spans="1:3" x14ac:dyDescent="0.2">
      <c r="A237" s="5" t="s">
        <v>38</v>
      </c>
      <c r="B237">
        <v>18</v>
      </c>
      <c r="C237">
        <v>18</v>
      </c>
    </row>
    <row r="238" spans="1:3" x14ac:dyDescent="0.2">
      <c r="A238" s="5" t="s">
        <v>493</v>
      </c>
      <c r="B238">
        <v>17</v>
      </c>
      <c r="C238">
        <v>17</v>
      </c>
    </row>
    <row r="239" spans="1:3" x14ac:dyDescent="0.2">
      <c r="A239" s="5" t="s">
        <v>1656</v>
      </c>
      <c r="B239">
        <v>679</v>
      </c>
      <c r="C239">
        <v>679</v>
      </c>
    </row>
    <row r="240" spans="1:3" x14ac:dyDescent="0.2">
      <c r="A240" s="5" t="s">
        <v>448</v>
      </c>
      <c r="B240">
        <v>168</v>
      </c>
      <c r="C240">
        <v>168</v>
      </c>
    </row>
    <row r="241" spans="1:3" x14ac:dyDescent="0.2">
      <c r="A241" s="5" t="s">
        <v>424</v>
      </c>
      <c r="B241">
        <v>886</v>
      </c>
      <c r="C241">
        <v>886</v>
      </c>
    </row>
    <row r="242" spans="1:3" x14ac:dyDescent="0.2">
      <c r="A242" s="5" t="s">
        <v>354</v>
      </c>
      <c r="B242">
        <v>1467</v>
      </c>
      <c r="C242">
        <v>1467</v>
      </c>
    </row>
    <row r="243" spans="1:3" x14ac:dyDescent="0.2">
      <c r="A243" s="5" t="s">
        <v>706</v>
      </c>
      <c r="B243">
        <v>33</v>
      </c>
      <c r="C243">
        <v>33</v>
      </c>
    </row>
    <row r="244" spans="1:3" x14ac:dyDescent="0.2">
      <c r="A244" s="5" t="s">
        <v>75</v>
      </c>
      <c r="B244">
        <v>674</v>
      </c>
      <c r="C244">
        <v>674</v>
      </c>
    </row>
    <row r="245" spans="1:3" x14ac:dyDescent="0.2">
      <c r="A245" s="5" t="s">
        <v>54</v>
      </c>
      <c r="B245">
        <v>27</v>
      </c>
      <c r="C245">
        <v>27</v>
      </c>
    </row>
    <row r="246" spans="1:3" x14ac:dyDescent="0.2">
      <c r="A246" s="5" t="s">
        <v>1330</v>
      </c>
      <c r="B246">
        <v>2928</v>
      </c>
      <c r="C246">
        <v>2928</v>
      </c>
    </row>
    <row r="247" spans="1:3" x14ac:dyDescent="0.2">
      <c r="A247" s="5" t="s">
        <v>704</v>
      </c>
      <c r="B247">
        <v>128</v>
      </c>
      <c r="C247">
        <v>128</v>
      </c>
    </row>
    <row r="248" spans="1:3" x14ac:dyDescent="0.2">
      <c r="A248" s="5" t="s">
        <v>1207</v>
      </c>
      <c r="B248">
        <v>42</v>
      </c>
      <c r="C248">
        <v>42</v>
      </c>
    </row>
    <row r="249" spans="1:3" x14ac:dyDescent="0.2">
      <c r="A249" s="5" t="s">
        <v>1719</v>
      </c>
      <c r="B249">
        <v>33</v>
      </c>
      <c r="C249">
        <v>33</v>
      </c>
    </row>
    <row r="250" spans="1:3" x14ac:dyDescent="0.2">
      <c r="A250" s="5" t="s">
        <v>915</v>
      </c>
      <c r="B250">
        <v>792</v>
      </c>
      <c r="C250">
        <v>792</v>
      </c>
    </row>
    <row r="251" spans="1:3" x14ac:dyDescent="0.2">
      <c r="A251" s="5" t="s">
        <v>1832</v>
      </c>
      <c r="B251">
        <v>1</v>
      </c>
      <c r="C251">
        <v>1</v>
      </c>
    </row>
    <row r="252" spans="1:3" x14ac:dyDescent="0.2">
      <c r="A252" s="5" t="s">
        <v>944</v>
      </c>
      <c r="B252">
        <v>605</v>
      </c>
      <c r="C252">
        <v>605</v>
      </c>
    </row>
    <row r="253" spans="1:3" x14ac:dyDescent="0.2">
      <c r="A253" s="5" t="s">
        <v>1082</v>
      </c>
      <c r="B253">
        <v>10</v>
      </c>
      <c r="C253">
        <v>10</v>
      </c>
    </row>
    <row r="254" spans="1:3" x14ac:dyDescent="0.2">
      <c r="A254" s="5" t="s">
        <v>1860</v>
      </c>
      <c r="B254">
        <v>141</v>
      </c>
      <c r="C254">
        <v>141</v>
      </c>
    </row>
    <row r="255" spans="1:3" x14ac:dyDescent="0.2">
      <c r="A255" s="5" t="s">
        <v>1536</v>
      </c>
      <c r="B255">
        <v>1</v>
      </c>
      <c r="C255">
        <v>1</v>
      </c>
    </row>
    <row r="256" spans="1:3" x14ac:dyDescent="0.2">
      <c r="A256" s="5" t="s">
        <v>650</v>
      </c>
      <c r="B256">
        <v>49</v>
      </c>
      <c r="C256">
        <v>49</v>
      </c>
    </row>
    <row r="257" spans="1:3" x14ac:dyDescent="0.2">
      <c r="A257" s="5" t="s">
        <v>48</v>
      </c>
      <c r="B257">
        <v>44</v>
      </c>
      <c r="C257">
        <v>44</v>
      </c>
    </row>
    <row r="258" spans="1:3" x14ac:dyDescent="0.2">
      <c r="A258" s="5" t="s">
        <v>1633</v>
      </c>
      <c r="B258">
        <v>1225</v>
      </c>
      <c r="C258">
        <v>1225</v>
      </c>
    </row>
    <row r="259" spans="1:3" x14ac:dyDescent="0.2">
      <c r="A259" s="5" t="s">
        <v>810</v>
      </c>
      <c r="B259">
        <v>44</v>
      </c>
      <c r="C259">
        <v>44</v>
      </c>
    </row>
    <row r="260" spans="1:3" x14ac:dyDescent="0.2">
      <c r="A260" s="5" t="s">
        <v>1013</v>
      </c>
      <c r="B260">
        <v>554</v>
      </c>
      <c r="C260">
        <v>554</v>
      </c>
    </row>
    <row r="261" spans="1:3" x14ac:dyDescent="0.2">
      <c r="A261" s="5" t="s">
        <v>1017</v>
      </c>
      <c r="B261">
        <v>648</v>
      </c>
      <c r="C261">
        <v>648</v>
      </c>
    </row>
    <row r="262" spans="1:3" x14ac:dyDescent="0.2">
      <c r="A262" s="5" t="s">
        <v>1322</v>
      </c>
      <c r="B262">
        <v>257</v>
      </c>
      <c r="C262">
        <v>257</v>
      </c>
    </row>
    <row r="263" spans="1:3" x14ac:dyDescent="0.2">
      <c r="A263" s="5" t="s">
        <v>1858</v>
      </c>
      <c r="B263">
        <v>523</v>
      </c>
      <c r="C263">
        <v>523</v>
      </c>
    </row>
    <row r="264" spans="1:3" x14ac:dyDescent="0.2">
      <c r="A264" s="5" t="s">
        <v>552</v>
      </c>
      <c r="B264">
        <v>1</v>
      </c>
      <c r="C264">
        <v>1</v>
      </c>
    </row>
    <row r="265" spans="1:3" x14ac:dyDescent="0.2">
      <c r="A265" s="5" t="s">
        <v>1950</v>
      </c>
      <c r="B265">
        <v>55</v>
      </c>
      <c r="C265">
        <v>55</v>
      </c>
    </row>
    <row r="266" spans="1:3" x14ac:dyDescent="0.2">
      <c r="A266" s="5" t="s">
        <v>1334</v>
      </c>
      <c r="B266">
        <v>2915</v>
      </c>
      <c r="C266">
        <v>2915</v>
      </c>
    </row>
    <row r="267" spans="1:3" x14ac:dyDescent="0.2">
      <c r="A267" s="5" t="s">
        <v>1554</v>
      </c>
      <c r="B267">
        <v>1274</v>
      </c>
      <c r="C267">
        <v>1274</v>
      </c>
    </row>
    <row r="268" spans="1:3" x14ac:dyDescent="0.2">
      <c r="A268" s="5" t="s">
        <v>360</v>
      </c>
      <c r="B268">
        <v>1059</v>
      </c>
      <c r="C268">
        <v>1059</v>
      </c>
    </row>
    <row r="269" spans="1:3" x14ac:dyDescent="0.2">
      <c r="A269" s="5" t="s">
        <v>1956</v>
      </c>
      <c r="B269">
        <v>114</v>
      </c>
      <c r="C269">
        <v>114</v>
      </c>
    </row>
    <row r="270" spans="1:3" x14ac:dyDescent="0.2">
      <c r="A270" s="5" t="s">
        <v>931</v>
      </c>
      <c r="B270">
        <v>32</v>
      </c>
      <c r="C270">
        <v>32</v>
      </c>
    </row>
    <row r="271" spans="1:3" x14ac:dyDescent="0.2">
      <c r="A271" s="5" t="s">
        <v>1840</v>
      </c>
      <c r="B271">
        <v>16</v>
      </c>
      <c r="C271">
        <v>16</v>
      </c>
    </row>
    <row r="272" spans="1:3" x14ac:dyDescent="0.2">
      <c r="A272" s="5" t="s">
        <v>61</v>
      </c>
      <c r="B272">
        <v>200</v>
      </c>
      <c r="C272">
        <v>200</v>
      </c>
    </row>
    <row r="273" spans="1:3" x14ac:dyDescent="0.2">
      <c r="A273" s="5" t="s">
        <v>418</v>
      </c>
      <c r="B273">
        <v>86</v>
      </c>
      <c r="C273">
        <v>86</v>
      </c>
    </row>
    <row r="274" spans="1:3" x14ac:dyDescent="0.2">
      <c r="A274" s="5" t="s">
        <v>558</v>
      </c>
      <c r="B274">
        <v>1335</v>
      </c>
      <c r="C274">
        <v>1335</v>
      </c>
    </row>
    <row r="275" spans="1:3" x14ac:dyDescent="0.2">
      <c r="A275" s="5" t="s">
        <v>267</v>
      </c>
      <c r="B275">
        <v>60</v>
      </c>
      <c r="C275">
        <v>60</v>
      </c>
    </row>
    <row r="276" spans="1:3" x14ac:dyDescent="0.2">
      <c r="A276" s="5" t="s">
        <v>170</v>
      </c>
      <c r="B276">
        <v>2253</v>
      </c>
      <c r="C276">
        <v>2253</v>
      </c>
    </row>
    <row r="277" spans="1:3" x14ac:dyDescent="0.2">
      <c r="A277" s="5" t="s">
        <v>1099</v>
      </c>
      <c r="B277">
        <v>6080</v>
      </c>
      <c r="C277">
        <v>6080</v>
      </c>
    </row>
    <row r="278" spans="1:3" x14ac:dyDescent="0.2">
      <c r="A278" s="5" t="s">
        <v>155</v>
      </c>
      <c r="B278">
        <v>120</v>
      </c>
      <c r="C278">
        <v>120</v>
      </c>
    </row>
    <row r="279" spans="1:3" x14ac:dyDescent="0.2">
      <c r="A279" s="5" t="s">
        <v>855</v>
      </c>
      <c r="B279">
        <v>40</v>
      </c>
      <c r="C279">
        <v>40</v>
      </c>
    </row>
    <row r="280" spans="1:3" x14ac:dyDescent="0.2">
      <c r="A280" s="5" t="s">
        <v>664</v>
      </c>
      <c r="B280">
        <v>7</v>
      </c>
      <c r="C280">
        <v>7</v>
      </c>
    </row>
    <row r="281" spans="1:3" x14ac:dyDescent="0.2">
      <c r="A281" s="5" t="s">
        <v>1356</v>
      </c>
      <c r="B281">
        <v>14</v>
      </c>
      <c r="C281">
        <v>14</v>
      </c>
    </row>
    <row r="282" spans="1:3" x14ac:dyDescent="0.2">
      <c r="A282" s="5" t="s">
        <v>1205</v>
      </c>
      <c r="B282">
        <v>71</v>
      </c>
      <c r="C282">
        <v>71</v>
      </c>
    </row>
    <row r="283" spans="1:3" x14ac:dyDescent="0.2">
      <c r="A283" s="5" t="s">
        <v>1804</v>
      </c>
      <c r="B283">
        <v>1825</v>
      </c>
      <c r="C283">
        <v>1825</v>
      </c>
    </row>
    <row r="284" spans="1:3" x14ac:dyDescent="0.2">
      <c r="A284" s="5" t="s">
        <v>180</v>
      </c>
      <c r="B284">
        <v>12</v>
      </c>
      <c r="C284">
        <v>12</v>
      </c>
    </row>
    <row r="285" spans="1:3" x14ac:dyDescent="0.2">
      <c r="A285" s="5" t="s">
        <v>1920</v>
      </c>
      <c r="B285">
        <v>1691</v>
      </c>
      <c r="C285">
        <v>1691</v>
      </c>
    </row>
    <row r="286" spans="1:3" x14ac:dyDescent="0.2">
      <c r="A286" s="5" t="s">
        <v>692</v>
      </c>
      <c r="B286">
        <v>80</v>
      </c>
      <c r="C286">
        <v>80</v>
      </c>
    </row>
    <row r="287" spans="1:3" x14ac:dyDescent="0.2">
      <c r="A287" s="5" t="s">
        <v>702</v>
      </c>
      <c r="B287">
        <v>73</v>
      </c>
      <c r="C287">
        <v>73</v>
      </c>
    </row>
    <row r="288" spans="1:3" x14ac:dyDescent="0.2">
      <c r="A288" s="5" t="s">
        <v>954</v>
      </c>
      <c r="B288">
        <v>1181</v>
      </c>
      <c r="C288">
        <v>1181</v>
      </c>
    </row>
    <row r="289" spans="1:3" x14ac:dyDescent="0.2">
      <c r="A289" s="5" t="s">
        <v>897</v>
      </c>
      <c r="B289">
        <v>83</v>
      </c>
      <c r="C289">
        <v>83</v>
      </c>
    </row>
    <row r="290" spans="1:3" x14ac:dyDescent="0.2">
      <c r="A290" s="5" t="s">
        <v>472</v>
      </c>
      <c r="B290">
        <v>226</v>
      </c>
      <c r="C290">
        <v>226</v>
      </c>
    </row>
    <row r="291" spans="1:3" x14ac:dyDescent="0.2">
      <c r="A291" s="5" t="s">
        <v>752</v>
      </c>
      <c r="B291">
        <v>1</v>
      </c>
      <c r="C291">
        <v>1</v>
      </c>
    </row>
    <row r="292" spans="1:3" x14ac:dyDescent="0.2">
      <c r="A292" s="5" t="s">
        <v>962</v>
      </c>
      <c r="B292">
        <v>46</v>
      </c>
      <c r="C292">
        <v>46</v>
      </c>
    </row>
    <row r="293" spans="1:3" x14ac:dyDescent="0.2">
      <c r="A293" s="5" t="s">
        <v>79</v>
      </c>
      <c r="B293">
        <v>558</v>
      </c>
      <c r="C293">
        <v>558</v>
      </c>
    </row>
    <row r="294" spans="1:3" x14ac:dyDescent="0.2">
      <c r="A294" s="5" t="s">
        <v>1442</v>
      </c>
      <c r="B294">
        <v>83</v>
      </c>
      <c r="C294">
        <v>83</v>
      </c>
    </row>
    <row r="295" spans="1:3" x14ac:dyDescent="0.2">
      <c r="A295" s="5" t="s">
        <v>554</v>
      </c>
      <c r="B295">
        <v>101</v>
      </c>
      <c r="C295">
        <v>101</v>
      </c>
    </row>
    <row r="296" spans="1:3" x14ac:dyDescent="0.2">
      <c r="A296" s="5" t="s">
        <v>1364</v>
      </c>
      <c r="B296">
        <v>752</v>
      </c>
      <c r="C296">
        <v>752</v>
      </c>
    </row>
    <row r="297" spans="1:3" x14ac:dyDescent="0.2">
      <c r="A297" s="5" t="s">
        <v>644</v>
      </c>
      <c r="B297">
        <v>38</v>
      </c>
      <c r="C297">
        <v>38</v>
      </c>
    </row>
    <row r="298" spans="1:3" x14ac:dyDescent="0.2">
      <c r="A298" s="5" t="s">
        <v>1556</v>
      </c>
      <c r="B298">
        <v>210</v>
      </c>
      <c r="C298">
        <v>210</v>
      </c>
    </row>
    <row r="299" spans="1:3" x14ac:dyDescent="0.2">
      <c r="A299" s="5" t="s">
        <v>1055</v>
      </c>
      <c r="B299">
        <v>62</v>
      </c>
      <c r="C299">
        <v>62</v>
      </c>
    </row>
    <row r="300" spans="1:3" x14ac:dyDescent="0.2">
      <c r="A300" s="5" t="s">
        <v>1068</v>
      </c>
      <c r="B300">
        <v>362</v>
      </c>
      <c r="C300">
        <v>362</v>
      </c>
    </row>
    <row r="301" spans="1:3" x14ac:dyDescent="0.2">
      <c r="A301" s="5" t="s">
        <v>1645</v>
      </c>
      <c r="B301">
        <v>67</v>
      </c>
      <c r="C301">
        <v>67</v>
      </c>
    </row>
    <row r="302" spans="1:3" x14ac:dyDescent="0.2">
      <c r="A302" s="5" t="s">
        <v>1924</v>
      </c>
      <c r="B302">
        <v>13</v>
      </c>
      <c r="C302">
        <v>13</v>
      </c>
    </row>
    <row r="303" spans="1:3" x14ac:dyDescent="0.2">
      <c r="A303" s="5" t="s">
        <v>1240</v>
      </c>
      <c r="B303">
        <v>82</v>
      </c>
      <c r="C303">
        <v>82</v>
      </c>
    </row>
    <row r="304" spans="1:3" x14ac:dyDescent="0.2">
      <c r="A304" s="5" t="s">
        <v>564</v>
      </c>
      <c r="B304">
        <v>15</v>
      </c>
      <c r="C304">
        <v>15</v>
      </c>
    </row>
    <row r="305" spans="1:3" x14ac:dyDescent="0.2">
      <c r="A305" s="5" t="s">
        <v>1286</v>
      </c>
      <c r="B305">
        <v>64</v>
      </c>
      <c r="C305">
        <v>64</v>
      </c>
    </row>
    <row r="306" spans="1:3" x14ac:dyDescent="0.2">
      <c r="A306" s="5" t="s">
        <v>1044</v>
      </c>
      <c r="B306">
        <v>579</v>
      </c>
      <c r="C306">
        <v>579</v>
      </c>
    </row>
    <row r="307" spans="1:3" x14ac:dyDescent="0.2">
      <c r="A307" s="5" t="s">
        <v>642</v>
      </c>
      <c r="B307">
        <v>1910</v>
      </c>
      <c r="C307">
        <v>1910</v>
      </c>
    </row>
    <row r="308" spans="1:3" x14ac:dyDescent="0.2">
      <c r="A308" s="5" t="s">
        <v>207</v>
      </c>
      <c r="B308">
        <v>838</v>
      </c>
      <c r="C308">
        <v>838</v>
      </c>
    </row>
    <row r="309" spans="1:3" x14ac:dyDescent="0.2">
      <c r="A309" s="5" t="s">
        <v>738</v>
      </c>
      <c r="B309">
        <v>147</v>
      </c>
      <c r="C309">
        <v>147</v>
      </c>
    </row>
    <row r="310" spans="1:3" x14ac:dyDescent="0.2">
      <c r="A310" s="5" t="s">
        <v>1617</v>
      </c>
      <c r="B310">
        <v>6</v>
      </c>
      <c r="C310">
        <v>6</v>
      </c>
    </row>
    <row r="311" spans="1:3" x14ac:dyDescent="0.2">
      <c r="A311" s="5" t="s">
        <v>1874</v>
      </c>
      <c r="B311">
        <v>38</v>
      </c>
      <c r="C311">
        <v>38</v>
      </c>
    </row>
    <row r="312" spans="1:3" x14ac:dyDescent="0.2">
      <c r="A312" s="5" t="s">
        <v>1494</v>
      </c>
      <c r="B312">
        <v>10</v>
      </c>
      <c r="C312">
        <v>10</v>
      </c>
    </row>
    <row r="313" spans="1:3" x14ac:dyDescent="0.2">
      <c r="A313" s="5" t="s">
        <v>243</v>
      </c>
      <c r="B313">
        <v>714</v>
      </c>
      <c r="C313">
        <v>714</v>
      </c>
    </row>
    <row r="314" spans="1:3" x14ac:dyDescent="0.2">
      <c r="A314" s="5" t="s">
        <v>882</v>
      </c>
      <c r="B314">
        <v>1439</v>
      </c>
      <c r="C314">
        <v>1439</v>
      </c>
    </row>
    <row r="315" spans="1:3" x14ac:dyDescent="0.2">
      <c r="A315" s="5" t="s">
        <v>404</v>
      </c>
      <c r="B315">
        <v>782</v>
      </c>
      <c r="C315">
        <v>782</v>
      </c>
    </row>
    <row r="316" spans="1:3" x14ac:dyDescent="0.2">
      <c r="A316" s="5" t="s">
        <v>1800</v>
      </c>
      <c r="B316">
        <v>1886</v>
      </c>
      <c r="C316">
        <v>1886</v>
      </c>
    </row>
    <row r="317" spans="1:3" x14ac:dyDescent="0.2">
      <c r="A317" s="5" t="s">
        <v>686</v>
      </c>
      <c r="B317">
        <v>30</v>
      </c>
      <c r="C317">
        <v>30</v>
      </c>
    </row>
    <row r="318" spans="1:3" x14ac:dyDescent="0.2">
      <c r="A318" s="5" t="s">
        <v>392</v>
      </c>
      <c r="B318">
        <v>67</v>
      </c>
      <c r="C318">
        <v>67</v>
      </c>
    </row>
    <row r="319" spans="1:3" x14ac:dyDescent="0.2">
      <c r="A319" s="5" t="s">
        <v>434</v>
      </c>
      <c r="B319">
        <v>86</v>
      </c>
      <c r="C319">
        <v>86</v>
      </c>
    </row>
    <row r="320" spans="1:3" x14ac:dyDescent="0.2">
      <c r="A320" s="5" t="s">
        <v>295</v>
      </c>
      <c r="B320">
        <v>3387</v>
      </c>
      <c r="C320">
        <v>3387</v>
      </c>
    </row>
    <row r="321" spans="1:3" x14ac:dyDescent="0.2">
      <c r="A321" s="5" t="s">
        <v>1587</v>
      </c>
      <c r="B321">
        <v>2201</v>
      </c>
      <c r="C321">
        <v>2201</v>
      </c>
    </row>
    <row r="322" spans="1:3" x14ac:dyDescent="0.2">
      <c r="A322" s="5" t="s">
        <v>742</v>
      </c>
      <c r="B322">
        <v>331</v>
      </c>
      <c r="C322">
        <v>331</v>
      </c>
    </row>
    <row r="323" spans="1:3" x14ac:dyDescent="0.2">
      <c r="A323" s="5" t="s">
        <v>2023</v>
      </c>
      <c r="B323">
        <v>374</v>
      </c>
      <c r="C323">
        <v>374</v>
      </c>
    </row>
    <row r="324" spans="1:3" x14ac:dyDescent="0.2">
      <c r="A324" s="5" t="s">
        <v>891</v>
      </c>
      <c r="B324">
        <v>118</v>
      </c>
      <c r="C324">
        <v>118</v>
      </c>
    </row>
    <row r="325" spans="1:3" x14ac:dyDescent="0.2">
      <c r="A325" s="5" t="s">
        <v>1123</v>
      </c>
      <c r="B325">
        <v>77</v>
      </c>
      <c r="C325">
        <v>77</v>
      </c>
    </row>
    <row r="326" spans="1:3" x14ac:dyDescent="0.2">
      <c r="A326" s="5" t="s">
        <v>475</v>
      </c>
      <c r="B326">
        <v>1625</v>
      </c>
      <c r="C326">
        <v>1625</v>
      </c>
    </row>
    <row r="327" spans="1:3" x14ac:dyDescent="0.2">
      <c r="A327" s="5" t="s">
        <v>620</v>
      </c>
      <c r="B327">
        <v>132</v>
      </c>
      <c r="C327">
        <v>132</v>
      </c>
    </row>
    <row r="328" spans="1:3" x14ac:dyDescent="0.2">
      <c r="A328" s="5" t="s">
        <v>249</v>
      </c>
      <c r="B328">
        <v>1</v>
      </c>
      <c r="C328">
        <v>1</v>
      </c>
    </row>
    <row r="329" spans="1:3" x14ac:dyDescent="0.2">
      <c r="A329" s="5" t="s">
        <v>1061</v>
      </c>
      <c r="B329">
        <v>19</v>
      </c>
      <c r="C329">
        <v>19</v>
      </c>
    </row>
    <row r="330" spans="1:3" x14ac:dyDescent="0.2">
      <c r="A330" s="5" t="s">
        <v>1386</v>
      </c>
      <c r="B330">
        <v>58</v>
      </c>
      <c r="C330">
        <v>58</v>
      </c>
    </row>
    <row r="331" spans="1:3" x14ac:dyDescent="0.2">
      <c r="A331" s="5" t="s">
        <v>991</v>
      </c>
      <c r="B331">
        <v>575</v>
      </c>
      <c r="C331">
        <v>575</v>
      </c>
    </row>
    <row r="332" spans="1:3" x14ac:dyDescent="0.2">
      <c r="A332" s="5" t="s">
        <v>1048</v>
      </c>
      <c r="B332">
        <v>0</v>
      </c>
      <c r="C332">
        <v>0</v>
      </c>
    </row>
    <row r="333" spans="1:3" x14ac:dyDescent="0.2">
      <c r="A333" s="5" t="s">
        <v>1609</v>
      </c>
      <c r="B333">
        <v>859</v>
      </c>
      <c r="C333">
        <v>859</v>
      </c>
    </row>
    <row r="334" spans="1:3" x14ac:dyDescent="0.2">
      <c r="A334" s="5" t="s">
        <v>483</v>
      </c>
      <c r="B334">
        <v>143</v>
      </c>
      <c r="C334">
        <v>143</v>
      </c>
    </row>
    <row r="335" spans="1:3" x14ac:dyDescent="0.2">
      <c r="A335" s="5" t="s">
        <v>1625</v>
      </c>
      <c r="B335">
        <v>31</v>
      </c>
      <c r="C335">
        <v>31</v>
      </c>
    </row>
    <row r="336" spans="1:3" x14ac:dyDescent="0.2">
      <c r="A336" s="5" t="s">
        <v>672</v>
      </c>
      <c r="B336">
        <v>16</v>
      </c>
      <c r="C336">
        <v>16</v>
      </c>
    </row>
    <row r="337" spans="1:3" x14ac:dyDescent="0.2">
      <c r="A337" s="5" t="s">
        <v>1662</v>
      </c>
      <c r="B337">
        <v>36</v>
      </c>
      <c r="C337">
        <v>36</v>
      </c>
    </row>
    <row r="338" spans="1:3" x14ac:dyDescent="0.2">
      <c r="A338" s="5" t="s">
        <v>428</v>
      </c>
      <c r="B338">
        <v>35</v>
      </c>
      <c r="C338">
        <v>35</v>
      </c>
    </row>
    <row r="339" spans="1:3" x14ac:dyDescent="0.2">
      <c r="A339" s="5" t="s">
        <v>1635</v>
      </c>
      <c r="B339">
        <v>1</v>
      </c>
      <c r="C339">
        <v>1</v>
      </c>
    </row>
    <row r="340" spans="1:3" x14ac:dyDescent="0.2">
      <c r="A340" s="5" t="s">
        <v>1918</v>
      </c>
      <c r="B340">
        <v>263</v>
      </c>
      <c r="C340">
        <v>263</v>
      </c>
    </row>
    <row r="341" spans="1:3" x14ac:dyDescent="0.2">
      <c r="A341" s="5" t="s">
        <v>972</v>
      </c>
      <c r="B341">
        <v>535</v>
      </c>
      <c r="C341">
        <v>535</v>
      </c>
    </row>
    <row r="342" spans="1:3" x14ac:dyDescent="0.2">
      <c r="A342" s="5" t="s">
        <v>1344</v>
      </c>
      <c r="B342">
        <v>3868</v>
      </c>
      <c r="C342">
        <v>3868</v>
      </c>
    </row>
    <row r="343" spans="1:3" x14ac:dyDescent="0.2">
      <c r="A343" s="5" t="s">
        <v>1318</v>
      </c>
      <c r="B343">
        <v>94</v>
      </c>
      <c r="C343">
        <v>94</v>
      </c>
    </row>
    <row r="344" spans="1:3" x14ac:dyDescent="0.2">
      <c r="A344" s="5" t="s">
        <v>1593</v>
      </c>
      <c r="B344">
        <v>831</v>
      </c>
      <c r="C344">
        <v>831</v>
      </c>
    </row>
    <row r="345" spans="1:3" x14ac:dyDescent="0.2">
      <c r="A345" s="5" t="s">
        <v>1176</v>
      </c>
      <c r="B345">
        <v>37</v>
      </c>
      <c r="C345">
        <v>37</v>
      </c>
    </row>
    <row r="346" spans="1:3" x14ac:dyDescent="0.2">
      <c r="A346" s="5" t="s">
        <v>1218</v>
      </c>
      <c r="B346">
        <v>1368</v>
      </c>
      <c r="C346">
        <v>1368</v>
      </c>
    </row>
    <row r="347" spans="1:3" x14ac:dyDescent="0.2">
      <c r="A347" s="5" t="s">
        <v>398</v>
      </c>
      <c r="B347">
        <v>1258</v>
      </c>
      <c r="C347">
        <v>1258</v>
      </c>
    </row>
    <row r="348" spans="1:3" x14ac:dyDescent="0.2">
      <c r="A348" s="5" t="s">
        <v>1846</v>
      </c>
      <c r="B348">
        <v>41</v>
      </c>
      <c r="C348">
        <v>41</v>
      </c>
    </row>
    <row r="349" spans="1:3" x14ac:dyDescent="0.2">
      <c r="A349" s="5" t="s">
        <v>358</v>
      </c>
      <c r="B349">
        <v>5681</v>
      </c>
      <c r="C349">
        <v>5681</v>
      </c>
    </row>
    <row r="350" spans="1:3" x14ac:dyDescent="0.2">
      <c r="A350" s="5" t="s">
        <v>1599</v>
      </c>
      <c r="B350">
        <v>2108</v>
      </c>
      <c r="C350">
        <v>2108</v>
      </c>
    </row>
    <row r="351" spans="1:3" x14ac:dyDescent="0.2">
      <c r="A351" s="5" t="s">
        <v>1316</v>
      </c>
      <c r="B351">
        <v>65</v>
      </c>
      <c r="C351">
        <v>65</v>
      </c>
    </row>
    <row r="352" spans="1:3" x14ac:dyDescent="0.2">
      <c r="A352" s="5" t="s">
        <v>1216</v>
      </c>
      <c r="B352">
        <v>156</v>
      </c>
      <c r="C352">
        <v>156</v>
      </c>
    </row>
    <row r="353" spans="1:3" x14ac:dyDescent="0.2">
      <c r="A353" s="5" t="s">
        <v>1909</v>
      </c>
      <c r="B353">
        <v>67</v>
      </c>
      <c r="C353">
        <v>67</v>
      </c>
    </row>
    <row r="354" spans="1:3" x14ac:dyDescent="0.2">
      <c r="A354" s="5" t="s">
        <v>1930</v>
      </c>
      <c r="B354">
        <v>1</v>
      </c>
      <c r="C354">
        <v>1</v>
      </c>
    </row>
    <row r="355" spans="1:3" x14ac:dyDescent="0.2">
      <c r="A355" s="5" t="s">
        <v>1186</v>
      </c>
      <c r="B355">
        <v>35</v>
      </c>
      <c r="C355">
        <v>35</v>
      </c>
    </row>
    <row r="356" spans="1:3" x14ac:dyDescent="0.2">
      <c r="A356" s="5" t="s">
        <v>632</v>
      </c>
      <c r="B356">
        <v>908</v>
      </c>
      <c r="C356">
        <v>908</v>
      </c>
    </row>
    <row r="357" spans="1:3" x14ac:dyDescent="0.2">
      <c r="A357" s="5" t="s">
        <v>1342</v>
      </c>
      <c r="B357">
        <v>1</v>
      </c>
      <c r="C357">
        <v>1</v>
      </c>
    </row>
    <row r="358" spans="1:3" x14ac:dyDescent="0.2">
      <c r="A358" s="5" t="s">
        <v>1942</v>
      </c>
      <c r="B358">
        <v>830</v>
      </c>
      <c r="C358">
        <v>830</v>
      </c>
    </row>
    <row r="359" spans="1:3" x14ac:dyDescent="0.2">
      <c r="A359" s="5" t="s">
        <v>956</v>
      </c>
      <c r="B359">
        <v>39</v>
      </c>
      <c r="C359">
        <v>39</v>
      </c>
    </row>
    <row r="360" spans="1:3" x14ac:dyDescent="0.2">
      <c r="A360" s="5" t="s">
        <v>136</v>
      </c>
      <c r="B360">
        <v>48</v>
      </c>
      <c r="C360">
        <v>48</v>
      </c>
    </row>
    <row r="361" spans="1:3" x14ac:dyDescent="0.2">
      <c r="A361" s="5" t="s">
        <v>63</v>
      </c>
      <c r="B361">
        <v>452</v>
      </c>
      <c r="C361">
        <v>452</v>
      </c>
    </row>
    <row r="362" spans="1:3" x14ac:dyDescent="0.2">
      <c r="A362" s="5" t="s">
        <v>1340</v>
      </c>
      <c r="B362">
        <v>602</v>
      </c>
      <c r="C362">
        <v>602</v>
      </c>
    </row>
    <row r="363" spans="1:3" x14ac:dyDescent="0.2">
      <c r="A363" s="5" t="s">
        <v>708</v>
      </c>
      <c r="B363">
        <v>1063</v>
      </c>
      <c r="C363">
        <v>1063</v>
      </c>
    </row>
    <row r="364" spans="1:3" x14ac:dyDescent="0.2">
      <c r="A364" s="5" t="s">
        <v>1121</v>
      </c>
      <c r="B364">
        <v>1296</v>
      </c>
      <c r="C364">
        <v>1296</v>
      </c>
    </row>
    <row r="365" spans="1:3" x14ac:dyDescent="0.2">
      <c r="A365" s="5" t="s">
        <v>688</v>
      </c>
      <c r="B365">
        <v>17</v>
      </c>
      <c r="C365">
        <v>17</v>
      </c>
    </row>
    <row r="366" spans="1:3" x14ac:dyDescent="0.2">
      <c r="A366" s="5" t="s">
        <v>1308</v>
      </c>
      <c r="B366">
        <v>105</v>
      </c>
      <c r="C366">
        <v>105</v>
      </c>
    </row>
    <row r="367" spans="1:3" x14ac:dyDescent="0.2">
      <c r="A367" s="5" t="s">
        <v>2040</v>
      </c>
      <c r="B367">
        <v>213164</v>
      </c>
      <c r="C367">
        <v>213164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A97B-D7E8-F744-978B-CBCEB533317A}">
  <dimension ref="A1:R6025"/>
  <sheetViews>
    <sheetView topLeftCell="E458" workbookViewId="0">
      <selection activeCell="N477" sqref="N477"/>
    </sheetView>
  </sheetViews>
  <sheetFormatPr baseColWidth="10" defaultRowHeight="16" x14ac:dyDescent="0.2"/>
  <cols>
    <col min="1" max="1" width="31.5" customWidth="1"/>
    <col min="2" max="2" width="14.5" style="11" customWidth="1"/>
    <col min="3" max="3" width="12.5" style="10" customWidth="1"/>
    <col min="8" max="8" width="34" customWidth="1"/>
    <col min="9" max="9" width="13.1640625" style="10" customWidth="1"/>
    <col min="10" max="10" width="10.83203125" style="10"/>
    <col min="12" max="12" width="29" customWidth="1"/>
    <col min="17" max="17" width="28.83203125" customWidth="1"/>
  </cols>
  <sheetData>
    <row r="1" spans="1:10" x14ac:dyDescent="0.2">
      <c r="B1" s="10"/>
    </row>
    <row r="2" spans="1:10" x14ac:dyDescent="0.2">
      <c r="B2" s="10"/>
    </row>
    <row r="3" spans="1:10" x14ac:dyDescent="0.2">
      <c r="B3" s="10"/>
    </row>
    <row r="4" spans="1:10" x14ac:dyDescent="0.2">
      <c r="B4" s="10"/>
    </row>
    <row r="5" spans="1:10" x14ac:dyDescent="0.2">
      <c r="B5" s="10"/>
    </row>
    <row r="6" spans="1:10" x14ac:dyDescent="0.2">
      <c r="B6" s="10"/>
    </row>
    <row r="7" spans="1:10" x14ac:dyDescent="0.2">
      <c r="A7" s="5" t="s">
        <v>202</v>
      </c>
      <c r="B7" s="11" t="s">
        <v>2107</v>
      </c>
      <c r="C7" s="10">
        <v>56</v>
      </c>
      <c r="H7" s="5" t="s">
        <v>586</v>
      </c>
      <c r="I7" s="12" t="s">
        <v>2109</v>
      </c>
      <c r="J7" s="10">
        <v>2768</v>
      </c>
    </row>
    <row r="8" spans="1:10" x14ac:dyDescent="0.2">
      <c r="A8" s="5" t="s">
        <v>849</v>
      </c>
      <c r="B8" s="11" t="s">
        <v>2107</v>
      </c>
      <c r="C8" s="10">
        <v>941</v>
      </c>
      <c r="H8" s="5" t="s">
        <v>416</v>
      </c>
      <c r="I8" s="12" t="s">
        <v>2109</v>
      </c>
      <c r="J8" s="10">
        <v>3318</v>
      </c>
    </row>
    <row r="9" spans="1:10" x14ac:dyDescent="0.2">
      <c r="A9" s="5" t="s">
        <v>1822</v>
      </c>
      <c r="B9" s="11" t="s">
        <v>2107</v>
      </c>
      <c r="C9" s="10">
        <v>107</v>
      </c>
      <c r="H9" s="5" t="s">
        <v>1034</v>
      </c>
      <c r="I9" s="12" t="s">
        <v>2109</v>
      </c>
      <c r="J9" s="10">
        <v>64</v>
      </c>
    </row>
    <row r="10" spans="1:10" x14ac:dyDescent="0.2">
      <c r="A10" s="5" t="s">
        <v>756</v>
      </c>
      <c r="B10" s="11" t="s">
        <v>2107</v>
      </c>
      <c r="C10" s="10">
        <v>33</v>
      </c>
      <c r="H10" s="5" t="s">
        <v>1907</v>
      </c>
      <c r="I10" s="12" t="s">
        <v>2109</v>
      </c>
      <c r="J10" s="10">
        <v>96</v>
      </c>
    </row>
    <row r="11" spans="1:10" x14ac:dyDescent="0.2">
      <c r="A11" s="5" t="s">
        <v>408</v>
      </c>
      <c r="B11" s="11" t="s">
        <v>2107</v>
      </c>
      <c r="C11" s="10">
        <v>210</v>
      </c>
      <c r="H11" s="5" t="s">
        <v>572</v>
      </c>
      <c r="I11" s="12" t="s">
        <v>2109</v>
      </c>
      <c r="J11" s="10">
        <v>261</v>
      </c>
    </row>
    <row r="12" spans="1:10" x14ac:dyDescent="0.2">
      <c r="A12" s="5" t="s">
        <v>1907</v>
      </c>
      <c r="B12" s="11" t="s">
        <v>2107</v>
      </c>
      <c r="C12" s="10">
        <v>67</v>
      </c>
      <c r="H12" s="5" t="s">
        <v>1675</v>
      </c>
      <c r="I12" s="12" t="s">
        <v>2109</v>
      </c>
      <c r="J12" s="10">
        <v>210</v>
      </c>
    </row>
    <row r="13" spans="1:10" x14ac:dyDescent="0.2">
      <c r="A13" s="5" t="s">
        <v>1460</v>
      </c>
      <c r="B13" s="11" t="s">
        <v>2107</v>
      </c>
      <c r="C13" s="10">
        <v>14</v>
      </c>
      <c r="H13" s="5" t="s">
        <v>1668</v>
      </c>
      <c r="I13" s="12" t="s">
        <v>2109</v>
      </c>
      <c r="J13" s="10">
        <v>2489</v>
      </c>
    </row>
    <row r="14" spans="1:10" x14ac:dyDescent="0.2">
      <c r="A14" s="5" t="s">
        <v>880</v>
      </c>
      <c r="B14" s="11" t="s">
        <v>2107</v>
      </c>
      <c r="C14" s="10">
        <v>418</v>
      </c>
      <c r="H14" s="5" t="s">
        <v>774</v>
      </c>
      <c r="I14" s="12" t="s">
        <v>2109</v>
      </c>
      <c r="J14" s="10">
        <v>88</v>
      </c>
    </row>
    <row r="15" spans="1:10" x14ac:dyDescent="0.2">
      <c r="A15" s="5" t="s">
        <v>245</v>
      </c>
      <c r="B15" s="11" t="s">
        <v>2107</v>
      </c>
      <c r="C15" s="10">
        <v>1220</v>
      </c>
      <c r="H15" s="5" t="s">
        <v>1155</v>
      </c>
      <c r="I15" s="12" t="s">
        <v>2109</v>
      </c>
      <c r="J15" s="10">
        <v>135</v>
      </c>
    </row>
    <row r="16" spans="1:10" x14ac:dyDescent="0.2">
      <c r="A16" s="5" t="s">
        <v>1220</v>
      </c>
      <c r="B16" s="11" t="s">
        <v>2107</v>
      </c>
      <c r="C16" s="10">
        <v>102</v>
      </c>
      <c r="H16" s="5" t="s">
        <v>938</v>
      </c>
      <c r="I16" s="12" t="s">
        <v>2109</v>
      </c>
      <c r="J16" s="10">
        <v>170</v>
      </c>
    </row>
    <row r="17" spans="1:10" x14ac:dyDescent="0.2">
      <c r="A17" s="5" t="s">
        <v>1101</v>
      </c>
      <c r="B17" s="11" t="s">
        <v>2107</v>
      </c>
      <c r="C17" s="10">
        <v>80</v>
      </c>
      <c r="H17" s="5" t="s">
        <v>164</v>
      </c>
      <c r="I17" s="12" t="s">
        <v>2109</v>
      </c>
      <c r="J17" s="10">
        <v>211</v>
      </c>
    </row>
    <row r="18" spans="1:10" x14ac:dyDescent="0.2">
      <c r="A18" s="5" t="s">
        <v>1748</v>
      </c>
      <c r="B18" s="11" t="s">
        <v>2107</v>
      </c>
      <c r="C18" s="10">
        <v>35</v>
      </c>
      <c r="H18" s="5" t="s">
        <v>1816</v>
      </c>
      <c r="I18" s="12" t="s">
        <v>2109</v>
      </c>
      <c r="J18" s="10">
        <v>182</v>
      </c>
    </row>
    <row r="19" spans="1:10" x14ac:dyDescent="0.2">
      <c r="A19" s="5" t="s">
        <v>1360</v>
      </c>
      <c r="B19" s="11" t="s">
        <v>2107</v>
      </c>
      <c r="C19" s="10">
        <v>750</v>
      </c>
      <c r="H19" s="5" t="s">
        <v>1681</v>
      </c>
      <c r="I19" s="12" t="s">
        <v>2109</v>
      </c>
      <c r="J19" s="10">
        <v>1280</v>
      </c>
    </row>
    <row r="20" spans="1:10" x14ac:dyDescent="0.2">
      <c r="A20" s="5" t="s">
        <v>422</v>
      </c>
      <c r="B20" s="11" t="s">
        <v>2107</v>
      </c>
      <c r="C20" s="10">
        <v>19</v>
      </c>
      <c r="H20" s="5" t="s">
        <v>338</v>
      </c>
      <c r="I20" s="12" t="s">
        <v>2109</v>
      </c>
      <c r="J20" s="10">
        <v>70</v>
      </c>
    </row>
    <row r="21" spans="1:10" x14ac:dyDescent="0.2">
      <c r="A21" s="5" t="s">
        <v>1691</v>
      </c>
      <c r="B21" s="11" t="s">
        <v>2107</v>
      </c>
      <c r="C21" s="10">
        <v>154</v>
      </c>
      <c r="H21" s="5" t="s">
        <v>550</v>
      </c>
      <c r="I21" s="12" t="s">
        <v>2109</v>
      </c>
      <c r="J21" s="10">
        <v>6465</v>
      </c>
    </row>
    <row r="22" spans="1:10" x14ac:dyDescent="0.2">
      <c r="A22" s="5" t="s">
        <v>174</v>
      </c>
      <c r="B22" s="11" t="s">
        <v>2107</v>
      </c>
      <c r="C22" s="10">
        <v>5</v>
      </c>
      <c r="H22" s="5" t="s">
        <v>1979</v>
      </c>
      <c r="I22" s="12" t="s">
        <v>2109</v>
      </c>
      <c r="J22" s="10">
        <v>135</v>
      </c>
    </row>
    <row r="23" spans="1:10" x14ac:dyDescent="0.2">
      <c r="A23" s="5" t="s">
        <v>12</v>
      </c>
      <c r="B23" s="11" t="s">
        <v>2107</v>
      </c>
      <c r="C23" s="10">
        <v>0</v>
      </c>
      <c r="H23" s="5" t="s">
        <v>859</v>
      </c>
      <c r="I23" s="12" t="s">
        <v>2109</v>
      </c>
      <c r="J23" s="10">
        <v>2237</v>
      </c>
    </row>
    <row r="24" spans="1:10" x14ac:dyDescent="0.2">
      <c r="A24" s="5" t="s">
        <v>280</v>
      </c>
      <c r="B24" s="11" t="s">
        <v>2107</v>
      </c>
      <c r="C24" s="10">
        <v>3304</v>
      </c>
      <c r="H24" s="5" t="s">
        <v>1984</v>
      </c>
      <c r="I24" s="12" t="s">
        <v>2109</v>
      </c>
      <c r="J24" s="10">
        <v>92</v>
      </c>
    </row>
    <row r="25" spans="1:10" x14ac:dyDescent="0.2">
      <c r="A25" s="5" t="s">
        <v>1234</v>
      </c>
      <c r="B25" s="11" t="s">
        <v>2107</v>
      </c>
      <c r="C25" s="10">
        <v>183</v>
      </c>
      <c r="H25" s="5" t="s">
        <v>818</v>
      </c>
      <c r="I25" s="12" t="s">
        <v>2109</v>
      </c>
      <c r="J25" s="10">
        <v>189</v>
      </c>
    </row>
    <row r="26" spans="1:10" x14ac:dyDescent="0.2">
      <c r="A26" s="5" t="s">
        <v>452</v>
      </c>
      <c r="B26" s="11" t="s">
        <v>2107</v>
      </c>
      <c r="C26" s="10">
        <v>1</v>
      </c>
      <c r="H26" s="5" t="s">
        <v>247</v>
      </c>
      <c r="I26" s="12" t="s">
        <v>2109</v>
      </c>
      <c r="J26" s="10">
        <v>164</v>
      </c>
    </row>
    <row r="27" spans="1:10" x14ac:dyDescent="0.2">
      <c r="A27" s="5" t="s">
        <v>851</v>
      </c>
      <c r="B27" s="11" t="s">
        <v>2107</v>
      </c>
      <c r="C27" s="10">
        <v>1</v>
      </c>
      <c r="H27" s="5" t="s">
        <v>820</v>
      </c>
      <c r="I27" s="12" t="s">
        <v>2109</v>
      </c>
      <c r="J27" s="10">
        <v>4799</v>
      </c>
    </row>
    <row r="28" spans="1:10" x14ac:dyDescent="0.2">
      <c r="A28" s="5" t="s">
        <v>740</v>
      </c>
      <c r="B28" s="11" t="s">
        <v>2107</v>
      </c>
      <c r="C28" s="10">
        <v>830</v>
      </c>
      <c r="H28" s="5" t="s">
        <v>1654</v>
      </c>
      <c r="I28" s="12" t="s">
        <v>2109</v>
      </c>
      <c r="J28" s="10">
        <v>221</v>
      </c>
    </row>
    <row r="29" spans="1:10" x14ac:dyDescent="0.2">
      <c r="A29" s="5" t="s">
        <v>1826</v>
      </c>
      <c r="B29" s="11" t="s">
        <v>2107</v>
      </c>
      <c r="C29" s="10">
        <v>27</v>
      </c>
      <c r="H29" s="5" t="s">
        <v>188</v>
      </c>
      <c r="I29" s="12" t="s">
        <v>2109</v>
      </c>
      <c r="J29" s="10">
        <v>2475</v>
      </c>
    </row>
    <row r="30" spans="1:10" x14ac:dyDescent="0.2">
      <c r="A30" s="5" t="s">
        <v>92</v>
      </c>
      <c r="B30" s="11" t="s">
        <v>2107</v>
      </c>
      <c r="C30" s="10">
        <v>15</v>
      </c>
      <c r="H30" s="5" t="s">
        <v>1472</v>
      </c>
      <c r="I30" s="12" t="s">
        <v>2109</v>
      </c>
      <c r="J30" s="10">
        <v>555</v>
      </c>
    </row>
    <row r="31" spans="1:10" x14ac:dyDescent="0.2">
      <c r="A31" s="5" t="s">
        <v>1948</v>
      </c>
      <c r="B31" s="11" t="s">
        <v>2107</v>
      </c>
      <c r="C31" s="10">
        <v>130</v>
      </c>
      <c r="H31" s="5" t="s">
        <v>1270</v>
      </c>
      <c r="I31" s="12" t="s">
        <v>2109</v>
      </c>
      <c r="J31" s="10">
        <v>723</v>
      </c>
    </row>
    <row r="32" spans="1:10" x14ac:dyDescent="0.2">
      <c r="A32" s="5" t="s">
        <v>394</v>
      </c>
      <c r="B32" s="11" t="s">
        <v>2107</v>
      </c>
      <c r="C32" s="10">
        <v>5</v>
      </c>
      <c r="H32" s="5" t="s">
        <v>1820</v>
      </c>
      <c r="I32" s="12" t="s">
        <v>2109</v>
      </c>
      <c r="J32" s="10">
        <v>56</v>
      </c>
    </row>
    <row r="33" spans="1:10" x14ac:dyDescent="0.2">
      <c r="A33" s="5" t="s">
        <v>1168</v>
      </c>
      <c r="B33" s="11" t="s">
        <v>2107</v>
      </c>
      <c r="C33" s="10">
        <v>26</v>
      </c>
      <c r="H33" s="5" t="s">
        <v>560</v>
      </c>
      <c r="I33" s="12" t="s">
        <v>2109</v>
      </c>
      <c r="J33" s="10">
        <v>88</v>
      </c>
    </row>
    <row r="34" spans="1:10" x14ac:dyDescent="0.2">
      <c r="A34" s="5" t="s">
        <v>1936</v>
      </c>
      <c r="B34" s="11" t="s">
        <v>2107</v>
      </c>
      <c r="C34" s="10">
        <v>21</v>
      </c>
      <c r="H34" s="5" t="s">
        <v>332</v>
      </c>
      <c r="I34" s="12" t="s">
        <v>2109</v>
      </c>
      <c r="J34" s="10">
        <v>186</v>
      </c>
    </row>
    <row r="35" spans="1:10" x14ac:dyDescent="0.2">
      <c r="A35" s="5" t="s">
        <v>1425</v>
      </c>
      <c r="B35" s="11" t="s">
        <v>2107</v>
      </c>
      <c r="C35" s="10">
        <v>1748</v>
      </c>
      <c r="H35" s="5" t="s">
        <v>1484</v>
      </c>
      <c r="I35" s="12" t="s">
        <v>2109</v>
      </c>
      <c r="J35" s="10">
        <v>144</v>
      </c>
    </row>
    <row r="36" spans="1:10" x14ac:dyDescent="0.2">
      <c r="A36" s="5" t="s">
        <v>149</v>
      </c>
      <c r="B36" s="11" t="s">
        <v>2107</v>
      </c>
      <c r="C36" s="10">
        <v>1467</v>
      </c>
      <c r="H36" s="5" t="s">
        <v>1994</v>
      </c>
      <c r="I36" s="12" t="s">
        <v>2109</v>
      </c>
      <c r="J36" s="10">
        <v>2326</v>
      </c>
    </row>
    <row r="37" spans="1:10" x14ac:dyDescent="0.2">
      <c r="A37" s="5" t="s">
        <v>884</v>
      </c>
      <c r="B37" s="11" t="s">
        <v>2107</v>
      </c>
      <c r="C37" s="10">
        <v>15</v>
      </c>
      <c r="H37" s="5" t="s">
        <v>872</v>
      </c>
      <c r="I37" s="12" t="s">
        <v>2109</v>
      </c>
      <c r="J37" s="10">
        <v>82</v>
      </c>
    </row>
    <row r="38" spans="1:10" x14ac:dyDescent="0.2">
      <c r="A38" s="5" t="s">
        <v>1737</v>
      </c>
      <c r="B38" s="11" t="s">
        <v>2107</v>
      </c>
      <c r="C38" s="10">
        <v>31</v>
      </c>
      <c r="H38" s="5" t="s">
        <v>1038</v>
      </c>
      <c r="I38" s="12" t="s">
        <v>2109</v>
      </c>
      <c r="J38" s="10">
        <v>195</v>
      </c>
    </row>
    <row r="39" spans="1:10" x14ac:dyDescent="0.2">
      <c r="A39" s="5" t="s">
        <v>786</v>
      </c>
      <c r="B39" s="11" t="s">
        <v>2107</v>
      </c>
      <c r="C39" s="10">
        <v>75</v>
      </c>
      <c r="H39" s="5" t="s">
        <v>634</v>
      </c>
      <c r="I39" s="12" t="s">
        <v>2109</v>
      </c>
      <c r="J39" s="10">
        <v>107</v>
      </c>
    </row>
    <row r="40" spans="1:10" x14ac:dyDescent="0.2">
      <c r="A40" s="5" t="s">
        <v>1377</v>
      </c>
      <c r="B40" s="11" t="s">
        <v>2107</v>
      </c>
      <c r="C40" s="10">
        <v>76</v>
      </c>
      <c r="H40" s="5" t="s">
        <v>1137</v>
      </c>
      <c r="I40" s="12" t="s">
        <v>2109</v>
      </c>
      <c r="J40" s="10">
        <v>88</v>
      </c>
    </row>
    <row r="41" spans="1:10" x14ac:dyDescent="0.2">
      <c r="A41" s="5" t="s">
        <v>1226</v>
      </c>
      <c r="B41" s="11" t="s">
        <v>2107</v>
      </c>
      <c r="C41" s="10">
        <v>253</v>
      </c>
      <c r="H41" s="5" t="s">
        <v>140</v>
      </c>
      <c r="I41" s="12" t="s">
        <v>2109</v>
      </c>
      <c r="J41" s="10">
        <v>149</v>
      </c>
    </row>
    <row r="42" spans="1:10" x14ac:dyDescent="0.2">
      <c r="A42" s="5" t="s">
        <v>1246</v>
      </c>
      <c r="B42" s="11" t="s">
        <v>2107</v>
      </c>
      <c r="C42" s="10">
        <v>21</v>
      </c>
      <c r="H42" s="5" t="s">
        <v>178</v>
      </c>
      <c r="I42" s="12" t="s">
        <v>2109</v>
      </c>
      <c r="J42" s="10">
        <v>236</v>
      </c>
    </row>
    <row r="43" spans="1:10" x14ac:dyDescent="0.2">
      <c r="A43" s="5" t="s">
        <v>1242</v>
      </c>
      <c r="B43" s="11" t="s">
        <v>2107</v>
      </c>
      <c r="C43" s="10">
        <v>1</v>
      </c>
      <c r="H43" s="5" t="s">
        <v>1830</v>
      </c>
      <c r="I43" s="12" t="s">
        <v>2109</v>
      </c>
      <c r="J43" s="10">
        <v>123</v>
      </c>
    </row>
    <row r="44" spans="1:10" x14ac:dyDescent="0.2">
      <c r="A44" s="5" t="s">
        <v>1884</v>
      </c>
      <c r="B44" s="11" t="s">
        <v>2107</v>
      </c>
      <c r="C44" s="10">
        <v>15</v>
      </c>
      <c r="H44" s="5" t="s">
        <v>1066</v>
      </c>
      <c r="I44" s="12" t="s">
        <v>2109</v>
      </c>
      <c r="J44" s="10">
        <v>131</v>
      </c>
    </row>
    <row r="45" spans="1:10" x14ac:dyDescent="0.2">
      <c r="A45" s="5" t="s">
        <v>1770</v>
      </c>
      <c r="B45" s="11" t="s">
        <v>2107</v>
      </c>
      <c r="C45" s="10">
        <v>526</v>
      </c>
      <c r="H45" s="5" t="s">
        <v>117</v>
      </c>
      <c r="I45" s="12" t="s">
        <v>2109</v>
      </c>
      <c r="J45" s="10">
        <v>107</v>
      </c>
    </row>
    <row r="46" spans="1:10" x14ac:dyDescent="0.2">
      <c r="A46" s="5" t="s">
        <v>646</v>
      </c>
      <c r="B46" s="11" t="s">
        <v>2107</v>
      </c>
      <c r="C46" s="10">
        <v>104</v>
      </c>
      <c r="H46" s="5" t="s">
        <v>109</v>
      </c>
      <c r="I46" s="12" t="s">
        <v>2109</v>
      </c>
      <c r="J46" s="10">
        <v>5419</v>
      </c>
    </row>
    <row r="47" spans="1:10" x14ac:dyDescent="0.2">
      <c r="A47" s="5" t="s">
        <v>352</v>
      </c>
      <c r="B47" s="11" t="s">
        <v>2107</v>
      </c>
      <c r="C47" s="10">
        <v>1</v>
      </c>
      <c r="H47" s="5" t="s">
        <v>889</v>
      </c>
      <c r="I47" s="12" t="s">
        <v>2109</v>
      </c>
      <c r="J47" s="10">
        <v>94</v>
      </c>
    </row>
    <row r="48" spans="1:10" x14ac:dyDescent="0.2">
      <c r="A48" s="5" t="s">
        <v>374</v>
      </c>
      <c r="B48" s="11" t="s">
        <v>2107</v>
      </c>
      <c r="C48" s="10">
        <v>75</v>
      </c>
      <c r="H48" s="5" t="s">
        <v>528</v>
      </c>
      <c r="I48" s="12" t="s">
        <v>2109</v>
      </c>
      <c r="J48" s="10">
        <v>97</v>
      </c>
    </row>
    <row r="49" spans="1:10" x14ac:dyDescent="0.2">
      <c r="A49" s="5" t="s">
        <v>1671</v>
      </c>
      <c r="B49" s="11" t="s">
        <v>2107</v>
      </c>
      <c r="C49" s="10">
        <v>47</v>
      </c>
      <c r="H49" s="5" t="s">
        <v>1415</v>
      </c>
      <c r="I49" s="12" t="s">
        <v>2109</v>
      </c>
      <c r="J49" s="10">
        <v>175</v>
      </c>
    </row>
    <row r="50" spans="1:10" x14ac:dyDescent="0.2">
      <c r="A50" s="5" t="s">
        <v>2019</v>
      </c>
      <c r="B50" s="11" t="s">
        <v>2107</v>
      </c>
      <c r="C50" s="10">
        <v>112</v>
      </c>
      <c r="H50" s="5" t="s">
        <v>356</v>
      </c>
      <c r="I50" s="12" t="s">
        <v>2109</v>
      </c>
      <c r="J50" s="10">
        <v>3376</v>
      </c>
    </row>
    <row r="51" spans="1:10" x14ac:dyDescent="0.2">
      <c r="A51" s="5" t="s">
        <v>732</v>
      </c>
      <c r="B51" s="11" t="s">
        <v>2107</v>
      </c>
      <c r="C51" s="10">
        <v>393</v>
      </c>
      <c r="H51" s="5" t="s">
        <v>1697</v>
      </c>
      <c r="I51" s="12" t="s">
        <v>2109</v>
      </c>
      <c r="J51" s="10">
        <v>1297</v>
      </c>
    </row>
    <row r="52" spans="1:10" x14ac:dyDescent="0.2">
      <c r="A52" s="5" t="s">
        <v>320</v>
      </c>
      <c r="B52" s="11" t="s">
        <v>2107</v>
      </c>
      <c r="C52" s="10">
        <v>940</v>
      </c>
      <c r="H52" s="5" t="s">
        <v>261</v>
      </c>
      <c r="I52" s="12" t="s">
        <v>2109</v>
      </c>
      <c r="J52" s="10">
        <v>147</v>
      </c>
    </row>
    <row r="53" spans="1:10" x14ac:dyDescent="0.2">
      <c r="A53" s="5" t="s">
        <v>438</v>
      </c>
      <c r="B53" s="11" t="s">
        <v>2107</v>
      </c>
      <c r="C53" s="10">
        <v>65</v>
      </c>
      <c r="H53" s="5" t="s">
        <v>612</v>
      </c>
      <c r="I53" s="12" t="s">
        <v>2109</v>
      </c>
      <c r="J53" s="10">
        <v>393</v>
      </c>
    </row>
    <row r="54" spans="1:10" x14ac:dyDescent="0.2">
      <c r="A54" s="5" t="s">
        <v>1280</v>
      </c>
      <c r="B54" s="11" t="s">
        <v>2107</v>
      </c>
      <c r="C54" s="10">
        <v>648</v>
      </c>
      <c r="H54" s="5" t="s">
        <v>162</v>
      </c>
      <c r="I54" s="12" t="s">
        <v>2109</v>
      </c>
      <c r="J54" s="10">
        <v>201</v>
      </c>
    </row>
    <row r="55" spans="1:10" x14ac:dyDescent="0.2">
      <c r="A55" s="5" t="s">
        <v>270</v>
      </c>
      <c r="B55" s="11" t="s">
        <v>2107</v>
      </c>
      <c r="C55" s="10">
        <v>296</v>
      </c>
      <c r="H55" s="5" t="s">
        <v>1735</v>
      </c>
      <c r="I55" s="12" t="s">
        <v>2109</v>
      </c>
      <c r="J55" s="10">
        <v>160</v>
      </c>
    </row>
    <row r="56" spans="1:10" x14ac:dyDescent="0.2">
      <c r="A56" s="5" t="s">
        <v>2000</v>
      </c>
      <c r="B56" s="11" t="s">
        <v>2107</v>
      </c>
      <c r="C56" s="10">
        <v>92</v>
      </c>
      <c r="H56" s="5" t="s">
        <v>1595</v>
      </c>
      <c r="I56" s="12" t="s">
        <v>2109</v>
      </c>
      <c r="J56" s="10">
        <v>164</v>
      </c>
    </row>
    <row r="57" spans="1:10" x14ac:dyDescent="0.2">
      <c r="A57" s="5" t="s">
        <v>1794</v>
      </c>
      <c r="B57" s="11" t="s">
        <v>2107</v>
      </c>
      <c r="C57" s="10">
        <v>452</v>
      </c>
      <c r="H57" s="5" t="s">
        <v>760</v>
      </c>
      <c r="I57" s="12" t="s">
        <v>2109</v>
      </c>
      <c r="J57" s="10">
        <v>80</v>
      </c>
    </row>
    <row r="58" spans="1:10" x14ac:dyDescent="0.2">
      <c r="A58" s="5" t="s">
        <v>499</v>
      </c>
      <c r="B58" s="11" t="s">
        <v>2107</v>
      </c>
      <c r="C58" s="10">
        <v>931</v>
      </c>
      <c r="H58" s="5" t="s">
        <v>1246</v>
      </c>
      <c r="I58" s="12" t="s">
        <v>2109</v>
      </c>
      <c r="J58" s="10">
        <v>1140</v>
      </c>
    </row>
    <row r="59" spans="1:10" x14ac:dyDescent="0.2">
      <c r="A59" s="5" t="s">
        <v>1522</v>
      </c>
      <c r="B59" s="11" t="s">
        <v>2107</v>
      </c>
      <c r="C59" s="10">
        <v>17</v>
      </c>
      <c r="H59" s="5" t="s">
        <v>293</v>
      </c>
      <c r="I59" s="12" t="s">
        <v>2109</v>
      </c>
      <c r="J59" s="10">
        <v>903</v>
      </c>
    </row>
    <row r="60" spans="1:10" x14ac:dyDescent="0.2">
      <c r="A60" s="5" t="s">
        <v>1113</v>
      </c>
      <c r="B60" s="11" t="s">
        <v>2107</v>
      </c>
      <c r="C60" s="10">
        <v>243</v>
      </c>
      <c r="H60" s="5" t="s">
        <v>588</v>
      </c>
      <c r="I60" s="12" t="s">
        <v>2109</v>
      </c>
      <c r="J60" s="10">
        <v>48</v>
      </c>
    </row>
    <row r="61" spans="1:10" x14ac:dyDescent="0.2">
      <c r="A61" s="5" t="s">
        <v>1864</v>
      </c>
      <c r="B61" s="11" t="s">
        <v>2107</v>
      </c>
      <c r="C61" s="10">
        <v>52</v>
      </c>
      <c r="H61" s="5" t="s">
        <v>798</v>
      </c>
      <c r="I61" s="12" t="s">
        <v>2109</v>
      </c>
      <c r="J61" s="10">
        <v>2106</v>
      </c>
    </row>
    <row r="62" spans="1:10" x14ac:dyDescent="0.2">
      <c r="A62" s="5" t="s">
        <v>1089</v>
      </c>
      <c r="B62" s="11" t="s">
        <v>2107</v>
      </c>
      <c r="C62" s="10">
        <v>191</v>
      </c>
      <c r="H62" s="5" t="s">
        <v>1125</v>
      </c>
      <c r="I62" s="12" t="s">
        <v>2109</v>
      </c>
      <c r="J62" s="10">
        <v>247</v>
      </c>
    </row>
    <row r="63" spans="1:10" x14ac:dyDescent="0.2">
      <c r="A63" s="5" t="s">
        <v>909</v>
      </c>
      <c r="B63" s="11" t="s">
        <v>2107</v>
      </c>
      <c r="C63" s="10">
        <v>84</v>
      </c>
      <c r="H63" s="5" t="s">
        <v>384</v>
      </c>
      <c r="I63" s="12" t="s">
        <v>2109</v>
      </c>
      <c r="J63" s="10">
        <v>244</v>
      </c>
    </row>
    <row r="64" spans="1:10" x14ac:dyDescent="0.2">
      <c r="A64" s="5" t="s">
        <v>584</v>
      </c>
      <c r="B64" s="11" t="s">
        <v>2107</v>
      </c>
      <c r="C64" s="10">
        <v>3182</v>
      </c>
      <c r="H64" s="5" t="s">
        <v>893</v>
      </c>
      <c r="I64" s="12" t="s">
        <v>2109</v>
      </c>
      <c r="J64" s="10">
        <v>205</v>
      </c>
    </row>
    <row r="65" spans="1:10" x14ac:dyDescent="0.2">
      <c r="A65" s="5" t="s">
        <v>1438</v>
      </c>
      <c r="B65" s="11" t="s">
        <v>2107</v>
      </c>
      <c r="C65" s="10">
        <v>1</v>
      </c>
      <c r="H65" s="5" t="s">
        <v>1162</v>
      </c>
      <c r="I65" s="12" t="s">
        <v>2109</v>
      </c>
      <c r="J65" s="10">
        <v>1022</v>
      </c>
    </row>
    <row r="66" spans="1:10" x14ac:dyDescent="0.2">
      <c r="A66" s="5" t="s">
        <v>698</v>
      </c>
      <c r="B66" s="11" t="s">
        <v>2107</v>
      </c>
      <c r="C66" s="10">
        <v>26</v>
      </c>
      <c r="H66" s="5" t="s">
        <v>1848</v>
      </c>
      <c r="I66" s="12" t="s">
        <v>2109</v>
      </c>
      <c r="J66" s="10">
        <v>3934</v>
      </c>
    </row>
    <row r="67" spans="1:10" x14ac:dyDescent="0.2">
      <c r="A67" s="5" t="s">
        <v>432</v>
      </c>
      <c r="B67" s="11" t="s">
        <v>2107</v>
      </c>
      <c r="C67" s="10">
        <v>24</v>
      </c>
      <c r="H67" s="5" t="s">
        <v>1660</v>
      </c>
      <c r="I67" s="12" t="s">
        <v>2109</v>
      </c>
      <c r="J67" s="10">
        <v>68</v>
      </c>
    </row>
    <row r="68" spans="1:10" x14ac:dyDescent="0.2">
      <c r="A68" s="5" t="s">
        <v>652</v>
      </c>
      <c r="B68" s="11" t="s">
        <v>2107</v>
      </c>
      <c r="C68" s="10">
        <v>1</v>
      </c>
      <c r="H68" s="5" t="s">
        <v>1274</v>
      </c>
      <c r="I68" s="12" t="s">
        <v>2109</v>
      </c>
      <c r="J68" s="10">
        <v>238</v>
      </c>
    </row>
    <row r="69" spans="1:10" x14ac:dyDescent="0.2">
      <c r="A69" s="5" t="s">
        <v>1806</v>
      </c>
      <c r="B69" s="11" t="s">
        <v>2107</v>
      </c>
      <c r="C69" s="10">
        <v>31</v>
      </c>
      <c r="H69" s="5" t="s">
        <v>378</v>
      </c>
      <c r="I69" s="12" t="s">
        <v>2109</v>
      </c>
      <c r="J69" s="10">
        <v>246</v>
      </c>
    </row>
    <row r="70" spans="1:10" x14ac:dyDescent="0.2">
      <c r="A70" s="5" t="s">
        <v>1222</v>
      </c>
      <c r="B70" s="11" t="s">
        <v>2107</v>
      </c>
      <c r="C70" s="10">
        <v>86</v>
      </c>
      <c r="H70" s="5" t="s">
        <v>1880</v>
      </c>
      <c r="I70" s="12" t="s">
        <v>2109</v>
      </c>
      <c r="J70" s="10">
        <v>2289</v>
      </c>
    </row>
    <row r="71" spans="1:10" x14ac:dyDescent="0.2">
      <c r="A71" s="5" t="s">
        <v>1076</v>
      </c>
      <c r="B71" s="11" t="s">
        <v>2107</v>
      </c>
      <c r="C71" s="10">
        <v>133</v>
      </c>
      <c r="H71" s="5" t="s">
        <v>1603</v>
      </c>
      <c r="I71" s="12" t="s">
        <v>2109</v>
      </c>
      <c r="J71" s="10">
        <v>3308</v>
      </c>
    </row>
    <row r="72" spans="1:10" x14ac:dyDescent="0.2">
      <c r="A72" s="5" t="s">
        <v>366</v>
      </c>
      <c r="B72" s="11" t="s">
        <v>2107</v>
      </c>
      <c r="C72" s="10">
        <v>30</v>
      </c>
      <c r="H72" s="5" t="s">
        <v>933</v>
      </c>
      <c r="I72" s="12" t="s">
        <v>2109</v>
      </c>
      <c r="J72" s="10">
        <v>143</v>
      </c>
    </row>
    <row r="73" spans="1:10" x14ac:dyDescent="0.2">
      <c r="A73" s="5" t="s">
        <v>460</v>
      </c>
      <c r="B73" s="11" t="s">
        <v>2107</v>
      </c>
      <c r="C73" s="10">
        <v>40</v>
      </c>
      <c r="H73" s="5" t="s">
        <v>1508</v>
      </c>
      <c r="I73" s="12" t="s">
        <v>2109</v>
      </c>
      <c r="J73" s="10">
        <v>1991</v>
      </c>
    </row>
    <row r="74" spans="1:10" x14ac:dyDescent="0.2">
      <c r="A74" s="5" t="s">
        <v>414</v>
      </c>
      <c r="B74" s="11" t="s">
        <v>2107</v>
      </c>
      <c r="C74" s="10">
        <v>136</v>
      </c>
      <c r="H74" s="5" t="s">
        <v>87</v>
      </c>
      <c r="I74" s="12" t="s">
        <v>2109</v>
      </c>
      <c r="J74" s="10">
        <v>163</v>
      </c>
    </row>
    <row r="75" spans="1:10" x14ac:dyDescent="0.2">
      <c r="A75" s="5" t="s">
        <v>282</v>
      </c>
      <c r="B75" s="11" t="s">
        <v>2107</v>
      </c>
      <c r="C75" s="10">
        <v>73</v>
      </c>
      <c r="H75" s="5" t="s">
        <v>1550</v>
      </c>
      <c r="I75" s="12" t="s">
        <v>2109</v>
      </c>
      <c r="J75" s="10">
        <v>114</v>
      </c>
    </row>
    <row r="76" spans="1:10" x14ac:dyDescent="0.2">
      <c r="A76" s="5" t="s">
        <v>878</v>
      </c>
      <c r="B76" s="11" t="s">
        <v>2107</v>
      </c>
      <c r="C76" s="10">
        <v>5497</v>
      </c>
      <c r="H76" s="5" t="s">
        <v>94</v>
      </c>
      <c r="I76" s="12" t="s">
        <v>2109</v>
      </c>
      <c r="J76" s="10">
        <v>2220</v>
      </c>
    </row>
    <row r="77" spans="1:10" x14ac:dyDescent="0.2">
      <c r="A77" s="5" t="s">
        <v>668</v>
      </c>
      <c r="B77" s="11" t="s">
        <v>2107</v>
      </c>
      <c r="C77" s="10">
        <v>803</v>
      </c>
      <c r="H77" s="5" t="s">
        <v>1741</v>
      </c>
      <c r="I77" s="12" t="s">
        <v>2109</v>
      </c>
      <c r="J77" s="10">
        <v>2662</v>
      </c>
    </row>
    <row r="78" spans="1:10" x14ac:dyDescent="0.2">
      <c r="A78" s="5" t="s">
        <v>1886</v>
      </c>
      <c r="B78" s="11" t="s">
        <v>2107</v>
      </c>
      <c r="C78" s="10">
        <v>37</v>
      </c>
      <c r="H78" s="5" t="s">
        <v>1429</v>
      </c>
      <c r="I78" s="12" t="s">
        <v>2109</v>
      </c>
      <c r="J78" s="10">
        <v>196</v>
      </c>
    </row>
    <row r="79" spans="1:10" x14ac:dyDescent="0.2">
      <c r="A79" s="5" t="s">
        <v>1828</v>
      </c>
      <c r="B79" s="11" t="s">
        <v>2107</v>
      </c>
      <c r="C79" s="10">
        <v>1221</v>
      </c>
      <c r="H79" s="5" t="s">
        <v>368</v>
      </c>
      <c r="I79" s="12" t="s">
        <v>2109</v>
      </c>
      <c r="J79" s="10">
        <v>41</v>
      </c>
    </row>
    <row r="80" spans="1:10" x14ac:dyDescent="0.2">
      <c r="A80" s="5" t="s">
        <v>1019</v>
      </c>
      <c r="B80" s="11" t="s">
        <v>2107</v>
      </c>
      <c r="C80" s="10">
        <v>21</v>
      </c>
      <c r="H80" s="5" t="s">
        <v>1304</v>
      </c>
      <c r="I80" s="12" t="s">
        <v>2109</v>
      </c>
      <c r="J80" s="10">
        <v>3063</v>
      </c>
    </row>
    <row r="81" spans="1:10" x14ac:dyDescent="0.2">
      <c r="A81" s="5" t="s">
        <v>1488</v>
      </c>
      <c r="B81" s="11" t="s">
        <v>2107</v>
      </c>
      <c r="C81" s="10">
        <v>1596</v>
      </c>
      <c r="H81" s="5" t="s">
        <v>718</v>
      </c>
      <c r="I81" s="12" t="s">
        <v>2109</v>
      </c>
      <c r="J81" s="10">
        <v>253</v>
      </c>
    </row>
    <row r="82" spans="1:10" x14ac:dyDescent="0.2">
      <c r="A82" s="5" t="s">
        <v>1135</v>
      </c>
      <c r="B82" s="11" t="s">
        <v>2107</v>
      </c>
      <c r="C82" s="10">
        <v>2690</v>
      </c>
      <c r="H82" s="5" t="s">
        <v>466</v>
      </c>
      <c r="I82" s="12" t="s">
        <v>2109</v>
      </c>
      <c r="J82" s="10">
        <v>43</v>
      </c>
    </row>
    <row r="83" spans="1:10" x14ac:dyDescent="0.2">
      <c r="A83" s="5" t="s">
        <v>948</v>
      </c>
      <c r="B83" s="11" t="s">
        <v>2107</v>
      </c>
      <c r="C83" s="10">
        <v>1</v>
      </c>
      <c r="H83" s="5" t="s">
        <v>1498</v>
      </c>
      <c r="I83" s="12" t="s">
        <v>2109</v>
      </c>
      <c r="J83" s="10">
        <v>1071</v>
      </c>
    </row>
    <row r="84" spans="1:10" x14ac:dyDescent="0.2">
      <c r="A84" s="5" t="s">
        <v>768</v>
      </c>
      <c r="B84" s="11" t="s">
        <v>2107</v>
      </c>
      <c r="C84" s="10">
        <v>23</v>
      </c>
      <c r="H84" s="5" t="s">
        <v>43</v>
      </c>
      <c r="I84" s="12" t="s">
        <v>2109</v>
      </c>
      <c r="J84" s="10">
        <v>227</v>
      </c>
    </row>
    <row r="85" spans="1:10" x14ac:dyDescent="0.2">
      <c r="A85" s="5" t="s">
        <v>1784</v>
      </c>
      <c r="B85" s="11" t="s">
        <v>2107</v>
      </c>
      <c r="C85" s="10">
        <v>57</v>
      </c>
      <c r="H85" s="5" t="s">
        <v>1854</v>
      </c>
      <c r="I85" s="12" t="s">
        <v>2109</v>
      </c>
      <c r="J85" s="10">
        <v>462</v>
      </c>
    </row>
    <row r="86" spans="1:10" x14ac:dyDescent="0.2">
      <c r="A86" s="5" t="s">
        <v>1151</v>
      </c>
      <c r="B86" s="11" t="s">
        <v>2107</v>
      </c>
      <c r="C86" s="10">
        <v>1028</v>
      </c>
      <c r="H86" s="5" t="s">
        <v>144</v>
      </c>
      <c r="I86" s="12" t="s">
        <v>2109</v>
      </c>
      <c r="J86" s="10">
        <v>303</v>
      </c>
    </row>
    <row r="87" spans="1:10" x14ac:dyDescent="0.2">
      <c r="A87" s="5" t="s">
        <v>614</v>
      </c>
      <c r="B87" s="11" t="s">
        <v>2107</v>
      </c>
      <c r="C87" s="10">
        <v>2062</v>
      </c>
      <c r="H87" s="5" t="s">
        <v>284</v>
      </c>
      <c r="I87" s="12" t="s">
        <v>2109</v>
      </c>
      <c r="J87" s="10">
        <v>275</v>
      </c>
    </row>
    <row r="88" spans="1:10" x14ac:dyDescent="0.2">
      <c r="A88" s="5" t="s">
        <v>297</v>
      </c>
      <c r="B88" s="11" t="s">
        <v>2107</v>
      </c>
      <c r="C88" s="10">
        <v>662</v>
      </c>
      <c r="H88" s="5" t="s">
        <v>259</v>
      </c>
      <c r="I88" s="12" t="s">
        <v>2109</v>
      </c>
      <c r="J88" s="10">
        <v>95</v>
      </c>
    </row>
    <row r="89" spans="1:10" x14ac:dyDescent="0.2">
      <c r="A89" s="5" t="s">
        <v>1786</v>
      </c>
      <c r="B89" s="11" t="s">
        <v>2107</v>
      </c>
      <c r="C89" s="10">
        <v>1229</v>
      </c>
      <c r="H89" s="5" t="s">
        <v>648</v>
      </c>
      <c r="I89" s="12" t="s">
        <v>2109</v>
      </c>
      <c r="J89" s="10">
        <v>72</v>
      </c>
    </row>
    <row r="90" spans="1:10" x14ac:dyDescent="0.2">
      <c r="A90" s="5" t="s">
        <v>1368</v>
      </c>
      <c r="B90" s="11" t="s">
        <v>2107</v>
      </c>
      <c r="C90" s="10">
        <v>87</v>
      </c>
      <c r="H90" s="5" t="s">
        <v>1546</v>
      </c>
      <c r="I90" s="12" t="s">
        <v>2109</v>
      </c>
      <c r="J90" s="10">
        <v>288</v>
      </c>
    </row>
    <row r="91" spans="1:10" x14ac:dyDescent="0.2">
      <c r="A91" s="5" t="s">
        <v>223</v>
      </c>
      <c r="B91" s="11" t="s">
        <v>2107</v>
      </c>
      <c r="C91" s="10">
        <v>1482</v>
      </c>
      <c r="H91" s="5" t="s">
        <v>1812</v>
      </c>
      <c r="I91" s="12" t="s">
        <v>2109</v>
      </c>
      <c r="J91" s="10">
        <v>1470</v>
      </c>
    </row>
    <row r="92" spans="1:10" x14ac:dyDescent="0.2">
      <c r="A92" s="5" t="s">
        <v>656</v>
      </c>
      <c r="B92" s="11" t="s">
        <v>2107</v>
      </c>
      <c r="C92" s="10">
        <v>245</v>
      </c>
      <c r="H92" s="5" t="s">
        <v>1248</v>
      </c>
      <c r="I92" s="12" t="s">
        <v>2109</v>
      </c>
      <c r="J92" s="10">
        <v>102</v>
      </c>
    </row>
    <row r="93" spans="1:10" x14ac:dyDescent="0.2">
      <c r="A93" s="5" t="s">
        <v>1332</v>
      </c>
      <c r="B93" s="11" t="s">
        <v>2107</v>
      </c>
      <c r="C93" s="10">
        <v>4697</v>
      </c>
      <c r="H93" s="5" t="s">
        <v>1780</v>
      </c>
      <c r="I93" s="12" t="s">
        <v>2109</v>
      </c>
      <c r="J93" s="10">
        <v>4358</v>
      </c>
    </row>
    <row r="94" spans="1:10" x14ac:dyDescent="0.2">
      <c r="A94" s="5" t="s">
        <v>604</v>
      </c>
      <c r="B94" s="11" t="s">
        <v>2107</v>
      </c>
      <c r="C94" s="10">
        <v>133</v>
      </c>
      <c r="H94" s="5" t="s">
        <v>1346</v>
      </c>
      <c r="I94" s="12" t="s">
        <v>2109</v>
      </c>
      <c r="J94" s="10">
        <v>409</v>
      </c>
    </row>
    <row r="95" spans="1:10" x14ac:dyDescent="0.2">
      <c r="A95" s="5" t="s">
        <v>1468</v>
      </c>
      <c r="B95" s="11" t="s">
        <v>2107</v>
      </c>
      <c r="C95" s="10">
        <v>656</v>
      </c>
      <c r="H95" s="5" t="s">
        <v>217</v>
      </c>
      <c r="I95" s="12" t="s">
        <v>2109</v>
      </c>
      <c r="J95" s="10">
        <v>374</v>
      </c>
    </row>
    <row r="96" spans="1:10" x14ac:dyDescent="0.2">
      <c r="A96" s="5" t="s">
        <v>215</v>
      </c>
      <c r="B96" s="11" t="s">
        <v>2107</v>
      </c>
      <c r="C96" s="10">
        <v>1000</v>
      </c>
      <c r="H96" s="5" t="s">
        <v>288</v>
      </c>
      <c r="I96" s="12" t="s">
        <v>2109</v>
      </c>
      <c r="J96" s="10">
        <v>154</v>
      </c>
    </row>
    <row r="97" spans="1:10" x14ac:dyDescent="0.2">
      <c r="A97" s="5" t="s">
        <v>808</v>
      </c>
      <c r="B97" s="11" t="s">
        <v>2107</v>
      </c>
      <c r="C97" s="10">
        <v>355</v>
      </c>
      <c r="H97" s="5" t="s">
        <v>225</v>
      </c>
      <c r="I97" s="12" t="s">
        <v>2109</v>
      </c>
      <c r="J97" s="10">
        <v>113</v>
      </c>
    </row>
    <row r="98" spans="1:10" x14ac:dyDescent="0.2">
      <c r="A98" s="5" t="s">
        <v>826</v>
      </c>
      <c r="B98" s="11" t="s">
        <v>2107</v>
      </c>
      <c r="C98" s="10">
        <v>424</v>
      </c>
      <c r="H98" s="5" t="s">
        <v>1025</v>
      </c>
      <c r="I98" s="12" t="s">
        <v>2109</v>
      </c>
      <c r="J98" s="10">
        <v>85</v>
      </c>
    </row>
    <row r="99" spans="1:10" x14ac:dyDescent="0.2">
      <c r="A99" s="5" t="s">
        <v>1448</v>
      </c>
      <c r="B99" s="11" t="s">
        <v>2107</v>
      </c>
      <c r="C99" s="10">
        <v>2025</v>
      </c>
      <c r="H99" s="5" t="s">
        <v>101</v>
      </c>
      <c r="I99" s="12" t="s">
        <v>2109</v>
      </c>
      <c r="J99" s="10">
        <v>129</v>
      </c>
    </row>
    <row r="100" spans="1:10" x14ac:dyDescent="0.2">
      <c r="A100" s="5" t="s">
        <v>1870</v>
      </c>
      <c r="B100" s="11" t="s">
        <v>2107</v>
      </c>
      <c r="C100" s="10">
        <v>225</v>
      </c>
      <c r="H100" s="5" t="s">
        <v>370</v>
      </c>
      <c r="I100" s="12" t="s">
        <v>2109</v>
      </c>
      <c r="J100" s="10">
        <v>1821</v>
      </c>
    </row>
    <row r="101" spans="1:10" x14ac:dyDescent="0.2">
      <c r="A101" s="5" t="s">
        <v>231</v>
      </c>
      <c r="B101" s="11" t="s">
        <v>2107</v>
      </c>
      <c r="C101" s="10">
        <v>679</v>
      </c>
      <c r="H101" s="5" t="s">
        <v>69</v>
      </c>
      <c r="I101" s="12" t="s">
        <v>2109</v>
      </c>
      <c r="J101" s="10">
        <v>1249</v>
      </c>
    </row>
    <row r="102" spans="1:10" x14ac:dyDescent="0.2">
      <c r="A102" s="5" t="s">
        <v>1627</v>
      </c>
      <c r="B102" s="11" t="s">
        <v>2107</v>
      </c>
      <c r="C102" s="10">
        <v>78</v>
      </c>
      <c r="H102" s="5" t="s">
        <v>1250</v>
      </c>
      <c r="I102" s="12" t="s">
        <v>2109</v>
      </c>
      <c r="J102" s="10">
        <v>2857</v>
      </c>
    </row>
    <row r="103" spans="1:10" x14ac:dyDescent="0.2">
      <c r="A103" s="5" t="s">
        <v>1992</v>
      </c>
      <c r="B103" s="11" t="s">
        <v>2107</v>
      </c>
      <c r="C103" s="10">
        <v>75</v>
      </c>
      <c r="H103" s="5" t="s">
        <v>1729</v>
      </c>
      <c r="I103" s="12" t="s">
        <v>2109</v>
      </c>
      <c r="J103" s="10">
        <v>172</v>
      </c>
    </row>
    <row r="104" spans="1:10" x14ac:dyDescent="0.2">
      <c r="A104" s="5" t="s">
        <v>255</v>
      </c>
      <c r="B104" s="11" t="s">
        <v>2107</v>
      </c>
      <c r="C104" s="10">
        <v>37</v>
      </c>
      <c r="H104" s="5" t="s">
        <v>81</v>
      </c>
      <c r="I104" s="12" t="s">
        <v>2109</v>
      </c>
      <c r="J104" s="10">
        <v>890</v>
      </c>
    </row>
    <row r="105" spans="1:10" x14ac:dyDescent="0.2">
      <c r="A105" s="5" t="s">
        <v>1194</v>
      </c>
      <c r="B105" s="11" t="s">
        <v>2107</v>
      </c>
      <c r="C105" s="10">
        <v>558</v>
      </c>
      <c r="H105" s="5" t="s">
        <v>1739</v>
      </c>
      <c r="I105" s="12" t="s">
        <v>2109</v>
      </c>
      <c r="J105" s="10">
        <v>1467</v>
      </c>
    </row>
    <row r="106" spans="1:10" x14ac:dyDescent="0.2">
      <c r="A106" s="5" t="s">
        <v>1103</v>
      </c>
      <c r="B106" s="11" t="s">
        <v>2107</v>
      </c>
      <c r="C106" s="10">
        <v>9</v>
      </c>
      <c r="H106" s="5" t="s">
        <v>1053</v>
      </c>
      <c r="I106" s="12" t="s">
        <v>2109</v>
      </c>
      <c r="J106" s="10">
        <v>460</v>
      </c>
    </row>
    <row r="107" spans="1:10" x14ac:dyDescent="0.2">
      <c r="A107" s="5" t="s">
        <v>524</v>
      </c>
      <c r="B107" s="11" t="s">
        <v>2107</v>
      </c>
      <c r="C107" s="10">
        <v>57</v>
      </c>
      <c r="H107" s="5" t="s">
        <v>194</v>
      </c>
      <c r="I107" s="12" t="s">
        <v>2109</v>
      </c>
      <c r="J107" s="10">
        <v>88</v>
      </c>
    </row>
    <row r="108" spans="1:10" x14ac:dyDescent="0.2">
      <c r="A108" s="5" t="s">
        <v>1032</v>
      </c>
      <c r="B108" s="11" t="s">
        <v>2107</v>
      </c>
      <c r="C108" s="10">
        <v>15</v>
      </c>
      <c r="H108" s="5" t="s">
        <v>1818</v>
      </c>
      <c r="I108" s="12" t="s">
        <v>2109</v>
      </c>
      <c r="J108" s="10">
        <v>199</v>
      </c>
    </row>
    <row r="109" spans="1:10" x14ac:dyDescent="0.2">
      <c r="A109" s="5" t="s">
        <v>628</v>
      </c>
      <c r="B109" s="11" t="s">
        <v>2107</v>
      </c>
      <c r="C109" s="10">
        <v>137</v>
      </c>
      <c r="H109" s="5" t="s">
        <v>1707</v>
      </c>
      <c r="I109" s="12" t="s">
        <v>2109</v>
      </c>
      <c r="J109" s="10">
        <v>1797</v>
      </c>
    </row>
    <row r="110" spans="1:10" x14ac:dyDescent="0.2">
      <c r="A110" s="5" t="s">
        <v>824</v>
      </c>
      <c r="B110" s="11" t="s">
        <v>2107</v>
      </c>
      <c r="C110" s="10">
        <v>1068</v>
      </c>
      <c r="H110" s="5" t="s">
        <v>1725</v>
      </c>
      <c r="I110" s="12" t="s">
        <v>2109</v>
      </c>
      <c r="J110" s="10">
        <v>48</v>
      </c>
    </row>
    <row r="111" spans="1:10" x14ac:dyDescent="0.2">
      <c r="A111" s="5" t="s">
        <v>2004</v>
      </c>
      <c r="B111" s="11" t="s">
        <v>2107</v>
      </c>
      <c r="C111" s="10">
        <v>64</v>
      </c>
      <c r="H111" s="5" t="s">
        <v>382</v>
      </c>
      <c r="I111" s="12" t="s">
        <v>2109</v>
      </c>
      <c r="J111" s="10">
        <v>2506</v>
      </c>
    </row>
    <row r="112" spans="1:10" x14ac:dyDescent="0.2">
      <c r="A112" s="5" t="s">
        <v>1971</v>
      </c>
      <c r="B112" s="11" t="s">
        <v>2107</v>
      </c>
      <c r="C112" s="10">
        <v>24</v>
      </c>
      <c r="H112" s="5" t="s">
        <v>1109</v>
      </c>
      <c r="I112" s="12" t="s">
        <v>2109</v>
      </c>
      <c r="J112" s="10">
        <v>126</v>
      </c>
    </row>
    <row r="113" spans="1:10" x14ac:dyDescent="0.2">
      <c r="A113" s="5" t="s">
        <v>736</v>
      </c>
      <c r="B113" s="11" t="s">
        <v>2107</v>
      </c>
      <c r="C113" s="10">
        <v>328</v>
      </c>
      <c r="H113" s="5" t="s">
        <v>1023</v>
      </c>
      <c r="I113" s="12" t="s">
        <v>2109</v>
      </c>
      <c r="J113" s="10">
        <v>115</v>
      </c>
    </row>
    <row r="114" spans="1:10" x14ac:dyDescent="0.2">
      <c r="A114" s="5" t="s">
        <v>1502</v>
      </c>
      <c r="B114" s="11" t="s">
        <v>2107</v>
      </c>
      <c r="C114" s="10">
        <v>1121</v>
      </c>
      <c r="H114" s="5" t="s">
        <v>1792</v>
      </c>
      <c r="I114" s="12" t="s">
        <v>2109</v>
      </c>
      <c r="J114" s="10">
        <v>2414</v>
      </c>
    </row>
    <row r="115" spans="1:10" x14ac:dyDescent="0.2">
      <c r="A115" s="5" t="s">
        <v>764</v>
      </c>
      <c r="B115" s="11" t="s">
        <v>2107</v>
      </c>
      <c r="C115" s="10">
        <v>40</v>
      </c>
      <c r="H115" s="5" t="s">
        <v>168</v>
      </c>
      <c r="I115" s="12" t="s">
        <v>2109</v>
      </c>
      <c r="J115" s="10">
        <v>1600</v>
      </c>
    </row>
    <row r="116" spans="1:10" x14ac:dyDescent="0.2">
      <c r="A116" s="5" t="s">
        <v>1969</v>
      </c>
      <c r="B116" s="11" t="s">
        <v>2107</v>
      </c>
      <c r="C116" s="10">
        <v>594</v>
      </c>
      <c r="H116" s="5" t="s">
        <v>386</v>
      </c>
      <c r="I116" s="12" t="s">
        <v>2109</v>
      </c>
      <c r="J116" s="10">
        <v>146</v>
      </c>
    </row>
    <row r="117" spans="1:10" x14ac:dyDescent="0.2">
      <c r="A117" s="5" t="s">
        <v>1095</v>
      </c>
      <c r="B117" s="11" t="s">
        <v>2107</v>
      </c>
      <c r="C117" s="10">
        <v>63</v>
      </c>
      <c r="H117" s="5" t="s">
        <v>946</v>
      </c>
      <c r="I117" s="12" t="s">
        <v>2109</v>
      </c>
      <c r="J117" s="10">
        <v>86</v>
      </c>
    </row>
    <row r="118" spans="1:10" x14ac:dyDescent="0.2">
      <c r="A118" s="5" t="s">
        <v>303</v>
      </c>
      <c r="B118" s="11" t="s">
        <v>2107</v>
      </c>
      <c r="C118" s="10">
        <v>774</v>
      </c>
      <c r="H118" s="5" t="s">
        <v>927</v>
      </c>
      <c r="I118" s="12" t="s">
        <v>2109</v>
      </c>
      <c r="J118" s="10">
        <v>2293</v>
      </c>
    </row>
    <row r="119" spans="1:10" x14ac:dyDescent="0.2">
      <c r="A119" s="5" t="s">
        <v>658</v>
      </c>
      <c r="B119" s="11" t="s">
        <v>2107</v>
      </c>
      <c r="C119" s="10">
        <v>32</v>
      </c>
      <c r="H119" s="5" t="s">
        <v>812</v>
      </c>
      <c r="I119" s="12" t="s">
        <v>2109</v>
      </c>
      <c r="J119" s="10">
        <v>84</v>
      </c>
    </row>
    <row r="120" spans="1:10" x14ac:dyDescent="0.2">
      <c r="A120" s="5" t="s">
        <v>734</v>
      </c>
      <c r="B120" s="11" t="s">
        <v>2107</v>
      </c>
      <c r="C120" s="10">
        <v>1257</v>
      </c>
      <c r="H120" s="5" t="s">
        <v>878</v>
      </c>
      <c r="I120" s="12" t="s">
        <v>2109</v>
      </c>
      <c r="J120" s="10">
        <v>245</v>
      </c>
    </row>
    <row r="121" spans="1:10" x14ac:dyDescent="0.2">
      <c r="A121" s="5" t="s">
        <v>1569</v>
      </c>
      <c r="B121" s="11" t="s">
        <v>2107</v>
      </c>
      <c r="C121" s="10">
        <v>513</v>
      </c>
      <c r="H121" s="5" t="s">
        <v>1776</v>
      </c>
      <c r="I121" s="12" t="s">
        <v>2109</v>
      </c>
      <c r="J121" s="10">
        <v>81</v>
      </c>
    </row>
    <row r="122" spans="1:10" x14ac:dyDescent="0.2">
      <c r="A122" s="5" t="s">
        <v>362</v>
      </c>
      <c r="B122" s="11" t="s">
        <v>2107</v>
      </c>
      <c r="C122" s="10">
        <v>1194</v>
      </c>
      <c r="H122" s="5" t="s">
        <v>668</v>
      </c>
      <c r="I122" s="12" t="s">
        <v>2109</v>
      </c>
      <c r="J122" s="10">
        <v>463</v>
      </c>
    </row>
    <row r="123" spans="1:10" x14ac:dyDescent="0.2">
      <c r="A123" s="5" t="s">
        <v>1922</v>
      </c>
      <c r="B123" s="11" t="s">
        <v>2107</v>
      </c>
      <c r="C123" s="10">
        <v>181</v>
      </c>
      <c r="H123" s="5" t="s">
        <v>832</v>
      </c>
      <c r="I123" s="12" t="s">
        <v>2109</v>
      </c>
      <c r="J123" s="10">
        <v>50</v>
      </c>
    </row>
    <row r="124" spans="1:10" x14ac:dyDescent="0.2">
      <c r="A124" s="5" t="s">
        <v>330</v>
      </c>
      <c r="B124" s="11" t="s">
        <v>2107</v>
      </c>
      <c r="C124" s="10">
        <v>326</v>
      </c>
      <c r="H124" s="5" t="s">
        <v>1758</v>
      </c>
      <c r="I124" s="12" t="s">
        <v>2109</v>
      </c>
      <c r="J124" s="10">
        <v>217</v>
      </c>
    </row>
    <row r="125" spans="1:10" x14ac:dyDescent="0.2">
      <c r="A125" s="5" t="s">
        <v>1772</v>
      </c>
      <c r="B125" s="11" t="s">
        <v>2107</v>
      </c>
      <c r="C125" s="10">
        <v>121</v>
      </c>
      <c r="H125" s="5" t="s">
        <v>196</v>
      </c>
      <c r="I125" s="12" t="s">
        <v>2109</v>
      </c>
      <c r="J125" s="10">
        <v>85</v>
      </c>
    </row>
    <row r="126" spans="1:10" x14ac:dyDescent="0.2">
      <c r="A126" s="5" t="s">
        <v>913</v>
      </c>
      <c r="B126" s="11" t="s">
        <v>2107</v>
      </c>
      <c r="C126" s="10">
        <v>91</v>
      </c>
      <c r="H126" s="5" t="s">
        <v>516</v>
      </c>
      <c r="I126" s="12" t="s">
        <v>2109</v>
      </c>
      <c r="J126" s="10">
        <v>92</v>
      </c>
    </row>
    <row r="127" spans="1:10" x14ac:dyDescent="0.2">
      <c r="A127" s="5" t="s">
        <v>1651</v>
      </c>
      <c r="B127" s="11" t="s">
        <v>2107</v>
      </c>
      <c r="C127" s="10">
        <v>19</v>
      </c>
      <c r="H127" s="5" t="s">
        <v>221</v>
      </c>
      <c r="I127" s="12" t="s">
        <v>2109</v>
      </c>
      <c r="J127" s="10">
        <v>203</v>
      </c>
    </row>
    <row r="128" spans="1:10" x14ac:dyDescent="0.2">
      <c r="A128" s="5" t="s">
        <v>1129</v>
      </c>
      <c r="B128" s="11" t="s">
        <v>2107</v>
      </c>
      <c r="C128" s="10">
        <v>49</v>
      </c>
      <c r="H128" s="5" t="s">
        <v>1900</v>
      </c>
      <c r="I128" s="12" t="s">
        <v>2109</v>
      </c>
      <c r="J128" s="10">
        <v>105</v>
      </c>
    </row>
    <row r="129" spans="1:10" x14ac:dyDescent="0.2">
      <c r="A129" s="5" t="s">
        <v>1589</v>
      </c>
      <c r="B129" s="11" t="s">
        <v>2107</v>
      </c>
      <c r="C129" s="10">
        <v>676</v>
      </c>
      <c r="H129" s="5" t="s">
        <v>1888</v>
      </c>
      <c r="I129" s="12" t="s">
        <v>2109</v>
      </c>
      <c r="J129" s="10">
        <v>3777</v>
      </c>
    </row>
    <row r="130" spans="1:10" x14ac:dyDescent="0.2">
      <c r="A130" s="5" t="s">
        <v>748</v>
      </c>
      <c r="B130" s="11" t="s">
        <v>2107</v>
      </c>
      <c r="C130" s="10">
        <v>3483</v>
      </c>
      <c r="H130" s="5" t="s">
        <v>622</v>
      </c>
      <c r="I130" s="12" t="s">
        <v>2109</v>
      </c>
      <c r="J130" s="10">
        <v>254</v>
      </c>
    </row>
    <row r="131" spans="1:10" x14ac:dyDescent="0.2">
      <c r="A131" s="5" t="s">
        <v>388</v>
      </c>
      <c r="B131" s="11" t="s">
        <v>2107</v>
      </c>
      <c r="C131" s="10">
        <v>955</v>
      </c>
      <c r="H131" s="5" t="s">
        <v>1284</v>
      </c>
      <c r="I131" s="12" t="s">
        <v>2109</v>
      </c>
      <c r="J131" s="10">
        <v>2144</v>
      </c>
    </row>
    <row r="132" spans="1:10" x14ac:dyDescent="0.2">
      <c r="A132" s="5" t="s">
        <v>836</v>
      </c>
      <c r="B132" s="11" t="s">
        <v>2107</v>
      </c>
      <c r="C132" s="10">
        <v>1608</v>
      </c>
      <c r="H132" s="5" t="s">
        <v>265</v>
      </c>
      <c r="I132" s="12" t="s">
        <v>2109</v>
      </c>
      <c r="J132" s="10">
        <v>83</v>
      </c>
    </row>
    <row r="133" spans="1:10" x14ac:dyDescent="0.2">
      <c r="A133" s="5" t="s">
        <v>1172</v>
      </c>
      <c r="B133" s="11" t="s">
        <v>2107</v>
      </c>
      <c r="C133" s="10">
        <v>1790</v>
      </c>
      <c r="H133" s="5" t="s">
        <v>1990</v>
      </c>
      <c r="I133" s="12" t="s">
        <v>2109</v>
      </c>
      <c r="J133" s="10">
        <v>323</v>
      </c>
    </row>
    <row r="134" spans="1:10" x14ac:dyDescent="0.2">
      <c r="A134" s="5" t="s">
        <v>151</v>
      </c>
      <c r="B134" s="11" t="s">
        <v>2107</v>
      </c>
      <c r="C134" s="10">
        <v>75</v>
      </c>
      <c r="H134" s="5" t="s">
        <v>251</v>
      </c>
      <c r="I134" s="12" t="s">
        <v>2109</v>
      </c>
      <c r="J134" s="10">
        <v>164</v>
      </c>
    </row>
    <row r="135" spans="1:10" x14ac:dyDescent="0.2">
      <c r="A135" s="5" t="s">
        <v>1975</v>
      </c>
      <c r="B135" s="11" t="s">
        <v>2107</v>
      </c>
      <c r="C135" s="10">
        <v>252</v>
      </c>
      <c r="H135" s="5" t="s">
        <v>568</v>
      </c>
      <c r="I135" s="12" t="s">
        <v>2109</v>
      </c>
      <c r="J135" s="10">
        <v>186</v>
      </c>
    </row>
    <row r="136" spans="1:10" x14ac:dyDescent="0.2">
      <c r="A136" s="5" t="s">
        <v>1526</v>
      </c>
      <c r="B136" s="11" t="s">
        <v>2107</v>
      </c>
      <c r="C136" s="10">
        <v>34</v>
      </c>
      <c r="H136" s="5" t="s">
        <v>1298</v>
      </c>
      <c r="I136" s="12" t="s">
        <v>2109</v>
      </c>
      <c r="J136" s="10">
        <v>96</v>
      </c>
    </row>
    <row r="137" spans="1:10" x14ac:dyDescent="0.2">
      <c r="A137" s="5" t="s">
        <v>636</v>
      </c>
      <c r="B137" s="11" t="s">
        <v>2107</v>
      </c>
      <c r="C137" s="10">
        <v>10</v>
      </c>
      <c r="H137" s="5" t="s">
        <v>1679</v>
      </c>
      <c r="I137" s="12" t="s">
        <v>2109</v>
      </c>
      <c r="J137" s="10">
        <v>252</v>
      </c>
    </row>
    <row r="138" spans="1:10" x14ac:dyDescent="0.2">
      <c r="A138" s="5" t="s">
        <v>1354</v>
      </c>
      <c r="B138" s="11" t="s">
        <v>2107</v>
      </c>
      <c r="C138" s="10">
        <v>504</v>
      </c>
      <c r="H138" s="5" t="s">
        <v>1528</v>
      </c>
      <c r="I138" s="12" t="s">
        <v>2109</v>
      </c>
      <c r="J138" s="10">
        <v>3388</v>
      </c>
    </row>
    <row r="139" spans="1:10" x14ac:dyDescent="0.2">
      <c r="A139" s="5" t="s">
        <v>1703</v>
      </c>
      <c r="B139" s="11" t="s">
        <v>2107</v>
      </c>
      <c r="C139" s="10">
        <v>1758</v>
      </c>
      <c r="H139" s="5" t="s">
        <v>901</v>
      </c>
      <c r="I139" s="12" t="s">
        <v>2109</v>
      </c>
      <c r="J139" s="10">
        <v>219</v>
      </c>
    </row>
    <row r="140" spans="1:10" x14ac:dyDescent="0.2">
      <c r="A140" s="5" t="s">
        <v>328</v>
      </c>
      <c r="B140" s="11" t="s">
        <v>2107</v>
      </c>
      <c r="C140" s="10">
        <v>115</v>
      </c>
      <c r="H140" s="5" t="s">
        <v>1762</v>
      </c>
      <c r="I140" s="12" t="s">
        <v>2109</v>
      </c>
      <c r="J140" s="10">
        <v>3272</v>
      </c>
    </row>
    <row r="141" spans="1:10" x14ac:dyDescent="0.2">
      <c r="A141" s="5" t="s">
        <v>1001</v>
      </c>
      <c r="B141" s="11" t="s">
        <v>2107</v>
      </c>
      <c r="C141" s="10">
        <v>113</v>
      </c>
      <c r="H141" s="5" t="s">
        <v>526</v>
      </c>
      <c r="I141" s="12" t="s">
        <v>2109</v>
      </c>
      <c r="J141" s="10">
        <v>329</v>
      </c>
    </row>
    <row r="142" spans="1:10" x14ac:dyDescent="0.2">
      <c r="A142" s="5" t="s">
        <v>1127</v>
      </c>
      <c r="B142" s="11" t="s">
        <v>2107</v>
      </c>
      <c r="C142" s="10">
        <v>395</v>
      </c>
      <c r="H142" s="5" t="s">
        <v>1643</v>
      </c>
      <c r="I142" s="12" t="s">
        <v>2109</v>
      </c>
      <c r="J142" s="10">
        <v>218</v>
      </c>
    </row>
    <row r="143" spans="1:10" x14ac:dyDescent="0.2">
      <c r="A143" s="5" t="s">
        <v>1733</v>
      </c>
      <c r="B143" s="11" t="s">
        <v>2107</v>
      </c>
      <c r="C143" s="10">
        <v>1</v>
      </c>
      <c r="H143" s="5" t="s">
        <v>1898</v>
      </c>
      <c r="I143" s="12" t="s">
        <v>2109</v>
      </c>
      <c r="J143" s="10">
        <v>1902</v>
      </c>
    </row>
    <row r="144" spans="1:10" x14ac:dyDescent="0.2">
      <c r="A144" s="5" t="s">
        <v>495</v>
      </c>
      <c r="B144" s="11" t="s">
        <v>2107</v>
      </c>
      <c r="C144" s="10">
        <v>2179</v>
      </c>
      <c r="H144" s="5" t="s">
        <v>372</v>
      </c>
      <c r="I144" s="12" t="s">
        <v>2109</v>
      </c>
      <c r="J144" s="10">
        <v>164</v>
      </c>
    </row>
    <row r="145" spans="1:10" x14ac:dyDescent="0.2">
      <c r="A145" s="5" t="s">
        <v>1988</v>
      </c>
      <c r="B145" s="11" t="s">
        <v>2107</v>
      </c>
      <c r="C145" s="10">
        <v>742</v>
      </c>
      <c r="H145" s="5" t="s">
        <v>1466</v>
      </c>
      <c r="I145" s="12" t="s">
        <v>2109</v>
      </c>
      <c r="J145" s="10">
        <v>1785</v>
      </c>
    </row>
    <row r="146" spans="1:10" x14ac:dyDescent="0.2">
      <c r="A146" s="5" t="s">
        <v>984</v>
      </c>
      <c r="B146" s="11" t="s">
        <v>2107</v>
      </c>
      <c r="C146" s="10">
        <v>16</v>
      </c>
      <c r="H146" s="5" t="s">
        <v>626</v>
      </c>
      <c r="I146" s="12" t="s">
        <v>2109</v>
      </c>
      <c r="J146" s="10">
        <v>176</v>
      </c>
    </row>
    <row r="147" spans="1:10" x14ac:dyDescent="0.2">
      <c r="A147" s="5" t="s">
        <v>450</v>
      </c>
      <c r="B147" s="11" t="s">
        <v>2107</v>
      </c>
      <c r="C147" s="10">
        <v>13</v>
      </c>
      <c r="H147" s="5" t="s">
        <v>342</v>
      </c>
      <c r="I147" s="12" t="s">
        <v>2109</v>
      </c>
      <c r="J147" s="10">
        <v>768</v>
      </c>
    </row>
    <row r="148" spans="1:10" x14ac:dyDescent="0.2">
      <c r="A148" s="5" t="s">
        <v>1046</v>
      </c>
      <c r="B148" s="11" t="s">
        <v>2107</v>
      </c>
      <c r="C148" s="10">
        <v>2072</v>
      </c>
      <c r="H148" s="5" t="s">
        <v>336</v>
      </c>
      <c r="I148" s="12" t="s">
        <v>2109</v>
      </c>
      <c r="J148" s="10">
        <v>117</v>
      </c>
    </row>
    <row r="149" spans="1:10" x14ac:dyDescent="0.2">
      <c r="A149" s="5" t="s">
        <v>105</v>
      </c>
      <c r="B149" s="11" t="s">
        <v>2107</v>
      </c>
      <c r="C149" s="10">
        <v>4306</v>
      </c>
      <c r="H149" s="5" t="s">
        <v>1182</v>
      </c>
      <c r="I149" s="12" t="s">
        <v>2109</v>
      </c>
      <c r="J149" s="10">
        <v>589</v>
      </c>
    </row>
    <row r="150" spans="1:10" x14ac:dyDescent="0.2">
      <c r="A150" s="5" t="s">
        <v>1300</v>
      </c>
      <c r="B150" s="11" t="s">
        <v>2107</v>
      </c>
      <c r="C150" s="10">
        <v>750</v>
      </c>
      <c r="H150" s="5" t="s">
        <v>1524</v>
      </c>
      <c r="I150" s="12" t="s">
        <v>2109</v>
      </c>
      <c r="J150" s="10">
        <v>140</v>
      </c>
    </row>
    <row r="151" spans="1:10" x14ac:dyDescent="0.2">
      <c r="A151" s="5" t="s">
        <v>1362</v>
      </c>
      <c r="B151" s="11" t="s">
        <v>2107</v>
      </c>
      <c r="C151" s="10">
        <v>77</v>
      </c>
      <c r="H151" s="5" t="s">
        <v>313</v>
      </c>
      <c r="I151" s="12" t="s">
        <v>2109</v>
      </c>
      <c r="J151" s="10">
        <v>2443</v>
      </c>
    </row>
    <row r="152" spans="1:10" x14ac:dyDescent="0.2">
      <c r="A152" s="5" t="s">
        <v>1057</v>
      </c>
      <c r="B152" s="11" t="s">
        <v>2107</v>
      </c>
      <c r="C152" s="10">
        <v>347</v>
      </c>
      <c r="H152" s="5" t="s">
        <v>674</v>
      </c>
      <c r="I152" s="12" t="s">
        <v>2109</v>
      </c>
      <c r="J152" s="10">
        <v>121</v>
      </c>
    </row>
    <row r="153" spans="1:10" x14ac:dyDescent="0.2">
      <c r="A153" s="5" t="s">
        <v>1258</v>
      </c>
      <c r="B153" s="11" t="s">
        <v>2107</v>
      </c>
      <c r="C153" s="10">
        <v>67</v>
      </c>
      <c r="H153" s="5" t="s">
        <v>160</v>
      </c>
      <c r="I153" s="12" t="s">
        <v>2109</v>
      </c>
      <c r="J153" s="10">
        <v>164</v>
      </c>
    </row>
    <row r="154" spans="1:10" x14ac:dyDescent="0.2">
      <c r="A154" s="5" t="s">
        <v>1093</v>
      </c>
      <c r="B154" s="11" t="s">
        <v>2107</v>
      </c>
      <c r="C154" s="10">
        <v>1979</v>
      </c>
      <c r="H154" s="5" t="s">
        <v>315</v>
      </c>
      <c r="I154" s="12" t="s">
        <v>2109</v>
      </c>
      <c r="J154" s="10">
        <v>89</v>
      </c>
    </row>
    <row r="155" spans="1:10" x14ac:dyDescent="0.2">
      <c r="A155" s="5" t="s">
        <v>1573</v>
      </c>
      <c r="B155" s="11" t="s">
        <v>2107</v>
      </c>
      <c r="C155" s="10">
        <v>3410</v>
      </c>
      <c r="H155" s="5" t="s">
        <v>1166</v>
      </c>
      <c r="I155" s="12" t="s">
        <v>2109</v>
      </c>
      <c r="J155" s="10">
        <v>198</v>
      </c>
    </row>
    <row r="156" spans="1:10" x14ac:dyDescent="0.2">
      <c r="A156" s="5" t="s">
        <v>1131</v>
      </c>
      <c r="B156" s="11" t="s">
        <v>2107</v>
      </c>
      <c r="C156" s="10">
        <v>180</v>
      </c>
      <c r="H156" s="5" t="s">
        <v>426</v>
      </c>
      <c r="I156" s="12" t="s">
        <v>2109</v>
      </c>
      <c r="J156" s="10">
        <v>1442</v>
      </c>
    </row>
    <row r="157" spans="1:10" x14ac:dyDescent="0.2">
      <c r="A157" s="5" t="s">
        <v>1693</v>
      </c>
      <c r="B157" s="11" t="s">
        <v>2107</v>
      </c>
      <c r="C157" s="10">
        <v>22</v>
      </c>
      <c r="H157" s="5" t="s">
        <v>503</v>
      </c>
      <c r="I157" s="12" t="s">
        <v>2109</v>
      </c>
      <c r="J157" s="10">
        <v>5880</v>
      </c>
    </row>
    <row r="158" spans="1:10" x14ac:dyDescent="0.2">
      <c r="A158" s="5" t="s">
        <v>895</v>
      </c>
      <c r="B158" s="11" t="s">
        <v>2107</v>
      </c>
      <c r="C158" s="10">
        <v>162</v>
      </c>
      <c r="H158" s="5" t="s">
        <v>1433</v>
      </c>
      <c r="I158" s="12" t="s">
        <v>2109</v>
      </c>
      <c r="J158" s="10">
        <v>7295</v>
      </c>
    </row>
    <row r="159" spans="1:10" x14ac:dyDescent="0.2">
      <c r="A159" s="5" t="s">
        <v>402</v>
      </c>
      <c r="B159" s="11" t="s">
        <v>2107</v>
      </c>
      <c r="C159" s="10">
        <v>1130</v>
      </c>
      <c r="H159" s="5" t="s">
        <v>1202</v>
      </c>
      <c r="I159" s="12" t="s">
        <v>2109</v>
      </c>
      <c r="J159" s="10">
        <v>87</v>
      </c>
    </row>
    <row r="160" spans="1:10" x14ac:dyDescent="0.2">
      <c r="A160" s="5" t="s">
        <v>146</v>
      </c>
      <c r="B160" s="11" t="s">
        <v>2107</v>
      </c>
      <c r="C160" s="10">
        <v>1</v>
      </c>
      <c r="H160" s="5" t="s">
        <v>1086</v>
      </c>
      <c r="I160" s="12" t="s">
        <v>2109</v>
      </c>
      <c r="J160" s="10">
        <v>32</v>
      </c>
    </row>
    <row r="161" spans="1:10" x14ac:dyDescent="0.2">
      <c r="A161" s="5" t="s">
        <v>1336</v>
      </c>
      <c r="B161" s="11" t="s">
        <v>2107</v>
      </c>
      <c r="C161" s="10">
        <v>18</v>
      </c>
      <c r="H161" s="5" t="s">
        <v>1701</v>
      </c>
      <c r="I161" s="12" t="s">
        <v>2109</v>
      </c>
      <c r="J161" s="10">
        <v>119</v>
      </c>
    </row>
    <row r="162" spans="1:10" x14ac:dyDescent="0.2">
      <c r="A162" s="5" t="s">
        <v>1619</v>
      </c>
      <c r="B162" s="11" t="s">
        <v>2107</v>
      </c>
      <c r="C162" s="10">
        <v>7</v>
      </c>
      <c r="H162" s="5" t="s">
        <v>253</v>
      </c>
      <c r="I162" s="12" t="s">
        <v>2109</v>
      </c>
      <c r="J162" s="10">
        <v>448</v>
      </c>
    </row>
    <row r="163" spans="1:10" x14ac:dyDescent="0.2">
      <c r="A163" s="5" t="s">
        <v>1401</v>
      </c>
      <c r="B163" s="11" t="s">
        <v>2107</v>
      </c>
      <c r="C163" s="10">
        <v>1657</v>
      </c>
      <c r="H163" s="5" t="s">
        <v>628</v>
      </c>
      <c r="I163" s="12" t="s">
        <v>2109</v>
      </c>
      <c r="J163" s="10">
        <v>130</v>
      </c>
    </row>
    <row r="164" spans="1:10" x14ac:dyDescent="0.2">
      <c r="A164" s="5" t="s">
        <v>1384</v>
      </c>
      <c r="B164" s="11" t="s">
        <v>2107</v>
      </c>
      <c r="C164" s="10">
        <v>4428</v>
      </c>
      <c r="H164" s="5" t="s">
        <v>538</v>
      </c>
      <c r="I164" s="12" t="s">
        <v>2109</v>
      </c>
      <c r="J164" s="10">
        <v>238</v>
      </c>
    </row>
    <row r="165" spans="1:10" x14ac:dyDescent="0.2">
      <c r="A165" s="5" t="s">
        <v>1613</v>
      </c>
      <c r="B165" s="11" t="s">
        <v>2107</v>
      </c>
      <c r="C165" s="10">
        <v>45</v>
      </c>
      <c r="H165" s="5" t="s">
        <v>1715</v>
      </c>
      <c r="I165" s="12" t="s">
        <v>2109</v>
      </c>
      <c r="J165" s="10">
        <v>155</v>
      </c>
    </row>
    <row r="166" spans="1:10" x14ac:dyDescent="0.2">
      <c r="A166" s="5" t="s">
        <v>56</v>
      </c>
      <c r="B166" s="11" t="s">
        <v>2107</v>
      </c>
      <c r="C166" s="10">
        <v>55</v>
      </c>
      <c r="H166" s="5" t="s">
        <v>125</v>
      </c>
      <c r="I166" s="12" t="s">
        <v>2109</v>
      </c>
      <c r="J166" s="10">
        <v>198</v>
      </c>
    </row>
    <row r="167" spans="1:10" x14ac:dyDescent="0.2">
      <c r="A167" s="5" t="s">
        <v>123</v>
      </c>
      <c r="B167" s="11" t="s">
        <v>2107</v>
      </c>
      <c r="C167" s="10">
        <v>88</v>
      </c>
      <c r="H167" s="5" t="s">
        <v>1512</v>
      </c>
      <c r="I167" s="12" t="s">
        <v>2109</v>
      </c>
      <c r="J167" s="10">
        <v>180</v>
      </c>
    </row>
    <row r="168" spans="1:10" x14ac:dyDescent="0.2">
      <c r="A168" s="5" t="s">
        <v>444</v>
      </c>
      <c r="B168" s="11" t="s">
        <v>2107</v>
      </c>
      <c r="C168" s="10">
        <v>156</v>
      </c>
      <c r="H168" s="5" t="s">
        <v>1115</v>
      </c>
      <c r="I168" s="12" t="s">
        <v>2109</v>
      </c>
      <c r="J168" s="10">
        <v>202</v>
      </c>
    </row>
    <row r="169" spans="1:10" x14ac:dyDescent="0.2">
      <c r="A169" s="5" t="s">
        <v>816</v>
      </c>
      <c r="B169" s="11" t="s">
        <v>2107</v>
      </c>
      <c r="C169" s="10">
        <v>67</v>
      </c>
      <c r="H169" s="5" t="s">
        <v>1462</v>
      </c>
      <c r="I169" s="12" t="s">
        <v>2109</v>
      </c>
      <c r="J169" s="10">
        <v>202</v>
      </c>
    </row>
    <row r="170" spans="1:10" x14ac:dyDescent="0.2">
      <c r="A170" s="5" t="s">
        <v>806</v>
      </c>
      <c r="B170" s="11" t="s">
        <v>2107</v>
      </c>
      <c r="C170" s="10">
        <v>127</v>
      </c>
      <c r="H170" s="5" t="s">
        <v>317</v>
      </c>
      <c r="I170" s="12" t="s">
        <v>2109</v>
      </c>
      <c r="J170" s="10">
        <v>159</v>
      </c>
    </row>
    <row r="171" spans="1:10" x14ac:dyDescent="0.2">
      <c r="A171" s="5" t="s">
        <v>229</v>
      </c>
      <c r="B171" s="11" t="s">
        <v>2107</v>
      </c>
      <c r="C171" s="10">
        <v>106</v>
      </c>
      <c r="H171" s="5" t="s">
        <v>1850</v>
      </c>
      <c r="I171" s="12" t="s">
        <v>2109</v>
      </c>
      <c r="J171" s="10">
        <v>80</v>
      </c>
    </row>
    <row r="172" spans="1:10" x14ac:dyDescent="0.2">
      <c r="A172" s="5" t="s">
        <v>1314</v>
      </c>
      <c r="B172" s="11" t="s">
        <v>2107</v>
      </c>
      <c r="C172" s="10">
        <v>2604</v>
      </c>
      <c r="H172" s="5" t="s">
        <v>1390</v>
      </c>
      <c r="I172" s="12" t="s">
        <v>2109</v>
      </c>
      <c r="J172" s="10">
        <v>331</v>
      </c>
    </row>
    <row r="173" spans="1:10" x14ac:dyDescent="0.2">
      <c r="A173" s="5" t="s">
        <v>966</v>
      </c>
      <c r="B173" s="11" t="s">
        <v>2107</v>
      </c>
      <c r="C173" s="10">
        <v>105</v>
      </c>
      <c r="H173" s="5" t="s">
        <v>1407</v>
      </c>
      <c r="I173" s="12" t="s">
        <v>2109</v>
      </c>
      <c r="J173" s="10">
        <v>110</v>
      </c>
    </row>
    <row r="174" spans="1:10" x14ac:dyDescent="0.2">
      <c r="A174" s="5" t="s">
        <v>31</v>
      </c>
      <c r="B174" s="11" t="s">
        <v>2107</v>
      </c>
      <c r="C174" s="10">
        <v>53</v>
      </c>
      <c r="H174" s="5" t="s">
        <v>976</v>
      </c>
      <c r="I174" s="12" t="s">
        <v>2109</v>
      </c>
      <c r="J174" s="10">
        <v>2436</v>
      </c>
    </row>
    <row r="175" spans="1:10" x14ac:dyDescent="0.2">
      <c r="A175" s="5" t="s">
        <v>322</v>
      </c>
      <c r="B175" s="11" t="s">
        <v>2107</v>
      </c>
      <c r="C175" s="10">
        <v>117</v>
      </c>
      <c r="H175" s="5" t="s">
        <v>211</v>
      </c>
      <c r="I175" s="12" t="s">
        <v>2109</v>
      </c>
      <c r="J175" s="10">
        <v>411</v>
      </c>
    </row>
    <row r="176" spans="1:10" x14ac:dyDescent="0.2">
      <c r="A176" s="5" t="s">
        <v>2015</v>
      </c>
      <c r="B176" s="11" t="s">
        <v>2107</v>
      </c>
      <c r="C176" s="10">
        <v>842</v>
      </c>
      <c r="H176" s="5" t="s">
        <v>728</v>
      </c>
      <c r="I176" s="12" t="s">
        <v>2109</v>
      </c>
      <c r="J176" s="10">
        <v>1690</v>
      </c>
    </row>
    <row r="177" spans="1:10" x14ac:dyDescent="0.2">
      <c r="A177" s="5" t="s">
        <v>802</v>
      </c>
      <c r="B177" s="11" t="s">
        <v>2107</v>
      </c>
      <c r="C177" s="10">
        <v>25</v>
      </c>
      <c r="H177" s="5" t="s">
        <v>534</v>
      </c>
      <c r="I177" s="12" t="s">
        <v>2109</v>
      </c>
      <c r="J177" s="10">
        <v>1684</v>
      </c>
    </row>
    <row r="178" spans="1:10" x14ac:dyDescent="0.2">
      <c r="A178" s="5" t="s">
        <v>861</v>
      </c>
      <c r="B178" s="11" t="s">
        <v>2107</v>
      </c>
      <c r="C178" s="10">
        <v>435</v>
      </c>
      <c r="H178" s="5" t="s">
        <v>978</v>
      </c>
      <c r="I178" s="12" t="s">
        <v>2109</v>
      </c>
      <c r="J178" s="10">
        <v>80</v>
      </c>
    </row>
    <row r="179" spans="1:10" x14ac:dyDescent="0.2">
      <c r="A179" s="5" t="s">
        <v>1409</v>
      </c>
      <c r="B179" s="11" t="s">
        <v>2107</v>
      </c>
      <c r="C179" s="10">
        <v>926</v>
      </c>
      <c r="H179" s="5" t="s">
        <v>1583</v>
      </c>
      <c r="I179" s="12" t="s">
        <v>2109</v>
      </c>
      <c r="J179" s="10">
        <v>78</v>
      </c>
    </row>
    <row r="180" spans="1:10" x14ac:dyDescent="0.2">
      <c r="A180" s="5" t="s">
        <v>522</v>
      </c>
      <c r="B180" s="11" t="s">
        <v>2107</v>
      </c>
      <c r="C180" s="10">
        <v>92</v>
      </c>
      <c r="H180" s="5" t="s">
        <v>1965</v>
      </c>
      <c r="I180" s="12" t="s">
        <v>2109</v>
      </c>
      <c r="J180" s="10">
        <v>114</v>
      </c>
    </row>
    <row r="181" spans="1:10" x14ac:dyDescent="0.2">
      <c r="A181" s="5" t="s">
        <v>857</v>
      </c>
      <c r="B181" s="11" t="s">
        <v>2107</v>
      </c>
      <c r="C181" s="10">
        <v>3015</v>
      </c>
      <c r="H181" s="5" t="s">
        <v>1352</v>
      </c>
      <c r="I181" s="12" t="s">
        <v>2109</v>
      </c>
      <c r="J181" s="10">
        <v>264</v>
      </c>
    </row>
    <row r="182" spans="1:10" x14ac:dyDescent="0.2">
      <c r="A182" s="5" t="s">
        <v>744</v>
      </c>
      <c r="B182" s="11" t="s">
        <v>2107</v>
      </c>
      <c r="C182" s="10">
        <v>25</v>
      </c>
      <c r="H182" s="5" t="s">
        <v>580</v>
      </c>
      <c r="I182" s="12" t="s">
        <v>2109</v>
      </c>
      <c r="J182" s="10">
        <v>5512</v>
      </c>
    </row>
    <row r="183" spans="1:10" x14ac:dyDescent="0.2">
      <c r="A183" s="5" t="s">
        <v>1998</v>
      </c>
      <c r="B183" s="11" t="s">
        <v>2107</v>
      </c>
      <c r="C183" s="10">
        <v>4405</v>
      </c>
      <c r="H183" s="5" t="s">
        <v>1256</v>
      </c>
      <c r="I183" s="12" t="s">
        <v>2109</v>
      </c>
      <c r="J183" s="10">
        <v>2230</v>
      </c>
    </row>
    <row r="184" spans="1:10" x14ac:dyDescent="0.2">
      <c r="A184" s="5" t="s">
        <v>436</v>
      </c>
      <c r="B184" s="11" t="s">
        <v>2107</v>
      </c>
      <c r="C184" s="10">
        <v>243</v>
      </c>
      <c r="H184" s="5" t="s">
        <v>778</v>
      </c>
      <c r="I184" s="12" t="s">
        <v>2109</v>
      </c>
      <c r="J184" s="10">
        <v>139</v>
      </c>
    </row>
    <row r="185" spans="1:10" x14ac:dyDescent="0.2">
      <c r="A185" s="5" t="s">
        <v>682</v>
      </c>
      <c r="B185" s="11" t="s">
        <v>2107</v>
      </c>
      <c r="C185" s="10">
        <v>31</v>
      </c>
      <c r="H185" s="5" t="s">
        <v>83</v>
      </c>
      <c r="I185" s="12" t="s">
        <v>2109</v>
      </c>
      <c r="J185" s="10">
        <v>142</v>
      </c>
    </row>
    <row r="186" spans="1:10" x14ac:dyDescent="0.2">
      <c r="A186" s="5" t="s">
        <v>1431</v>
      </c>
      <c r="B186" s="11" t="s">
        <v>2107</v>
      </c>
      <c r="C186" s="10">
        <v>889</v>
      </c>
      <c r="H186" s="5" t="s">
        <v>51</v>
      </c>
      <c r="I186" s="12" t="s">
        <v>2109</v>
      </c>
      <c r="J186" s="10">
        <v>220</v>
      </c>
    </row>
    <row r="187" spans="1:10" x14ac:dyDescent="0.2">
      <c r="A187" s="5" t="s">
        <v>1894</v>
      </c>
      <c r="B187" s="11" t="s">
        <v>2107</v>
      </c>
      <c r="C187" s="10">
        <v>112</v>
      </c>
      <c r="H187" s="5" t="s">
        <v>796</v>
      </c>
      <c r="I187" s="12" t="s">
        <v>2109</v>
      </c>
      <c r="J187" s="10">
        <v>169</v>
      </c>
    </row>
    <row r="188" spans="1:10" x14ac:dyDescent="0.2">
      <c r="A188" s="5" t="s">
        <v>618</v>
      </c>
      <c r="B188" s="11" t="s">
        <v>2107</v>
      </c>
      <c r="C188" s="10">
        <v>29</v>
      </c>
      <c r="H188" s="5" t="s">
        <v>1872</v>
      </c>
      <c r="I188" s="12" t="s">
        <v>2109</v>
      </c>
      <c r="J188" s="10">
        <v>255</v>
      </c>
    </row>
    <row r="189" spans="1:10" x14ac:dyDescent="0.2">
      <c r="A189" s="5" t="s">
        <v>1042</v>
      </c>
      <c r="B189" s="11" t="s">
        <v>2107</v>
      </c>
      <c r="C189" s="10">
        <v>120</v>
      </c>
      <c r="H189" s="5" t="s">
        <v>1946</v>
      </c>
      <c r="I189" s="12" t="s">
        <v>2109</v>
      </c>
      <c r="J189" s="10">
        <v>112</v>
      </c>
    </row>
    <row r="190" spans="1:10" x14ac:dyDescent="0.2">
      <c r="A190" s="5" t="s">
        <v>1913</v>
      </c>
      <c r="B190" s="11" t="s">
        <v>2107</v>
      </c>
      <c r="C190" s="10">
        <v>78</v>
      </c>
      <c r="H190" s="5" t="s">
        <v>1530</v>
      </c>
      <c r="I190" s="12" t="s">
        <v>2109</v>
      </c>
      <c r="J190" s="10">
        <v>280</v>
      </c>
    </row>
    <row r="191" spans="1:10" x14ac:dyDescent="0.2">
      <c r="A191" s="5" t="s">
        <v>1788</v>
      </c>
      <c r="B191" s="11" t="s">
        <v>2107</v>
      </c>
      <c r="C191" s="10">
        <v>12</v>
      </c>
      <c r="H191" s="5" t="s">
        <v>988</v>
      </c>
      <c r="I191" s="12" t="s">
        <v>2109</v>
      </c>
      <c r="J191" s="10">
        <v>381</v>
      </c>
    </row>
    <row r="192" spans="1:10" x14ac:dyDescent="0.2">
      <c r="A192" s="5" t="s">
        <v>1705</v>
      </c>
      <c r="B192" s="11" t="s">
        <v>2107</v>
      </c>
      <c r="C192" s="10">
        <v>94</v>
      </c>
      <c r="H192" s="5" t="s">
        <v>1542</v>
      </c>
      <c r="I192" s="12" t="s">
        <v>2109</v>
      </c>
      <c r="J192" s="10">
        <v>137</v>
      </c>
    </row>
    <row r="193" spans="1:10" x14ac:dyDescent="0.2">
      <c r="A193" s="5" t="s">
        <v>800</v>
      </c>
      <c r="B193" s="11" t="s">
        <v>2107</v>
      </c>
      <c r="C193" s="10">
        <v>441</v>
      </c>
      <c r="H193" s="5" t="s">
        <v>1228</v>
      </c>
      <c r="I193" s="12" t="s">
        <v>2109</v>
      </c>
      <c r="J193" s="10">
        <v>4006</v>
      </c>
    </row>
    <row r="194" spans="1:10" x14ac:dyDescent="0.2">
      <c r="A194" s="5" t="s">
        <v>1147</v>
      </c>
      <c r="B194" s="11" t="s">
        <v>2107</v>
      </c>
      <c r="C194" s="10">
        <v>2779</v>
      </c>
      <c r="H194" s="5" t="s">
        <v>1892</v>
      </c>
      <c r="I194" s="12" t="s">
        <v>2109</v>
      </c>
      <c r="J194" s="10">
        <v>85</v>
      </c>
    </row>
    <row r="195" spans="1:10" x14ac:dyDescent="0.2">
      <c r="A195" s="5" t="s">
        <v>684</v>
      </c>
      <c r="B195" s="11" t="s">
        <v>2107</v>
      </c>
      <c r="C195" s="10">
        <v>108</v>
      </c>
      <c r="H195" s="5" t="s">
        <v>192</v>
      </c>
      <c r="I195" s="12" t="s">
        <v>2109</v>
      </c>
      <c r="J195" s="10">
        <v>54</v>
      </c>
    </row>
    <row r="196" spans="1:10" x14ac:dyDescent="0.2">
      <c r="A196" s="5" t="s">
        <v>200</v>
      </c>
      <c r="B196" s="11" t="s">
        <v>2107</v>
      </c>
      <c r="C196" s="10">
        <v>1684</v>
      </c>
      <c r="H196" s="5" t="s">
        <v>923</v>
      </c>
      <c r="I196" s="12" t="s">
        <v>2109</v>
      </c>
      <c r="J196" s="10">
        <v>192</v>
      </c>
    </row>
    <row r="197" spans="1:10" x14ac:dyDescent="0.2">
      <c r="A197" s="5" t="s">
        <v>940</v>
      </c>
      <c r="B197" s="11" t="s">
        <v>2107</v>
      </c>
      <c r="C197" s="10">
        <v>186</v>
      </c>
      <c r="H197" s="5" t="s">
        <v>237</v>
      </c>
      <c r="I197" s="12" t="s">
        <v>2109</v>
      </c>
      <c r="J197" s="10">
        <v>180</v>
      </c>
    </row>
    <row r="198" spans="1:10" x14ac:dyDescent="0.2">
      <c r="A198" s="5" t="s">
        <v>1011</v>
      </c>
      <c r="B198" s="11" t="s">
        <v>2107</v>
      </c>
      <c r="C198" s="10">
        <v>9</v>
      </c>
      <c r="H198" s="5" t="s">
        <v>1139</v>
      </c>
      <c r="I198" s="12" t="s">
        <v>2109</v>
      </c>
      <c r="J198" s="10">
        <v>156</v>
      </c>
    </row>
    <row r="199" spans="1:10" x14ac:dyDescent="0.2">
      <c r="A199" s="5" t="s">
        <v>1292</v>
      </c>
      <c r="B199" s="11" t="s">
        <v>2107</v>
      </c>
      <c r="C199" s="10">
        <v>62</v>
      </c>
      <c r="H199" s="5" t="s">
        <v>1180</v>
      </c>
      <c r="I199" s="12" t="s">
        <v>2109</v>
      </c>
      <c r="J199" s="10">
        <v>5180</v>
      </c>
    </row>
    <row r="200" spans="1:10" x14ac:dyDescent="0.2">
      <c r="A200" s="5" t="s">
        <v>1750</v>
      </c>
      <c r="B200" s="11" t="s">
        <v>2107</v>
      </c>
      <c r="C200" s="10">
        <v>63</v>
      </c>
      <c r="H200" s="5" t="s">
        <v>1647</v>
      </c>
      <c r="I200" s="12" t="s">
        <v>2109</v>
      </c>
      <c r="J200" s="10">
        <v>76</v>
      </c>
    </row>
    <row r="201" spans="1:10" x14ac:dyDescent="0.2">
      <c r="A201" s="5" t="s">
        <v>1200</v>
      </c>
      <c r="B201" s="11" t="s">
        <v>2107</v>
      </c>
      <c r="C201" s="10">
        <v>245</v>
      </c>
      <c r="H201" s="5" t="s">
        <v>278</v>
      </c>
      <c r="I201" s="12" t="s">
        <v>2109</v>
      </c>
      <c r="J201" s="10">
        <v>126</v>
      </c>
    </row>
    <row r="202" spans="1:10" x14ac:dyDescent="0.2">
      <c r="A202" s="5" t="s">
        <v>305</v>
      </c>
      <c r="B202" s="11" t="s">
        <v>2107</v>
      </c>
      <c r="C202" s="10">
        <v>672</v>
      </c>
      <c r="H202" s="5" t="s">
        <v>34</v>
      </c>
      <c r="I202" s="12" t="s">
        <v>2109</v>
      </c>
      <c r="J202" s="10">
        <v>174</v>
      </c>
    </row>
    <row r="203" spans="1:10" x14ac:dyDescent="0.2">
      <c r="A203" s="5" t="s">
        <v>530</v>
      </c>
      <c r="B203" s="11" t="s">
        <v>2107</v>
      </c>
      <c r="C203" s="10">
        <v>41</v>
      </c>
      <c r="H203" s="5" t="s">
        <v>1328</v>
      </c>
      <c r="I203" s="12" t="s">
        <v>2109</v>
      </c>
      <c r="J203" s="10">
        <v>375</v>
      </c>
    </row>
    <row r="204" spans="1:10" x14ac:dyDescent="0.2">
      <c r="A204" s="5" t="s">
        <v>574</v>
      </c>
      <c r="B204" s="11" t="s">
        <v>2107</v>
      </c>
      <c r="C204" s="10">
        <v>454</v>
      </c>
      <c r="H204" s="5" t="s">
        <v>1232</v>
      </c>
      <c r="I204" s="12" t="s">
        <v>2109</v>
      </c>
      <c r="J204" s="10">
        <v>1629</v>
      </c>
    </row>
    <row r="205" spans="1:10" x14ac:dyDescent="0.2">
      <c r="A205" s="5" t="s">
        <v>905</v>
      </c>
      <c r="B205" s="11" t="s">
        <v>2107</v>
      </c>
      <c r="C205" s="10">
        <v>747</v>
      </c>
      <c r="H205" s="5" t="s">
        <v>700</v>
      </c>
      <c r="I205" s="12" t="s">
        <v>2109</v>
      </c>
      <c r="J205" s="10">
        <v>307</v>
      </c>
    </row>
    <row r="206" spans="1:10" x14ac:dyDescent="0.2">
      <c r="A206" s="5" t="s">
        <v>1230</v>
      </c>
      <c r="B206" s="11" t="s">
        <v>2107</v>
      </c>
      <c r="C206" s="10">
        <v>157</v>
      </c>
      <c r="H206" s="5" t="s">
        <v>1954</v>
      </c>
      <c r="I206" s="12" t="s">
        <v>2109</v>
      </c>
      <c r="J206" s="10">
        <v>266</v>
      </c>
    </row>
    <row r="207" spans="1:10" x14ac:dyDescent="0.2">
      <c r="A207" s="5" t="s">
        <v>1050</v>
      </c>
      <c r="B207" s="11" t="s">
        <v>2107</v>
      </c>
      <c r="C207" s="10">
        <v>1796</v>
      </c>
      <c r="H207" s="5" t="s">
        <v>272</v>
      </c>
      <c r="I207" s="12" t="s">
        <v>2109</v>
      </c>
      <c r="J207" s="10">
        <v>676</v>
      </c>
    </row>
    <row r="208" spans="1:10" x14ac:dyDescent="0.2">
      <c r="A208" s="5" t="s">
        <v>1009</v>
      </c>
      <c r="B208" s="11" t="s">
        <v>2107</v>
      </c>
      <c r="C208" s="10">
        <v>1538</v>
      </c>
      <c r="H208" s="5" t="s">
        <v>726</v>
      </c>
      <c r="I208" s="12" t="s">
        <v>2109</v>
      </c>
      <c r="J208" s="10">
        <v>1095</v>
      </c>
    </row>
    <row r="209" spans="1:10" x14ac:dyDescent="0.2">
      <c r="A209" s="5" t="s">
        <v>29</v>
      </c>
      <c r="B209" s="11" t="s">
        <v>2107</v>
      </c>
      <c r="C209" s="10">
        <v>24</v>
      </c>
      <c r="H209" s="5" t="s">
        <v>458</v>
      </c>
      <c r="I209" s="12" t="s">
        <v>2109</v>
      </c>
      <c r="J209" s="10">
        <v>4498</v>
      </c>
    </row>
    <row r="210" spans="1:10" x14ac:dyDescent="0.2">
      <c r="A210" s="5" t="s">
        <v>1149</v>
      </c>
      <c r="B210" s="11" t="s">
        <v>2107</v>
      </c>
      <c r="C210" s="10">
        <v>92</v>
      </c>
      <c r="H210" s="5" t="s">
        <v>1844</v>
      </c>
      <c r="I210" s="12" t="s">
        <v>2109</v>
      </c>
      <c r="J210" s="10">
        <v>191</v>
      </c>
    </row>
    <row r="211" spans="1:10" x14ac:dyDescent="0.2">
      <c r="A211" s="5" t="s">
        <v>1515</v>
      </c>
      <c r="B211" s="11" t="s">
        <v>2107</v>
      </c>
      <c r="C211" s="10">
        <v>191</v>
      </c>
      <c r="H211" s="5" t="s">
        <v>1842</v>
      </c>
      <c r="I211" s="12" t="s">
        <v>2109</v>
      </c>
      <c r="J211" s="10">
        <v>236</v>
      </c>
    </row>
    <row r="212" spans="1:10" x14ac:dyDescent="0.2">
      <c r="A212" s="5" t="s">
        <v>1278</v>
      </c>
      <c r="B212" s="11" t="s">
        <v>2107</v>
      </c>
      <c r="C212" s="10">
        <v>1198</v>
      </c>
      <c r="H212" s="5" t="s">
        <v>1446</v>
      </c>
      <c r="I212" s="12" t="s">
        <v>2109</v>
      </c>
      <c r="J212" s="10">
        <v>116</v>
      </c>
    </row>
    <row r="213" spans="1:10" x14ac:dyDescent="0.2">
      <c r="A213" s="5" t="s">
        <v>834</v>
      </c>
      <c r="B213" s="11" t="s">
        <v>2107</v>
      </c>
      <c r="C213" s="10">
        <v>151</v>
      </c>
      <c r="H213" s="5" t="s">
        <v>696</v>
      </c>
      <c r="I213" s="12" t="s">
        <v>2109</v>
      </c>
      <c r="J213" s="10">
        <v>5168</v>
      </c>
    </row>
    <row r="214" spans="1:10" x14ac:dyDescent="0.2">
      <c r="A214" s="5" t="s">
        <v>694</v>
      </c>
      <c r="B214" s="11" t="s">
        <v>2107</v>
      </c>
      <c r="C214" s="10">
        <v>2468</v>
      </c>
      <c r="H214" s="5" t="s">
        <v>1938</v>
      </c>
      <c r="I214" s="12" t="s">
        <v>2109</v>
      </c>
      <c r="J214" s="10">
        <v>1548</v>
      </c>
    </row>
    <row r="215" spans="1:10" x14ac:dyDescent="0.2">
      <c r="A215" s="5" t="s">
        <v>1567</v>
      </c>
      <c r="B215" s="11" t="s">
        <v>2107</v>
      </c>
      <c r="C215" s="10">
        <v>248</v>
      </c>
      <c r="H215" s="5" t="s">
        <v>748</v>
      </c>
      <c r="I215" s="12" t="s">
        <v>2109</v>
      </c>
      <c r="J215" s="10">
        <v>296</v>
      </c>
    </row>
    <row r="216" spans="1:10" x14ac:dyDescent="0.2">
      <c r="A216" s="5" t="s">
        <v>487</v>
      </c>
      <c r="B216" s="11" t="s">
        <v>2107</v>
      </c>
      <c r="C216" s="10">
        <v>934</v>
      </c>
      <c r="H216" s="5" t="s">
        <v>1030</v>
      </c>
      <c r="I216" s="12" t="s">
        <v>2109</v>
      </c>
      <c r="J216" s="10">
        <v>2443</v>
      </c>
    </row>
    <row r="217" spans="1:10" x14ac:dyDescent="0.2">
      <c r="A217" s="5" t="s">
        <v>1427</v>
      </c>
      <c r="B217" s="11" t="s">
        <v>2107</v>
      </c>
      <c r="C217" s="10">
        <v>79</v>
      </c>
      <c r="H217" s="5" t="s">
        <v>2006</v>
      </c>
      <c r="I217" s="12" t="s">
        <v>2109</v>
      </c>
      <c r="J217" s="10">
        <v>226</v>
      </c>
    </row>
    <row r="218" spans="1:10" x14ac:dyDescent="0.2">
      <c r="A218" s="5" t="s">
        <v>1040</v>
      </c>
      <c r="B218" s="11" t="s">
        <v>2107</v>
      </c>
      <c r="C218" s="10">
        <v>54</v>
      </c>
      <c r="H218" s="5" t="s">
        <v>865</v>
      </c>
      <c r="I218" s="12" t="s">
        <v>2109</v>
      </c>
      <c r="J218" s="10">
        <v>484</v>
      </c>
    </row>
    <row r="219" spans="1:10" x14ac:dyDescent="0.2">
      <c r="A219" s="5" t="s">
        <v>1078</v>
      </c>
      <c r="B219" s="11" t="s">
        <v>2107</v>
      </c>
      <c r="C219" s="10">
        <v>846</v>
      </c>
      <c r="H219" s="5" t="s">
        <v>540</v>
      </c>
      <c r="I219" s="12" t="s">
        <v>2109</v>
      </c>
      <c r="J219" s="10">
        <v>53</v>
      </c>
    </row>
    <row r="220" spans="1:10" x14ac:dyDescent="0.2">
      <c r="A220" s="5" t="s">
        <v>1196</v>
      </c>
      <c r="B220" s="11" t="s">
        <v>2107</v>
      </c>
      <c r="C220" s="10">
        <v>64</v>
      </c>
      <c r="H220" s="5" t="s">
        <v>903</v>
      </c>
      <c r="I220" s="12" t="s">
        <v>2109</v>
      </c>
      <c r="J220" s="10">
        <v>2526</v>
      </c>
    </row>
    <row r="221" spans="1:10" x14ac:dyDescent="0.2">
      <c r="A221" s="5" t="s">
        <v>600</v>
      </c>
      <c r="B221" s="11" t="s">
        <v>2107</v>
      </c>
      <c r="C221" s="10">
        <v>15</v>
      </c>
      <c r="H221" s="5" t="s">
        <v>608</v>
      </c>
      <c r="I221" s="12" t="s">
        <v>2109</v>
      </c>
      <c r="J221" s="10">
        <v>91</v>
      </c>
    </row>
    <row r="222" spans="1:10" x14ac:dyDescent="0.2">
      <c r="A222" s="5" t="s">
        <v>952</v>
      </c>
      <c r="B222" s="11" t="s">
        <v>2107</v>
      </c>
      <c r="C222" s="10">
        <v>31</v>
      </c>
      <c r="H222" s="5" t="s">
        <v>219</v>
      </c>
      <c r="I222" s="12" t="s">
        <v>2109</v>
      </c>
      <c r="J222" s="10">
        <v>71</v>
      </c>
    </row>
    <row r="223" spans="1:10" x14ac:dyDescent="0.2">
      <c r="A223" s="5" t="s">
        <v>1105</v>
      </c>
      <c r="B223" s="11" t="s">
        <v>2107</v>
      </c>
      <c r="C223" s="10">
        <v>1784</v>
      </c>
      <c r="H223" s="5" t="s">
        <v>536</v>
      </c>
      <c r="I223" s="12" t="s">
        <v>2109</v>
      </c>
      <c r="J223" s="10">
        <v>250</v>
      </c>
    </row>
    <row r="224" spans="1:10" x14ac:dyDescent="0.2">
      <c r="A224" s="5" t="s">
        <v>176</v>
      </c>
      <c r="B224" s="11" t="s">
        <v>2107</v>
      </c>
      <c r="C224" s="10">
        <v>38</v>
      </c>
      <c r="H224" s="5" t="s">
        <v>66</v>
      </c>
      <c r="I224" s="12" t="s">
        <v>2109</v>
      </c>
      <c r="J224" s="10">
        <v>100</v>
      </c>
    </row>
    <row r="225" spans="1:10" x14ac:dyDescent="0.2">
      <c r="A225" s="5" t="s">
        <v>1782</v>
      </c>
      <c r="B225" s="11" t="s">
        <v>2107</v>
      </c>
      <c r="C225" s="10">
        <v>67</v>
      </c>
      <c r="H225" s="5" t="s">
        <v>1160</v>
      </c>
      <c r="I225" s="12" t="s">
        <v>2109</v>
      </c>
      <c r="J225" s="10">
        <v>126</v>
      </c>
    </row>
    <row r="226" spans="1:10" x14ac:dyDescent="0.2">
      <c r="A226" s="5" t="s">
        <v>1689</v>
      </c>
      <c r="B226" s="11" t="s">
        <v>2107</v>
      </c>
      <c r="C226" s="10">
        <v>70</v>
      </c>
      <c r="H226" s="5" t="s">
        <v>510</v>
      </c>
      <c r="I226" s="12" t="s">
        <v>2109</v>
      </c>
      <c r="J226" s="10">
        <v>2551</v>
      </c>
    </row>
    <row r="227" spans="1:10" x14ac:dyDescent="0.2">
      <c r="A227" s="5" t="s">
        <v>1585</v>
      </c>
      <c r="B227" s="11" t="s">
        <v>2107</v>
      </c>
      <c r="C227" s="10">
        <v>10</v>
      </c>
      <c r="H227" s="5" t="s">
        <v>1834</v>
      </c>
      <c r="I227" s="12" t="s">
        <v>2109</v>
      </c>
      <c r="J227" s="10">
        <v>159</v>
      </c>
    </row>
    <row r="228" spans="1:10" x14ac:dyDescent="0.2">
      <c r="A228" s="5" t="s">
        <v>999</v>
      </c>
      <c r="B228" s="11" t="s">
        <v>2107</v>
      </c>
      <c r="C228" s="10">
        <v>1120</v>
      </c>
      <c r="H228" s="5" t="s">
        <v>843</v>
      </c>
      <c r="I228" s="12" t="s">
        <v>2109</v>
      </c>
      <c r="J228" s="10">
        <v>1604</v>
      </c>
    </row>
    <row r="229" spans="1:10" x14ac:dyDescent="0.2">
      <c r="A229" s="5" t="s">
        <v>1366</v>
      </c>
      <c r="B229" s="11" t="s">
        <v>2107</v>
      </c>
      <c r="C229" s="10">
        <v>131</v>
      </c>
      <c r="H229" s="5" t="s">
        <v>1111</v>
      </c>
      <c r="I229" s="12" t="s">
        <v>2109</v>
      </c>
      <c r="J229" s="10">
        <v>2218</v>
      </c>
    </row>
    <row r="230" spans="1:10" x14ac:dyDescent="0.2">
      <c r="A230" s="5" t="s">
        <v>1394</v>
      </c>
      <c r="B230" s="11" t="s">
        <v>2107</v>
      </c>
      <c r="C230" s="10">
        <v>111</v>
      </c>
      <c r="H230" s="5" t="s">
        <v>1036</v>
      </c>
      <c r="I230" s="12" t="s">
        <v>2109</v>
      </c>
      <c r="J230" s="10">
        <v>268</v>
      </c>
    </row>
    <row r="231" spans="1:10" x14ac:dyDescent="0.2">
      <c r="A231" s="5" t="s">
        <v>1423</v>
      </c>
      <c r="B231" s="11" t="s">
        <v>2107</v>
      </c>
      <c r="C231" s="10">
        <v>77</v>
      </c>
      <c r="H231" s="5" t="s">
        <v>596</v>
      </c>
      <c r="I231" s="12" t="s">
        <v>2109</v>
      </c>
      <c r="J231" s="10">
        <v>1894</v>
      </c>
    </row>
    <row r="232" spans="1:10" x14ac:dyDescent="0.2">
      <c r="A232" s="5" t="s">
        <v>750</v>
      </c>
      <c r="B232" s="11" t="s">
        <v>2107</v>
      </c>
      <c r="C232" s="10">
        <v>923</v>
      </c>
      <c r="H232" s="5" t="s">
        <v>1629</v>
      </c>
      <c r="I232" s="12" t="s">
        <v>2109</v>
      </c>
      <c r="J232" s="10">
        <v>185</v>
      </c>
    </row>
    <row r="233" spans="1:10" x14ac:dyDescent="0.2">
      <c r="A233" s="5" t="s">
        <v>1399</v>
      </c>
      <c r="B233" s="11" t="s">
        <v>2107</v>
      </c>
      <c r="C233" s="10">
        <v>2955</v>
      </c>
      <c r="H233" s="5" t="s">
        <v>241</v>
      </c>
      <c r="I233" s="12" t="s">
        <v>2109</v>
      </c>
      <c r="J233" s="10">
        <v>2331</v>
      </c>
    </row>
    <row r="234" spans="1:10" x14ac:dyDescent="0.2">
      <c r="A234" s="5" t="s">
        <v>1517</v>
      </c>
      <c r="B234" s="11" t="s">
        <v>2107</v>
      </c>
      <c r="C234" s="10">
        <v>16</v>
      </c>
      <c r="H234" s="5" t="s">
        <v>1963</v>
      </c>
      <c r="I234" s="12" t="s">
        <v>2109</v>
      </c>
      <c r="J234" s="10">
        <v>1573</v>
      </c>
    </row>
    <row r="235" spans="1:10" x14ac:dyDescent="0.2">
      <c r="A235" s="5" t="s">
        <v>396</v>
      </c>
      <c r="B235" s="11" t="s">
        <v>2107</v>
      </c>
      <c r="C235" s="10">
        <v>26</v>
      </c>
      <c r="H235" s="5" t="s">
        <v>420</v>
      </c>
      <c r="I235" s="12" t="s">
        <v>2109</v>
      </c>
      <c r="J235" s="10">
        <v>340</v>
      </c>
    </row>
    <row r="236" spans="1:10" x14ac:dyDescent="0.2">
      <c r="A236" s="5" t="s">
        <v>794</v>
      </c>
      <c r="B236" s="11" t="s">
        <v>2107</v>
      </c>
      <c r="C236" s="10">
        <v>2176</v>
      </c>
      <c r="H236" s="5" t="s">
        <v>1713</v>
      </c>
      <c r="I236" s="12" t="s">
        <v>2109</v>
      </c>
      <c r="J236" s="10">
        <v>3533</v>
      </c>
    </row>
    <row r="237" spans="1:10" x14ac:dyDescent="0.2">
      <c r="A237" s="5" t="s">
        <v>724</v>
      </c>
      <c r="B237" s="11" t="s">
        <v>2107</v>
      </c>
      <c r="C237" s="10">
        <v>1072</v>
      </c>
      <c r="H237" s="5" t="s">
        <v>491</v>
      </c>
      <c r="I237" s="12" t="s">
        <v>2109</v>
      </c>
      <c r="J237" s="10">
        <v>1539</v>
      </c>
    </row>
    <row r="238" spans="1:10" x14ac:dyDescent="0.2">
      <c r="A238" s="5" t="s">
        <v>2008</v>
      </c>
      <c r="B238" s="11" t="s">
        <v>2107</v>
      </c>
      <c r="C238" s="10">
        <v>64</v>
      </c>
      <c r="H238" s="5" t="s">
        <v>326</v>
      </c>
      <c r="I238" s="12" t="s">
        <v>2109</v>
      </c>
      <c r="J238" s="10">
        <v>50</v>
      </c>
    </row>
    <row r="239" spans="1:10" x14ac:dyDescent="0.2">
      <c r="A239" s="5" t="s">
        <v>38</v>
      </c>
      <c r="B239" s="11" t="s">
        <v>2107</v>
      </c>
      <c r="C239" s="10">
        <v>18</v>
      </c>
      <c r="H239" s="5" t="s">
        <v>1981</v>
      </c>
      <c r="I239" s="12" t="s">
        <v>2109</v>
      </c>
      <c r="J239" s="10">
        <v>140</v>
      </c>
    </row>
    <row r="240" spans="1:10" x14ac:dyDescent="0.2">
      <c r="A240" s="5" t="s">
        <v>493</v>
      </c>
      <c r="B240" s="11" t="s">
        <v>2107</v>
      </c>
      <c r="C240" s="10">
        <v>17</v>
      </c>
      <c r="H240" s="5" t="s">
        <v>1262</v>
      </c>
      <c r="I240" s="12" t="s">
        <v>2109</v>
      </c>
      <c r="J240" s="10">
        <v>6406</v>
      </c>
    </row>
    <row r="241" spans="1:10" x14ac:dyDescent="0.2">
      <c r="A241" s="5" t="s">
        <v>1656</v>
      </c>
      <c r="B241" s="11" t="s">
        <v>2107</v>
      </c>
      <c r="C241" s="10">
        <v>679</v>
      </c>
      <c r="H241" s="5" t="s">
        <v>1164</v>
      </c>
      <c r="I241" s="12" t="s">
        <v>2109</v>
      </c>
      <c r="J241" s="10">
        <v>3177</v>
      </c>
    </row>
    <row r="242" spans="1:10" x14ac:dyDescent="0.2">
      <c r="A242" s="5" t="s">
        <v>448</v>
      </c>
      <c r="B242" s="11" t="s">
        <v>2107</v>
      </c>
      <c r="C242" s="10">
        <v>168</v>
      </c>
      <c r="H242" s="5" t="s">
        <v>1324</v>
      </c>
      <c r="I242" s="12" t="s">
        <v>2109</v>
      </c>
      <c r="J242" s="10">
        <v>194</v>
      </c>
    </row>
    <row r="243" spans="1:10" x14ac:dyDescent="0.2">
      <c r="A243" s="5" t="s">
        <v>424</v>
      </c>
      <c r="B243" s="11" t="s">
        <v>2107</v>
      </c>
      <c r="C243" s="10">
        <v>886</v>
      </c>
      <c r="H243" s="5" t="s">
        <v>1534</v>
      </c>
      <c r="I243" s="12" t="s">
        <v>2109</v>
      </c>
      <c r="J243" s="10">
        <v>366</v>
      </c>
    </row>
    <row r="244" spans="1:10" x14ac:dyDescent="0.2">
      <c r="A244" s="5" t="s">
        <v>354</v>
      </c>
      <c r="B244" s="11" t="s">
        <v>2107</v>
      </c>
      <c r="C244" s="10">
        <v>1467</v>
      </c>
      <c r="H244" s="5" t="s">
        <v>1458</v>
      </c>
      <c r="I244" s="12" t="s">
        <v>2109</v>
      </c>
      <c r="J244" s="10">
        <v>125</v>
      </c>
    </row>
    <row r="245" spans="1:10" x14ac:dyDescent="0.2">
      <c r="A245" s="5" t="s">
        <v>706</v>
      </c>
      <c r="B245" s="11" t="s">
        <v>2107</v>
      </c>
      <c r="C245" s="10">
        <v>33</v>
      </c>
      <c r="H245" s="5" t="s">
        <v>468</v>
      </c>
      <c r="I245" s="12" t="s">
        <v>2109</v>
      </c>
      <c r="J245" s="10">
        <v>2053</v>
      </c>
    </row>
    <row r="246" spans="1:10" x14ac:dyDescent="0.2">
      <c r="A246" s="5" t="s">
        <v>75</v>
      </c>
      <c r="B246" s="11" t="s">
        <v>2107</v>
      </c>
      <c r="C246" s="10">
        <v>674</v>
      </c>
      <c r="H246" s="5" t="s">
        <v>334</v>
      </c>
      <c r="I246" s="12" t="s">
        <v>2109</v>
      </c>
      <c r="J246" s="10">
        <v>1071</v>
      </c>
    </row>
    <row r="247" spans="1:10" x14ac:dyDescent="0.2">
      <c r="A247" s="5" t="s">
        <v>54</v>
      </c>
      <c r="B247" s="11" t="s">
        <v>2107</v>
      </c>
      <c r="C247" s="10">
        <v>27</v>
      </c>
      <c r="H247" s="5" t="s">
        <v>115</v>
      </c>
      <c r="I247" s="12" t="s">
        <v>2109</v>
      </c>
      <c r="J247" s="10">
        <v>16</v>
      </c>
    </row>
    <row r="248" spans="1:10" x14ac:dyDescent="0.2">
      <c r="A248" s="5" t="s">
        <v>1330</v>
      </c>
      <c r="B248" s="11" t="s">
        <v>2107</v>
      </c>
      <c r="C248" s="10">
        <v>2928</v>
      </c>
      <c r="H248" s="5" t="s">
        <v>1143</v>
      </c>
      <c r="I248" s="12" t="s">
        <v>2109</v>
      </c>
      <c r="J248" s="10">
        <v>762</v>
      </c>
    </row>
    <row r="249" spans="1:10" x14ac:dyDescent="0.2">
      <c r="A249" s="5" t="s">
        <v>704</v>
      </c>
      <c r="B249" s="11" t="s">
        <v>2107</v>
      </c>
      <c r="C249" s="10">
        <v>128</v>
      </c>
      <c r="H249" s="5" t="s">
        <v>1224</v>
      </c>
      <c r="I249" s="12" t="s">
        <v>2109</v>
      </c>
      <c r="J249" s="10">
        <v>102</v>
      </c>
    </row>
    <row r="250" spans="1:10" x14ac:dyDescent="0.2">
      <c r="A250" s="5" t="s">
        <v>1207</v>
      </c>
      <c r="B250" s="11" t="s">
        <v>2107</v>
      </c>
      <c r="C250" s="10">
        <v>42</v>
      </c>
      <c r="H250" s="5" t="s">
        <v>1178</v>
      </c>
      <c r="I250" s="12" t="s">
        <v>2109</v>
      </c>
      <c r="J250" s="10">
        <v>244</v>
      </c>
    </row>
    <row r="251" spans="1:10" x14ac:dyDescent="0.2">
      <c r="A251" s="5" t="s">
        <v>1719</v>
      </c>
      <c r="B251" s="11" t="s">
        <v>2107</v>
      </c>
      <c r="C251" s="10">
        <v>33</v>
      </c>
      <c r="H251" s="5" t="s">
        <v>1258</v>
      </c>
      <c r="I251" s="12" t="s">
        <v>2109</v>
      </c>
      <c r="J251" s="10">
        <v>316</v>
      </c>
    </row>
    <row r="252" spans="1:10" x14ac:dyDescent="0.2">
      <c r="A252" s="5" t="s">
        <v>915</v>
      </c>
      <c r="B252" s="11" t="s">
        <v>2107</v>
      </c>
      <c r="C252" s="10">
        <v>792</v>
      </c>
      <c r="H252" s="5" t="s">
        <v>477</v>
      </c>
      <c r="I252" s="12" t="s">
        <v>2109</v>
      </c>
      <c r="J252" s="10">
        <v>354</v>
      </c>
    </row>
    <row r="253" spans="1:10" x14ac:dyDescent="0.2">
      <c r="A253" s="5" t="s">
        <v>1832</v>
      </c>
      <c r="B253" s="11" t="s">
        <v>2107</v>
      </c>
      <c r="C253" s="10">
        <v>1</v>
      </c>
      <c r="H253" s="5" t="s">
        <v>497</v>
      </c>
      <c r="I253" s="12" t="s">
        <v>2109</v>
      </c>
      <c r="J253" s="10">
        <v>138</v>
      </c>
    </row>
    <row r="254" spans="1:10" x14ac:dyDescent="0.2">
      <c r="A254" s="5" t="s">
        <v>944</v>
      </c>
      <c r="B254" s="11" t="s">
        <v>2107</v>
      </c>
      <c r="C254" s="10">
        <v>605</v>
      </c>
      <c r="H254" s="5" t="s">
        <v>506</v>
      </c>
      <c r="I254" s="12" t="s">
        <v>2109</v>
      </c>
      <c r="J254" s="10">
        <v>943</v>
      </c>
    </row>
    <row r="255" spans="1:10" x14ac:dyDescent="0.2">
      <c r="A255" s="5" t="s">
        <v>1082</v>
      </c>
      <c r="B255" s="11" t="s">
        <v>2107</v>
      </c>
      <c r="C255" s="10">
        <v>10</v>
      </c>
      <c r="H255" s="5" t="s">
        <v>1579</v>
      </c>
      <c r="I255" s="12" t="s">
        <v>2109</v>
      </c>
      <c r="J255" s="10">
        <v>5139</v>
      </c>
    </row>
    <row r="256" spans="1:10" x14ac:dyDescent="0.2">
      <c r="A256" s="5" t="s">
        <v>1860</v>
      </c>
      <c r="B256" s="11" t="s">
        <v>2107</v>
      </c>
      <c r="C256" s="10">
        <v>141</v>
      </c>
      <c r="H256" s="5" t="s">
        <v>485</v>
      </c>
      <c r="I256" s="12" t="s">
        <v>2109</v>
      </c>
      <c r="J256" s="10">
        <v>1815</v>
      </c>
    </row>
    <row r="257" spans="1:10" x14ac:dyDescent="0.2">
      <c r="A257" s="5" t="s">
        <v>1536</v>
      </c>
      <c r="B257" s="11" t="s">
        <v>2107</v>
      </c>
      <c r="C257" s="10">
        <v>1</v>
      </c>
      <c r="H257" s="5" t="s">
        <v>96</v>
      </c>
      <c r="I257" s="12" t="s">
        <v>2109</v>
      </c>
      <c r="J257" s="10">
        <v>1606</v>
      </c>
    </row>
    <row r="258" spans="1:10" x14ac:dyDescent="0.2">
      <c r="A258" s="5" t="s">
        <v>650</v>
      </c>
      <c r="B258" s="11" t="s">
        <v>2107</v>
      </c>
      <c r="C258" s="10">
        <v>49</v>
      </c>
      <c r="H258" s="5" t="s">
        <v>546</v>
      </c>
      <c r="I258" s="12" t="s">
        <v>2109</v>
      </c>
      <c r="J258" s="10">
        <v>1884</v>
      </c>
    </row>
    <row r="259" spans="1:10" x14ac:dyDescent="0.2">
      <c r="A259" s="5" t="s">
        <v>48</v>
      </c>
      <c r="B259" s="11" t="s">
        <v>2107</v>
      </c>
      <c r="C259" s="10">
        <v>44</v>
      </c>
      <c r="H259" s="5" t="s">
        <v>1405</v>
      </c>
      <c r="I259" s="12" t="s">
        <v>2109</v>
      </c>
      <c r="J259" s="10">
        <v>147</v>
      </c>
    </row>
    <row r="260" spans="1:10" x14ac:dyDescent="0.2">
      <c r="A260" s="5" t="s">
        <v>1633</v>
      </c>
      <c r="B260" s="11" t="s">
        <v>2107</v>
      </c>
      <c r="C260" s="10">
        <v>1225</v>
      </c>
      <c r="H260" s="5" t="s">
        <v>1868</v>
      </c>
      <c r="I260" s="12" t="s">
        <v>2109</v>
      </c>
      <c r="J260" s="10">
        <v>156</v>
      </c>
    </row>
    <row r="261" spans="1:10" x14ac:dyDescent="0.2">
      <c r="A261" s="5" t="s">
        <v>810</v>
      </c>
      <c r="B261" s="11" t="s">
        <v>2107</v>
      </c>
      <c r="C261" s="10">
        <v>44</v>
      </c>
      <c r="H261" s="5" t="s">
        <v>845</v>
      </c>
      <c r="I261" s="12" t="s">
        <v>2109</v>
      </c>
      <c r="J261" s="10">
        <v>454</v>
      </c>
    </row>
    <row r="262" spans="1:10" x14ac:dyDescent="0.2">
      <c r="A262" s="5" t="s">
        <v>1013</v>
      </c>
      <c r="B262" s="11" t="s">
        <v>2107</v>
      </c>
      <c r="C262" s="10">
        <v>554</v>
      </c>
      <c r="H262" s="5" t="s">
        <v>274</v>
      </c>
      <c r="I262" s="12" t="s">
        <v>2109</v>
      </c>
      <c r="J262" s="10">
        <v>361</v>
      </c>
    </row>
    <row r="263" spans="1:10" x14ac:dyDescent="0.2">
      <c r="A263" s="5" t="s">
        <v>1017</v>
      </c>
      <c r="B263" s="11" t="s">
        <v>2107</v>
      </c>
      <c r="C263" s="10">
        <v>648</v>
      </c>
      <c r="H263" s="5" t="s">
        <v>1731</v>
      </c>
      <c r="I263" s="12" t="s">
        <v>2109</v>
      </c>
      <c r="J263" s="10">
        <v>307</v>
      </c>
    </row>
    <row r="264" spans="1:10" x14ac:dyDescent="0.2">
      <c r="A264" s="5" t="s">
        <v>1322</v>
      </c>
      <c r="B264" s="11" t="s">
        <v>2107</v>
      </c>
      <c r="C264" s="10">
        <v>257</v>
      </c>
      <c r="H264" s="5" t="s">
        <v>1666</v>
      </c>
      <c r="I264" s="12" t="s">
        <v>2109</v>
      </c>
      <c r="J264" s="10">
        <v>133</v>
      </c>
    </row>
    <row r="265" spans="1:10" x14ac:dyDescent="0.2">
      <c r="A265" s="5" t="s">
        <v>1858</v>
      </c>
      <c r="B265" s="11" t="s">
        <v>2107</v>
      </c>
      <c r="C265" s="10">
        <v>523</v>
      </c>
      <c r="H265" s="5" t="s">
        <v>1411</v>
      </c>
      <c r="I265" s="12" t="s">
        <v>2109</v>
      </c>
      <c r="J265" s="10">
        <v>134</v>
      </c>
    </row>
    <row r="266" spans="1:10" x14ac:dyDescent="0.2">
      <c r="A266" s="5" t="s">
        <v>552</v>
      </c>
      <c r="B266" s="11" t="s">
        <v>2107</v>
      </c>
      <c r="C266" s="10">
        <v>1</v>
      </c>
      <c r="H266" s="5" t="s">
        <v>722</v>
      </c>
      <c r="I266" s="12" t="s">
        <v>2109</v>
      </c>
      <c r="J266" s="10">
        <v>2283</v>
      </c>
    </row>
    <row r="267" spans="1:10" x14ac:dyDescent="0.2">
      <c r="A267" s="5" t="s">
        <v>1950</v>
      </c>
      <c r="B267" s="11" t="s">
        <v>2107</v>
      </c>
      <c r="C267" s="10">
        <v>55</v>
      </c>
      <c r="H267" s="5" t="s">
        <v>1709</v>
      </c>
      <c r="I267" s="12" t="s">
        <v>2109</v>
      </c>
      <c r="J267" s="10">
        <v>261</v>
      </c>
    </row>
    <row r="268" spans="1:10" x14ac:dyDescent="0.2">
      <c r="A268" s="5" t="s">
        <v>1334</v>
      </c>
      <c r="B268" s="11" t="s">
        <v>2107</v>
      </c>
      <c r="C268" s="10">
        <v>2915</v>
      </c>
      <c r="H268" s="5" t="s">
        <v>1174</v>
      </c>
      <c r="I268" s="12" t="s">
        <v>2109</v>
      </c>
      <c r="J268" s="10">
        <v>3596</v>
      </c>
    </row>
    <row r="269" spans="1:10" x14ac:dyDescent="0.2">
      <c r="A269" s="5" t="s">
        <v>1554</v>
      </c>
      <c r="B269" s="11" t="s">
        <v>2107</v>
      </c>
      <c r="C269" s="10">
        <v>1274</v>
      </c>
      <c r="H269" s="5" t="s">
        <v>1766</v>
      </c>
      <c r="I269" s="12" t="s">
        <v>2109</v>
      </c>
      <c r="J269" s="10">
        <v>300</v>
      </c>
    </row>
    <row r="270" spans="1:10" x14ac:dyDescent="0.2">
      <c r="A270" s="5" t="s">
        <v>360</v>
      </c>
      <c r="B270" s="11" t="s">
        <v>2107</v>
      </c>
      <c r="C270" s="10">
        <v>1059</v>
      </c>
      <c r="H270" s="5" t="s">
        <v>376</v>
      </c>
      <c r="I270" s="12" t="s">
        <v>2109</v>
      </c>
      <c r="J270" s="10">
        <v>157</v>
      </c>
    </row>
    <row r="271" spans="1:10" x14ac:dyDescent="0.2">
      <c r="A271" s="5" t="s">
        <v>1956</v>
      </c>
      <c r="B271" s="11" t="s">
        <v>2107</v>
      </c>
      <c r="C271" s="10">
        <v>114</v>
      </c>
      <c r="H271" s="5" t="s">
        <v>1170</v>
      </c>
      <c r="I271" s="12" t="s">
        <v>2109</v>
      </c>
      <c r="J271" s="10">
        <v>85</v>
      </c>
    </row>
    <row r="272" spans="1:10" x14ac:dyDescent="0.2">
      <c r="A272" s="5" t="s">
        <v>931</v>
      </c>
      <c r="B272" s="11" t="s">
        <v>2107</v>
      </c>
      <c r="C272" s="10">
        <v>32</v>
      </c>
      <c r="H272" s="5" t="s">
        <v>1276</v>
      </c>
      <c r="I272" s="12" t="s">
        <v>2109</v>
      </c>
      <c r="J272" s="10">
        <v>55</v>
      </c>
    </row>
    <row r="273" spans="1:10" x14ac:dyDescent="0.2">
      <c r="A273" s="5" t="s">
        <v>1840</v>
      </c>
      <c r="B273" s="11" t="s">
        <v>2107</v>
      </c>
      <c r="C273" s="10">
        <v>16</v>
      </c>
      <c r="H273" s="5" t="s">
        <v>921</v>
      </c>
      <c r="I273" s="12" t="s">
        <v>2109</v>
      </c>
      <c r="J273" s="10">
        <v>249</v>
      </c>
    </row>
    <row r="274" spans="1:10" x14ac:dyDescent="0.2">
      <c r="A274" s="5" t="s">
        <v>61</v>
      </c>
      <c r="B274" s="11" t="s">
        <v>2107</v>
      </c>
      <c r="C274" s="10">
        <v>200</v>
      </c>
      <c r="H274" s="5" t="s">
        <v>830</v>
      </c>
      <c r="I274" s="12" t="s">
        <v>2109</v>
      </c>
      <c r="J274" s="10">
        <v>1152</v>
      </c>
    </row>
    <row r="275" spans="1:10" x14ac:dyDescent="0.2">
      <c r="A275" s="5" t="s">
        <v>418</v>
      </c>
      <c r="B275" s="11" t="s">
        <v>2107</v>
      </c>
      <c r="C275" s="10">
        <v>86</v>
      </c>
      <c r="H275" s="5" t="s">
        <v>1158</v>
      </c>
      <c r="I275" s="12" t="s">
        <v>2109</v>
      </c>
      <c r="J275" s="10">
        <v>221</v>
      </c>
    </row>
    <row r="276" spans="1:10" x14ac:dyDescent="0.2">
      <c r="A276" s="5" t="s">
        <v>558</v>
      </c>
      <c r="B276" s="11" t="s">
        <v>2107</v>
      </c>
      <c r="C276" s="10">
        <v>1335</v>
      </c>
      <c r="H276" s="5" t="s">
        <v>142</v>
      </c>
      <c r="I276" s="12" t="s">
        <v>2109</v>
      </c>
      <c r="J276" s="10">
        <v>2431</v>
      </c>
    </row>
    <row r="277" spans="1:10" x14ac:dyDescent="0.2">
      <c r="A277" s="5" t="s">
        <v>267</v>
      </c>
      <c r="B277" s="11" t="s">
        <v>2107</v>
      </c>
      <c r="C277" s="10">
        <v>60</v>
      </c>
      <c r="H277" s="5" t="s">
        <v>1658</v>
      </c>
      <c r="I277" s="12" t="s">
        <v>2109</v>
      </c>
      <c r="J277" s="10">
        <v>2805</v>
      </c>
    </row>
    <row r="278" spans="1:10" x14ac:dyDescent="0.2">
      <c r="A278" s="5" t="s">
        <v>170</v>
      </c>
      <c r="B278" s="11" t="s">
        <v>2107</v>
      </c>
      <c r="C278" s="10">
        <v>2253</v>
      </c>
      <c r="H278" s="5" t="s">
        <v>1015</v>
      </c>
      <c r="I278" s="12" t="s">
        <v>2109</v>
      </c>
      <c r="J278" s="10">
        <v>1572</v>
      </c>
    </row>
    <row r="279" spans="1:10" x14ac:dyDescent="0.2">
      <c r="A279" s="5" t="s">
        <v>1099</v>
      </c>
      <c r="B279" s="11" t="s">
        <v>2107</v>
      </c>
      <c r="C279" s="10">
        <v>6080</v>
      </c>
      <c r="H279" s="5" t="s">
        <v>1538</v>
      </c>
      <c r="I279" s="12" t="s">
        <v>2109</v>
      </c>
      <c r="J279" s="10">
        <v>270</v>
      </c>
    </row>
    <row r="280" spans="1:10" x14ac:dyDescent="0.2">
      <c r="A280" s="5" t="s">
        <v>155</v>
      </c>
      <c r="B280" s="11" t="s">
        <v>2107</v>
      </c>
      <c r="C280" s="10">
        <v>120</v>
      </c>
      <c r="H280" s="5" t="s">
        <v>772</v>
      </c>
      <c r="I280" s="12" t="s">
        <v>2109</v>
      </c>
      <c r="J280" s="10">
        <v>2875</v>
      </c>
    </row>
    <row r="281" spans="1:10" x14ac:dyDescent="0.2">
      <c r="A281" s="5" t="s">
        <v>855</v>
      </c>
      <c r="B281" s="11" t="s">
        <v>2107</v>
      </c>
      <c r="C281" s="10">
        <v>40</v>
      </c>
      <c r="H281" s="5" t="s">
        <v>776</v>
      </c>
      <c r="I281" s="12" t="s">
        <v>2109</v>
      </c>
      <c r="J281" s="10">
        <v>191</v>
      </c>
    </row>
    <row r="282" spans="1:10" x14ac:dyDescent="0.2">
      <c r="A282" s="5" t="s">
        <v>664</v>
      </c>
      <c r="B282" s="11" t="s">
        <v>2107</v>
      </c>
      <c r="C282" s="10">
        <v>7</v>
      </c>
      <c r="H282" s="5" t="s">
        <v>1717</v>
      </c>
      <c r="I282" s="12" t="s">
        <v>2109</v>
      </c>
      <c r="J282" s="10">
        <v>132</v>
      </c>
    </row>
    <row r="283" spans="1:10" x14ac:dyDescent="0.2">
      <c r="A283" s="5" t="s">
        <v>1356</v>
      </c>
      <c r="B283" s="11" t="s">
        <v>2107</v>
      </c>
      <c r="C283" s="10">
        <v>14</v>
      </c>
      <c r="H283" s="5" t="s">
        <v>582</v>
      </c>
      <c r="I283" s="12" t="s">
        <v>2109</v>
      </c>
      <c r="J283" s="10">
        <v>86</v>
      </c>
    </row>
    <row r="284" spans="1:10" x14ac:dyDescent="0.2">
      <c r="A284" s="5" t="s">
        <v>1205</v>
      </c>
      <c r="B284" s="11" t="s">
        <v>2107</v>
      </c>
      <c r="C284" s="10">
        <v>71</v>
      </c>
      <c r="H284" s="5" t="s">
        <v>1752</v>
      </c>
      <c r="I284" s="12" t="s">
        <v>2109</v>
      </c>
      <c r="J284" s="10">
        <v>65</v>
      </c>
    </row>
    <row r="285" spans="1:10" x14ac:dyDescent="0.2">
      <c r="A285" s="5" t="s">
        <v>1804</v>
      </c>
      <c r="B285" s="11" t="s">
        <v>2107</v>
      </c>
      <c r="C285" s="10">
        <v>1825</v>
      </c>
      <c r="H285" s="5" t="s">
        <v>406</v>
      </c>
      <c r="I285" s="12" t="s">
        <v>2109</v>
      </c>
      <c r="J285" s="10">
        <v>2739</v>
      </c>
    </row>
    <row r="286" spans="1:10" x14ac:dyDescent="0.2">
      <c r="A286" s="5" t="s">
        <v>180</v>
      </c>
      <c r="B286" s="11" t="s">
        <v>2107</v>
      </c>
      <c r="C286" s="10">
        <v>12</v>
      </c>
      <c r="H286" s="5" t="s">
        <v>501</v>
      </c>
      <c r="I286" s="12" t="s">
        <v>2109</v>
      </c>
      <c r="J286" s="10">
        <v>3594</v>
      </c>
    </row>
    <row r="287" spans="1:10" x14ac:dyDescent="0.2">
      <c r="A287" s="5" t="s">
        <v>1920</v>
      </c>
      <c r="B287" s="11" t="s">
        <v>2107</v>
      </c>
      <c r="C287" s="10">
        <v>1691</v>
      </c>
      <c r="H287" s="5" t="s">
        <v>1699</v>
      </c>
      <c r="I287" s="12" t="s">
        <v>2109</v>
      </c>
      <c r="J287" s="10">
        <v>165</v>
      </c>
    </row>
    <row r="288" spans="1:10" x14ac:dyDescent="0.2">
      <c r="A288" s="5" t="s">
        <v>692</v>
      </c>
      <c r="B288" s="11" t="s">
        <v>2107</v>
      </c>
      <c r="C288" s="10">
        <v>80</v>
      </c>
      <c r="H288" s="5" t="s">
        <v>1756</v>
      </c>
      <c r="I288" s="12" t="s">
        <v>2109</v>
      </c>
      <c r="J288" s="10">
        <v>85</v>
      </c>
    </row>
    <row r="289" spans="1:10" x14ac:dyDescent="0.2">
      <c r="A289" s="5" t="s">
        <v>702</v>
      </c>
      <c r="B289" s="11" t="s">
        <v>2107</v>
      </c>
      <c r="C289" s="10">
        <v>73</v>
      </c>
      <c r="H289" s="5" t="s">
        <v>1996</v>
      </c>
      <c r="I289" s="12" t="s">
        <v>2109</v>
      </c>
      <c r="J289" s="10">
        <v>381</v>
      </c>
    </row>
    <row r="290" spans="1:10" x14ac:dyDescent="0.2">
      <c r="A290" s="5" t="s">
        <v>954</v>
      </c>
      <c r="B290" s="11" t="s">
        <v>2107</v>
      </c>
      <c r="C290" s="10">
        <v>1181</v>
      </c>
      <c r="H290" s="5" t="s">
        <v>1375</v>
      </c>
      <c r="I290" s="12" t="s">
        <v>2109</v>
      </c>
      <c r="J290" s="10">
        <v>419</v>
      </c>
    </row>
    <row r="291" spans="1:10" x14ac:dyDescent="0.2">
      <c r="A291" s="5" t="s">
        <v>897</v>
      </c>
      <c r="B291" s="11" t="s">
        <v>2107</v>
      </c>
      <c r="C291" s="10">
        <v>83</v>
      </c>
      <c r="H291" s="5" t="s">
        <v>576</v>
      </c>
      <c r="I291" s="12" t="s">
        <v>2109</v>
      </c>
      <c r="J291" s="10">
        <v>107</v>
      </c>
    </row>
    <row r="292" spans="1:10" x14ac:dyDescent="0.2">
      <c r="A292" s="5" t="s">
        <v>472</v>
      </c>
      <c r="B292" s="11" t="s">
        <v>2107</v>
      </c>
      <c r="C292" s="10">
        <v>226</v>
      </c>
      <c r="H292" s="5" t="s">
        <v>1552</v>
      </c>
      <c r="I292" s="12" t="s">
        <v>2109</v>
      </c>
      <c r="J292" s="10">
        <v>1518</v>
      </c>
    </row>
    <row r="293" spans="1:10" x14ac:dyDescent="0.2">
      <c r="A293" s="5" t="s">
        <v>752</v>
      </c>
      <c r="B293" s="11" t="s">
        <v>2107</v>
      </c>
      <c r="C293" s="10">
        <v>1</v>
      </c>
      <c r="H293" s="5" t="s">
        <v>1005</v>
      </c>
      <c r="I293" s="12" t="s">
        <v>2109</v>
      </c>
      <c r="J293" s="10">
        <v>173</v>
      </c>
    </row>
    <row r="294" spans="1:10" x14ac:dyDescent="0.2">
      <c r="A294" s="5" t="s">
        <v>962</v>
      </c>
      <c r="B294" s="11" t="s">
        <v>2107</v>
      </c>
      <c r="C294" s="10">
        <v>46</v>
      </c>
      <c r="H294" s="5" t="s">
        <v>380</v>
      </c>
      <c r="I294" s="12" t="s">
        <v>2109</v>
      </c>
      <c r="J294" s="10">
        <v>1396</v>
      </c>
    </row>
    <row r="295" spans="1:10" x14ac:dyDescent="0.2">
      <c r="A295" s="5" t="s">
        <v>79</v>
      </c>
      <c r="B295" s="11" t="s">
        <v>2107</v>
      </c>
      <c r="C295" s="10">
        <v>558</v>
      </c>
      <c r="H295" s="5" t="s">
        <v>182</v>
      </c>
      <c r="I295" s="12" t="s">
        <v>2109</v>
      </c>
      <c r="J295" s="10">
        <v>4065</v>
      </c>
    </row>
    <row r="296" spans="1:10" x14ac:dyDescent="0.2">
      <c r="A296" s="5" t="s">
        <v>1442</v>
      </c>
      <c r="B296" s="11" t="s">
        <v>2107</v>
      </c>
      <c r="C296" s="10">
        <v>83</v>
      </c>
      <c r="H296" s="5" t="s">
        <v>1967</v>
      </c>
      <c r="I296" s="12" t="s">
        <v>2109</v>
      </c>
      <c r="J296" s="10">
        <v>93</v>
      </c>
    </row>
    <row r="297" spans="1:10" x14ac:dyDescent="0.2">
      <c r="A297" s="5" t="s">
        <v>554</v>
      </c>
      <c r="B297" s="11" t="s">
        <v>2107</v>
      </c>
      <c r="C297" s="10">
        <v>101</v>
      </c>
      <c r="H297" s="5" t="s">
        <v>782</v>
      </c>
      <c r="I297" s="12" t="s">
        <v>2109</v>
      </c>
      <c r="J297" s="10">
        <v>112</v>
      </c>
    </row>
    <row r="298" spans="1:10" x14ac:dyDescent="0.2">
      <c r="A298" s="5" t="s">
        <v>1364</v>
      </c>
      <c r="B298" s="11" t="s">
        <v>2107</v>
      </c>
      <c r="C298" s="10">
        <v>752</v>
      </c>
      <c r="H298" s="5" t="s">
        <v>311</v>
      </c>
      <c r="I298" s="12" t="s">
        <v>2109</v>
      </c>
      <c r="J298" s="10">
        <v>533</v>
      </c>
    </row>
    <row r="299" spans="1:10" x14ac:dyDescent="0.2">
      <c r="A299" s="5" t="s">
        <v>644</v>
      </c>
      <c r="B299" s="11" t="s">
        <v>2107</v>
      </c>
      <c r="C299" s="10">
        <v>38</v>
      </c>
      <c r="H299" s="5" t="s">
        <v>1802</v>
      </c>
      <c r="I299" s="12" t="s">
        <v>2109</v>
      </c>
      <c r="J299" s="10">
        <v>52</v>
      </c>
    </row>
    <row r="300" spans="1:10" x14ac:dyDescent="0.2">
      <c r="A300" s="5" t="s">
        <v>1556</v>
      </c>
      <c r="B300" s="11" t="s">
        <v>2107</v>
      </c>
      <c r="C300" s="10">
        <v>210</v>
      </c>
      <c r="H300" s="5" t="s">
        <v>863</v>
      </c>
      <c r="I300" s="12" t="s">
        <v>2109</v>
      </c>
      <c r="J300" s="10">
        <v>645</v>
      </c>
    </row>
    <row r="301" spans="1:10" x14ac:dyDescent="0.2">
      <c r="A301" s="5" t="s">
        <v>1055</v>
      </c>
      <c r="B301" s="11" t="s">
        <v>2107</v>
      </c>
      <c r="C301" s="10">
        <v>62</v>
      </c>
      <c r="H301" s="5" t="s">
        <v>1003</v>
      </c>
      <c r="I301" s="12" t="s">
        <v>2109</v>
      </c>
      <c r="J301" s="10">
        <v>2756</v>
      </c>
    </row>
    <row r="302" spans="1:10" x14ac:dyDescent="0.2">
      <c r="A302" s="5" t="s">
        <v>1068</v>
      </c>
      <c r="B302" s="11" t="s">
        <v>2107</v>
      </c>
      <c r="C302" s="10">
        <v>362</v>
      </c>
      <c r="H302" s="5" t="s">
        <v>1312</v>
      </c>
      <c r="I302" s="12" t="s">
        <v>2109</v>
      </c>
      <c r="J302" s="10">
        <v>2266</v>
      </c>
    </row>
    <row r="303" spans="1:10" x14ac:dyDescent="0.2">
      <c r="A303" s="5" t="s">
        <v>1645</v>
      </c>
      <c r="B303" s="11" t="s">
        <v>2107</v>
      </c>
      <c r="C303" s="10">
        <v>67</v>
      </c>
      <c r="H303" s="5" t="s">
        <v>867</v>
      </c>
      <c r="I303" s="12" t="s">
        <v>2109</v>
      </c>
      <c r="J303" s="10">
        <v>154</v>
      </c>
    </row>
    <row r="304" spans="1:10" x14ac:dyDescent="0.2">
      <c r="A304" s="5" t="s">
        <v>1924</v>
      </c>
      <c r="B304" s="11" t="s">
        <v>2107</v>
      </c>
      <c r="C304" s="10">
        <v>13</v>
      </c>
      <c r="H304" s="5" t="s">
        <v>111</v>
      </c>
      <c r="I304" s="12" t="s">
        <v>2109</v>
      </c>
      <c r="J304" s="10">
        <v>165</v>
      </c>
    </row>
    <row r="305" spans="1:10" x14ac:dyDescent="0.2">
      <c r="A305" s="5" t="s">
        <v>1240</v>
      </c>
      <c r="B305" s="11" t="s">
        <v>2107</v>
      </c>
      <c r="C305" s="10">
        <v>82</v>
      </c>
      <c r="H305" s="5" t="s">
        <v>120</v>
      </c>
      <c r="I305" s="12" t="s">
        <v>2109</v>
      </c>
      <c r="J305" s="10">
        <v>134</v>
      </c>
    </row>
    <row r="306" spans="1:10" x14ac:dyDescent="0.2">
      <c r="A306" s="5" t="s">
        <v>564</v>
      </c>
      <c r="B306" s="11" t="s">
        <v>2107</v>
      </c>
      <c r="C306" s="10">
        <v>15</v>
      </c>
      <c r="H306" s="5" t="s">
        <v>2017</v>
      </c>
      <c r="I306" s="12" t="s">
        <v>2109</v>
      </c>
      <c r="J306" s="10">
        <v>2043</v>
      </c>
    </row>
    <row r="307" spans="1:10" x14ac:dyDescent="0.2">
      <c r="A307" s="5" t="s">
        <v>1286</v>
      </c>
      <c r="B307" s="11" t="s">
        <v>2107</v>
      </c>
      <c r="C307" s="10">
        <v>64</v>
      </c>
      <c r="H307" s="5" t="s">
        <v>410</v>
      </c>
      <c r="I307" s="12" t="s">
        <v>2109</v>
      </c>
      <c r="J307" s="10">
        <v>3537</v>
      </c>
    </row>
    <row r="308" spans="1:10" x14ac:dyDescent="0.2">
      <c r="A308" s="5" t="s">
        <v>1044</v>
      </c>
      <c r="B308" s="11" t="s">
        <v>2107</v>
      </c>
      <c r="C308" s="10">
        <v>579</v>
      </c>
      <c r="H308" s="5" t="s">
        <v>1504</v>
      </c>
      <c r="I308" s="12" t="s">
        <v>2109</v>
      </c>
      <c r="J308" s="10">
        <v>980</v>
      </c>
    </row>
    <row r="309" spans="1:10" x14ac:dyDescent="0.2">
      <c r="A309" s="5" t="s">
        <v>642</v>
      </c>
      <c r="B309" s="11" t="s">
        <v>2107</v>
      </c>
      <c r="C309" s="10">
        <v>1910</v>
      </c>
      <c r="H309" s="5" t="s">
        <v>1084</v>
      </c>
      <c r="I309" s="12" t="s">
        <v>2109</v>
      </c>
      <c r="J309" s="10">
        <v>1773</v>
      </c>
    </row>
    <row r="310" spans="1:10" x14ac:dyDescent="0.2">
      <c r="A310" s="5" t="s">
        <v>207</v>
      </c>
      <c r="B310" s="11" t="s">
        <v>2107</v>
      </c>
      <c r="C310" s="10">
        <v>838</v>
      </c>
      <c r="H310" s="5" t="s">
        <v>1413</v>
      </c>
      <c r="I310" s="12" t="s">
        <v>2109</v>
      </c>
      <c r="J310" s="10">
        <v>269</v>
      </c>
    </row>
    <row r="311" spans="1:10" x14ac:dyDescent="0.2">
      <c r="A311" s="5" t="s">
        <v>738</v>
      </c>
      <c r="B311" s="11" t="s">
        <v>2107</v>
      </c>
      <c r="C311" s="10">
        <v>147</v>
      </c>
      <c r="H311" s="5" t="s">
        <v>1296</v>
      </c>
      <c r="I311" s="12" t="s">
        <v>2109</v>
      </c>
      <c r="J311" s="10">
        <v>154</v>
      </c>
    </row>
    <row r="312" spans="1:10" x14ac:dyDescent="0.2">
      <c r="A312" s="5" t="s">
        <v>1617</v>
      </c>
      <c r="B312" s="11" t="s">
        <v>2107</v>
      </c>
      <c r="C312" s="10">
        <v>6</v>
      </c>
      <c r="H312" s="5" t="s">
        <v>340</v>
      </c>
      <c r="I312" s="12" t="s">
        <v>2109</v>
      </c>
      <c r="J312" s="10">
        <v>135</v>
      </c>
    </row>
    <row r="313" spans="1:10" x14ac:dyDescent="0.2">
      <c r="A313" s="5" t="s">
        <v>1874</v>
      </c>
      <c r="B313" s="11" t="s">
        <v>2107</v>
      </c>
      <c r="C313" s="10">
        <v>38</v>
      </c>
      <c r="H313" s="5" t="s">
        <v>676</v>
      </c>
      <c r="I313" s="12" t="s">
        <v>2109</v>
      </c>
      <c r="J313" s="10">
        <v>3811</v>
      </c>
    </row>
    <row r="314" spans="1:10" x14ac:dyDescent="0.2">
      <c r="A314" s="5" t="s">
        <v>1494</v>
      </c>
      <c r="B314" s="11" t="s">
        <v>2107</v>
      </c>
      <c r="C314" s="10">
        <v>10</v>
      </c>
      <c r="H314" s="5" t="s">
        <v>1184</v>
      </c>
      <c r="I314" s="12" t="s">
        <v>2109</v>
      </c>
      <c r="J314" s="10">
        <v>2725</v>
      </c>
    </row>
    <row r="315" spans="1:10" x14ac:dyDescent="0.2">
      <c r="A315" s="5" t="s">
        <v>243</v>
      </c>
      <c r="B315" s="11" t="s">
        <v>2107</v>
      </c>
      <c r="C315" s="10">
        <v>714</v>
      </c>
      <c r="H315" s="5" t="s">
        <v>1238</v>
      </c>
      <c r="I315" s="12" t="s">
        <v>2109</v>
      </c>
      <c r="J315" s="10">
        <v>2409</v>
      </c>
    </row>
    <row r="316" spans="1:10" x14ac:dyDescent="0.2">
      <c r="A316" s="5" t="s">
        <v>882</v>
      </c>
      <c r="B316" s="11" t="s">
        <v>2107</v>
      </c>
      <c r="C316" s="10">
        <v>1439</v>
      </c>
      <c r="H316" s="5" t="s">
        <v>1952</v>
      </c>
      <c r="I316" s="12" t="s">
        <v>2109</v>
      </c>
      <c r="J316" s="10">
        <v>155</v>
      </c>
    </row>
    <row r="317" spans="1:10" x14ac:dyDescent="0.2">
      <c r="A317" s="5" t="s">
        <v>404</v>
      </c>
      <c r="B317" s="11" t="s">
        <v>2107</v>
      </c>
      <c r="C317" s="10">
        <v>782</v>
      </c>
      <c r="H317" s="5" t="s">
        <v>1575</v>
      </c>
      <c r="I317" s="12" t="s">
        <v>2109</v>
      </c>
      <c r="J317" s="10">
        <v>216</v>
      </c>
    </row>
    <row r="318" spans="1:10" x14ac:dyDescent="0.2">
      <c r="A318" s="5" t="s">
        <v>1800</v>
      </c>
      <c r="B318" s="11" t="s">
        <v>2107</v>
      </c>
      <c r="C318" s="10">
        <v>1886</v>
      </c>
      <c r="H318" s="5" t="s">
        <v>925</v>
      </c>
      <c r="I318" s="12" t="s">
        <v>2109</v>
      </c>
      <c r="J318" s="10">
        <v>247</v>
      </c>
    </row>
    <row r="319" spans="1:10" x14ac:dyDescent="0.2">
      <c r="A319" s="5" t="s">
        <v>686</v>
      </c>
      <c r="B319" s="11" t="s">
        <v>2107</v>
      </c>
      <c r="C319" s="10">
        <v>30</v>
      </c>
      <c r="H319" s="5" t="s">
        <v>1565</v>
      </c>
      <c r="I319" s="12" t="s">
        <v>2109</v>
      </c>
      <c r="J319" s="10">
        <v>198</v>
      </c>
    </row>
    <row r="320" spans="1:10" x14ac:dyDescent="0.2">
      <c r="A320" s="5" t="s">
        <v>392</v>
      </c>
      <c r="B320" s="11" t="s">
        <v>2107</v>
      </c>
      <c r="C320" s="10">
        <v>67</v>
      </c>
      <c r="H320" s="5" t="s">
        <v>1464</v>
      </c>
      <c r="I320" s="12" t="s">
        <v>2109</v>
      </c>
      <c r="J320" s="10">
        <v>103</v>
      </c>
    </row>
    <row r="321" spans="1:10" x14ac:dyDescent="0.2">
      <c r="A321" s="5" t="s">
        <v>434</v>
      </c>
      <c r="B321" s="11" t="s">
        <v>2107</v>
      </c>
      <c r="C321" s="10">
        <v>86</v>
      </c>
      <c r="H321" s="5" t="s">
        <v>1440</v>
      </c>
      <c r="I321" s="12" t="s">
        <v>2109</v>
      </c>
      <c r="J321" s="10">
        <v>820</v>
      </c>
    </row>
    <row r="322" spans="1:10" x14ac:dyDescent="0.2">
      <c r="A322" s="5" t="s">
        <v>295</v>
      </c>
      <c r="B322" s="11" t="s">
        <v>2107</v>
      </c>
      <c r="C322" s="10">
        <v>3387</v>
      </c>
      <c r="H322" s="5" t="s">
        <v>1486</v>
      </c>
      <c r="I322" s="12" t="s">
        <v>2109</v>
      </c>
      <c r="J322" s="10">
        <v>121</v>
      </c>
    </row>
    <row r="323" spans="1:10" x14ac:dyDescent="0.2">
      <c r="A323" s="5" t="s">
        <v>1587</v>
      </c>
      <c r="B323" s="11" t="s">
        <v>2107</v>
      </c>
      <c r="C323" s="10">
        <v>2201</v>
      </c>
      <c r="H323" s="5" t="s">
        <v>720</v>
      </c>
      <c r="I323" s="12" t="s">
        <v>2109</v>
      </c>
      <c r="J323" s="10">
        <v>1113</v>
      </c>
    </row>
    <row r="324" spans="1:10" x14ac:dyDescent="0.2">
      <c r="A324" s="5" t="s">
        <v>742</v>
      </c>
      <c r="B324" s="11" t="s">
        <v>2107</v>
      </c>
      <c r="C324" s="10">
        <v>331</v>
      </c>
      <c r="H324" s="5" t="s">
        <v>974</v>
      </c>
      <c r="I324" s="12" t="s">
        <v>2109</v>
      </c>
      <c r="J324" s="10">
        <v>2105</v>
      </c>
    </row>
    <row r="325" spans="1:10" x14ac:dyDescent="0.2">
      <c r="A325" s="5" t="s">
        <v>2023</v>
      </c>
      <c r="B325" s="11" t="s">
        <v>2107</v>
      </c>
      <c r="C325" s="10">
        <v>374</v>
      </c>
      <c r="H325" s="5" t="s">
        <v>24</v>
      </c>
      <c r="I325" s="12" t="s">
        <v>2109</v>
      </c>
      <c r="J325" s="10">
        <v>1425</v>
      </c>
    </row>
    <row r="326" spans="1:10" x14ac:dyDescent="0.2">
      <c r="A326" s="5" t="s">
        <v>891</v>
      </c>
      <c r="B326" s="11" t="s">
        <v>2107</v>
      </c>
      <c r="C326" s="10">
        <v>118</v>
      </c>
      <c r="H326" s="5" t="s">
        <v>520</v>
      </c>
      <c r="I326" s="12" t="s">
        <v>2109</v>
      </c>
      <c r="J326" s="10">
        <v>149</v>
      </c>
    </row>
    <row r="327" spans="1:10" x14ac:dyDescent="0.2">
      <c r="A327" s="5" t="s">
        <v>1123</v>
      </c>
      <c r="B327" s="11" t="s">
        <v>2107</v>
      </c>
      <c r="C327" s="10">
        <v>77</v>
      </c>
      <c r="H327" s="5" t="s">
        <v>1581</v>
      </c>
      <c r="I327" s="12" t="s">
        <v>2109</v>
      </c>
      <c r="J327" s="10">
        <v>2353</v>
      </c>
    </row>
    <row r="328" spans="1:10" x14ac:dyDescent="0.2">
      <c r="A328" s="5" t="s">
        <v>475</v>
      </c>
      <c r="B328" s="11" t="s">
        <v>2107</v>
      </c>
      <c r="C328" s="10">
        <v>1625</v>
      </c>
      <c r="H328" s="5" t="s">
        <v>814</v>
      </c>
      <c r="I328" s="12" t="s">
        <v>2109</v>
      </c>
      <c r="J328" s="10">
        <v>155</v>
      </c>
    </row>
    <row r="329" spans="1:10" x14ac:dyDescent="0.2">
      <c r="A329" s="5" t="s">
        <v>620</v>
      </c>
      <c r="B329" s="11" t="s">
        <v>2107</v>
      </c>
      <c r="C329" s="10">
        <v>132</v>
      </c>
      <c r="H329" s="5" t="s">
        <v>590</v>
      </c>
      <c r="I329" s="12" t="s">
        <v>2109</v>
      </c>
      <c r="J329" s="10">
        <v>87</v>
      </c>
    </row>
    <row r="330" spans="1:10" x14ac:dyDescent="0.2">
      <c r="A330" s="5" t="s">
        <v>249</v>
      </c>
      <c r="B330" s="11" t="s">
        <v>2107</v>
      </c>
      <c r="C330" s="10">
        <v>1</v>
      </c>
      <c r="H330" s="5" t="s">
        <v>1685</v>
      </c>
      <c r="I330" s="12" t="s">
        <v>2109</v>
      </c>
      <c r="J330" s="10">
        <v>194</v>
      </c>
    </row>
    <row r="331" spans="1:10" x14ac:dyDescent="0.2">
      <c r="A331" s="5" t="s">
        <v>1061</v>
      </c>
      <c r="B331" s="11" t="s">
        <v>2107</v>
      </c>
      <c r="C331" s="10">
        <v>19</v>
      </c>
      <c r="H331" s="5" t="s">
        <v>678</v>
      </c>
      <c r="I331" s="12" t="s">
        <v>2109</v>
      </c>
      <c r="J331" s="10">
        <v>223</v>
      </c>
    </row>
    <row r="332" spans="1:10" x14ac:dyDescent="0.2">
      <c r="A332" s="5" t="s">
        <v>1386</v>
      </c>
      <c r="B332" s="11" t="s">
        <v>2107</v>
      </c>
      <c r="C332" s="10">
        <v>58</v>
      </c>
      <c r="H332" s="5" t="s">
        <v>929</v>
      </c>
      <c r="I332" s="12" t="s">
        <v>2109</v>
      </c>
      <c r="J332" s="10">
        <v>3131</v>
      </c>
    </row>
    <row r="333" spans="1:10" x14ac:dyDescent="0.2">
      <c r="A333" s="5" t="s">
        <v>991</v>
      </c>
      <c r="B333" s="11" t="s">
        <v>2107</v>
      </c>
      <c r="C333" s="10">
        <v>575</v>
      </c>
      <c r="H333" s="5" t="s">
        <v>1727</v>
      </c>
      <c r="I333" s="12" t="s">
        <v>2109</v>
      </c>
      <c r="J333" s="10">
        <v>110</v>
      </c>
    </row>
    <row r="334" spans="1:10" x14ac:dyDescent="0.2">
      <c r="A334" s="5" t="s">
        <v>1048</v>
      </c>
      <c r="B334" s="11" t="s">
        <v>2107</v>
      </c>
      <c r="C334" s="10">
        <v>0</v>
      </c>
      <c r="H334" s="5" t="s">
        <v>758</v>
      </c>
      <c r="I334" s="12" t="s">
        <v>2109</v>
      </c>
      <c r="J334" s="10">
        <v>1703</v>
      </c>
    </row>
    <row r="335" spans="1:10" x14ac:dyDescent="0.2">
      <c r="A335" s="5" t="s">
        <v>1609</v>
      </c>
      <c r="B335" s="11" t="s">
        <v>2107</v>
      </c>
      <c r="C335" s="10">
        <v>859</v>
      </c>
      <c r="H335" s="5" t="s">
        <v>1746</v>
      </c>
      <c r="I335" s="12" t="s">
        <v>2109</v>
      </c>
      <c r="J335" s="10">
        <v>225</v>
      </c>
    </row>
    <row r="336" spans="1:10" x14ac:dyDescent="0.2">
      <c r="A336" s="5" t="s">
        <v>483</v>
      </c>
      <c r="B336" s="11" t="s">
        <v>2107</v>
      </c>
      <c r="C336" s="10">
        <v>143</v>
      </c>
      <c r="H336" s="5" t="s">
        <v>512</v>
      </c>
      <c r="I336" s="12" t="s">
        <v>2109</v>
      </c>
      <c r="J336" s="10">
        <v>101</v>
      </c>
    </row>
    <row r="337" spans="1:10" x14ac:dyDescent="0.2">
      <c r="A337" s="5" t="s">
        <v>1625</v>
      </c>
      <c r="B337" s="11" t="s">
        <v>2107</v>
      </c>
      <c r="C337" s="10">
        <v>31</v>
      </c>
      <c r="H337" s="5" t="s">
        <v>1687</v>
      </c>
      <c r="I337" s="12" t="s">
        <v>2109</v>
      </c>
      <c r="J337" s="10">
        <v>82</v>
      </c>
    </row>
    <row r="338" spans="1:10" x14ac:dyDescent="0.2">
      <c r="A338" s="5" t="s">
        <v>672</v>
      </c>
      <c r="B338" s="11" t="s">
        <v>2107</v>
      </c>
      <c r="C338" s="10">
        <v>16</v>
      </c>
      <c r="H338" s="5" t="s">
        <v>113</v>
      </c>
      <c r="I338" s="12" t="s">
        <v>2109</v>
      </c>
      <c r="J338" s="10">
        <v>1965</v>
      </c>
    </row>
    <row r="339" spans="1:10" x14ac:dyDescent="0.2">
      <c r="A339" s="5" t="s">
        <v>1662</v>
      </c>
      <c r="B339" s="11" t="s">
        <v>2107</v>
      </c>
      <c r="C339" s="10">
        <v>36</v>
      </c>
      <c r="H339" s="5" t="s">
        <v>1558</v>
      </c>
      <c r="I339" s="12" t="s">
        <v>2109</v>
      </c>
      <c r="J339" s="10">
        <v>166</v>
      </c>
    </row>
    <row r="340" spans="1:10" x14ac:dyDescent="0.2">
      <c r="A340" s="5" t="s">
        <v>428</v>
      </c>
      <c r="B340" s="11" t="s">
        <v>2107</v>
      </c>
      <c r="C340" s="10">
        <v>35</v>
      </c>
      <c r="H340" s="5" t="s">
        <v>204</v>
      </c>
      <c r="I340" s="12" t="s">
        <v>2109</v>
      </c>
      <c r="J340" s="10">
        <v>330</v>
      </c>
    </row>
    <row r="341" spans="1:10" x14ac:dyDescent="0.2">
      <c r="A341" s="5" t="s">
        <v>1635</v>
      </c>
      <c r="B341" s="11" t="s">
        <v>2107</v>
      </c>
      <c r="C341" s="10">
        <v>1</v>
      </c>
      <c r="H341" s="5" t="s">
        <v>1496</v>
      </c>
      <c r="I341" s="12" t="s">
        <v>2109</v>
      </c>
      <c r="J341" s="10">
        <v>122</v>
      </c>
    </row>
    <row r="342" spans="1:10" x14ac:dyDescent="0.2">
      <c r="A342" s="5" t="s">
        <v>1918</v>
      </c>
      <c r="B342" s="11" t="s">
        <v>2107</v>
      </c>
      <c r="C342" s="10">
        <v>263</v>
      </c>
      <c r="H342" s="5" t="s">
        <v>1452</v>
      </c>
      <c r="I342" s="12" t="s">
        <v>2109</v>
      </c>
      <c r="J342" s="10">
        <v>168</v>
      </c>
    </row>
    <row r="343" spans="1:10" x14ac:dyDescent="0.2">
      <c r="A343" s="5" t="s">
        <v>972</v>
      </c>
      <c r="B343" s="11" t="s">
        <v>2107</v>
      </c>
      <c r="C343" s="10">
        <v>535</v>
      </c>
      <c r="H343" s="5" t="s">
        <v>1896</v>
      </c>
      <c r="I343" s="12" t="s">
        <v>2109</v>
      </c>
      <c r="J343" s="10">
        <v>144</v>
      </c>
    </row>
    <row r="344" spans="1:10" x14ac:dyDescent="0.2">
      <c r="A344" s="5" t="s">
        <v>1344</v>
      </c>
      <c r="B344" s="11" t="s">
        <v>2107</v>
      </c>
      <c r="C344" s="10">
        <v>3868</v>
      </c>
      <c r="H344" s="5" t="s">
        <v>1450</v>
      </c>
      <c r="I344" s="12" t="s">
        <v>2109</v>
      </c>
      <c r="J344" s="10">
        <v>1345</v>
      </c>
    </row>
    <row r="345" spans="1:10" x14ac:dyDescent="0.2">
      <c r="A345" s="5" t="s">
        <v>1318</v>
      </c>
      <c r="B345" s="11" t="s">
        <v>2107</v>
      </c>
      <c r="C345" s="10">
        <v>94</v>
      </c>
      <c r="H345" s="5" t="s">
        <v>184</v>
      </c>
      <c r="I345" s="12" t="s">
        <v>2109</v>
      </c>
      <c r="J345" s="10">
        <v>246</v>
      </c>
    </row>
    <row r="346" spans="1:10" x14ac:dyDescent="0.2">
      <c r="A346" s="5" t="s">
        <v>1593</v>
      </c>
      <c r="B346" s="11" t="s">
        <v>2107</v>
      </c>
      <c r="C346" s="10">
        <v>831</v>
      </c>
      <c r="H346" s="5" t="s">
        <v>479</v>
      </c>
      <c r="I346" s="12" t="s">
        <v>2109</v>
      </c>
      <c r="J346" s="10">
        <v>4289</v>
      </c>
    </row>
    <row r="347" spans="1:10" x14ac:dyDescent="0.2">
      <c r="A347" s="5" t="s">
        <v>1176</v>
      </c>
      <c r="B347" s="11" t="s">
        <v>2107</v>
      </c>
      <c r="C347" s="10">
        <v>37</v>
      </c>
      <c r="H347" s="5" t="s">
        <v>2011</v>
      </c>
      <c r="I347" s="12" t="s">
        <v>2109</v>
      </c>
      <c r="J347" s="10">
        <v>132</v>
      </c>
    </row>
    <row r="348" spans="1:10" x14ac:dyDescent="0.2">
      <c r="A348" s="5" t="s">
        <v>1218</v>
      </c>
      <c r="B348" s="11" t="s">
        <v>2107</v>
      </c>
      <c r="C348" s="10">
        <v>1368</v>
      </c>
      <c r="H348" s="5" t="s">
        <v>1743</v>
      </c>
      <c r="I348" s="12" t="s">
        <v>2109</v>
      </c>
      <c r="J348" s="10">
        <v>452</v>
      </c>
    </row>
    <row r="349" spans="1:10" x14ac:dyDescent="0.2">
      <c r="A349" s="5" t="s">
        <v>398</v>
      </c>
      <c r="B349" s="11" t="s">
        <v>2107</v>
      </c>
      <c r="C349" s="10">
        <v>1258</v>
      </c>
      <c r="H349" s="5" t="s">
        <v>1591</v>
      </c>
      <c r="I349" s="12" t="s">
        <v>2109</v>
      </c>
      <c r="J349" s="10">
        <v>174</v>
      </c>
    </row>
    <row r="350" spans="1:10" x14ac:dyDescent="0.2">
      <c r="A350" s="5" t="s">
        <v>1846</v>
      </c>
      <c r="B350" s="11" t="s">
        <v>2107</v>
      </c>
      <c r="C350" s="10">
        <v>41</v>
      </c>
      <c r="H350" s="5" t="s">
        <v>1940</v>
      </c>
      <c r="I350" s="12" t="s">
        <v>2109</v>
      </c>
      <c r="J350" s="10">
        <v>80</v>
      </c>
    </row>
    <row r="351" spans="1:10" x14ac:dyDescent="0.2">
      <c r="A351" s="5" t="s">
        <v>358</v>
      </c>
      <c r="B351" s="11" t="s">
        <v>2107</v>
      </c>
      <c r="C351" s="10">
        <v>5681</v>
      </c>
      <c r="H351" s="5" t="s">
        <v>346</v>
      </c>
      <c r="I351" s="12" t="s">
        <v>2109</v>
      </c>
      <c r="J351" s="10">
        <v>199</v>
      </c>
    </row>
    <row r="352" spans="1:10" x14ac:dyDescent="0.2">
      <c r="A352" s="5" t="s">
        <v>1599</v>
      </c>
      <c r="B352" s="11" t="s">
        <v>2107</v>
      </c>
      <c r="C352" s="10">
        <v>2108</v>
      </c>
      <c r="H352" s="5" t="s">
        <v>1119</v>
      </c>
      <c r="I352" s="12" t="s">
        <v>2109</v>
      </c>
      <c r="J352" s="10">
        <v>1052</v>
      </c>
    </row>
    <row r="353" spans="1:10" x14ac:dyDescent="0.2">
      <c r="A353" s="5" t="s">
        <v>1316</v>
      </c>
      <c r="B353" s="11" t="s">
        <v>2107</v>
      </c>
      <c r="C353" s="10">
        <v>65</v>
      </c>
      <c r="H353" s="5" t="s">
        <v>847</v>
      </c>
      <c r="I353" s="12" t="s">
        <v>2109</v>
      </c>
      <c r="J353" s="10">
        <v>123</v>
      </c>
    </row>
    <row r="354" spans="1:10" x14ac:dyDescent="0.2">
      <c r="A354" s="5" t="s">
        <v>1216</v>
      </c>
      <c r="B354" s="11" t="s">
        <v>2107</v>
      </c>
      <c r="C354" s="10">
        <v>156</v>
      </c>
      <c r="H354" s="5" t="s">
        <v>1403</v>
      </c>
      <c r="I354" s="12" t="s">
        <v>2109</v>
      </c>
      <c r="J354" s="10">
        <v>103</v>
      </c>
    </row>
    <row r="355" spans="1:10" x14ac:dyDescent="0.2">
      <c r="A355" s="5" t="s">
        <v>1909</v>
      </c>
      <c r="B355" s="11" t="s">
        <v>2107</v>
      </c>
      <c r="C355" s="10">
        <v>67</v>
      </c>
      <c r="H355" s="5" t="s">
        <v>1417</v>
      </c>
      <c r="I355" s="12" t="s">
        <v>2109</v>
      </c>
      <c r="J355" s="10">
        <v>69</v>
      </c>
    </row>
    <row r="356" spans="1:10" x14ac:dyDescent="0.2">
      <c r="A356" s="5" t="s">
        <v>1930</v>
      </c>
      <c r="B356" s="11" t="s">
        <v>2107</v>
      </c>
      <c r="C356" s="10">
        <v>1</v>
      </c>
      <c r="H356" s="5" t="s">
        <v>997</v>
      </c>
      <c r="I356" s="12" t="s">
        <v>2109</v>
      </c>
      <c r="J356" s="10">
        <v>211</v>
      </c>
    </row>
    <row r="357" spans="1:10" x14ac:dyDescent="0.2">
      <c r="A357" s="5" t="s">
        <v>1186</v>
      </c>
      <c r="B357" s="11" t="s">
        <v>2107</v>
      </c>
      <c r="C357" s="10">
        <v>35</v>
      </c>
      <c r="H357" s="5" t="s">
        <v>840</v>
      </c>
      <c r="I357" s="12" t="s">
        <v>2109</v>
      </c>
      <c r="J357" s="10">
        <v>34</v>
      </c>
    </row>
    <row r="358" spans="1:10" x14ac:dyDescent="0.2">
      <c r="A358" s="5" t="s">
        <v>632</v>
      </c>
      <c r="B358" s="11" t="s">
        <v>2107</v>
      </c>
      <c r="C358" s="10">
        <v>908</v>
      </c>
      <c r="H358" s="5" t="s">
        <v>1960</v>
      </c>
      <c r="I358" s="12" t="s">
        <v>2109</v>
      </c>
      <c r="J358" s="10">
        <v>207</v>
      </c>
    </row>
    <row r="359" spans="1:10" x14ac:dyDescent="0.2">
      <c r="A359" s="5" t="s">
        <v>1342</v>
      </c>
      <c r="B359" s="11" t="s">
        <v>2107</v>
      </c>
      <c r="C359" s="10">
        <v>1</v>
      </c>
      <c r="H359" s="5" t="s">
        <v>45</v>
      </c>
      <c r="I359" s="12" t="s">
        <v>2109</v>
      </c>
      <c r="J359" s="10">
        <v>1613</v>
      </c>
    </row>
    <row r="360" spans="1:10" x14ac:dyDescent="0.2">
      <c r="A360" s="5" t="s">
        <v>1942</v>
      </c>
      <c r="B360" s="11" t="s">
        <v>2107</v>
      </c>
      <c r="C360" s="10">
        <v>830</v>
      </c>
      <c r="H360" s="5" t="s">
        <v>980</v>
      </c>
      <c r="I360" s="12" t="s">
        <v>2109</v>
      </c>
      <c r="J360" s="10">
        <v>42</v>
      </c>
    </row>
    <row r="361" spans="1:10" x14ac:dyDescent="0.2">
      <c r="A361" s="5" t="s">
        <v>956</v>
      </c>
      <c r="B361" s="11" t="s">
        <v>2107</v>
      </c>
      <c r="C361" s="10">
        <v>39</v>
      </c>
      <c r="H361" s="5" t="s">
        <v>18</v>
      </c>
      <c r="I361" s="12" t="s">
        <v>2109</v>
      </c>
      <c r="J361" s="10">
        <v>158</v>
      </c>
    </row>
    <row r="362" spans="1:10" x14ac:dyDescent="0.2">
      <c r="A362" s="5" t="s">
        <v>136</v>
      </c>
      <c r="B362" s="11" t="s">
        <v>2107</v>
      </c>
      <c r="C362" s="10">
        <v>48</v>
      </c>
      <c r="H362" s="5" t="s">
        <v>986</v>
      </c>
      <c r="I362" s="12" t="s">
        <v>2109</v>
      </c>
      <c r="J362" s="10">
        <v>159</v>
      </c>
    </row>
    <row r="363" spans="1:10" x14ac:dyDescent="0.2">
      <c r="A363" s="5" t="s">
        <v>63</v>
      </c>
      <c r="B363" s="11" t="s">
        <v>2107</v>
      </c>
      <c r="C363" s="10">
        <v>452</v>
      </c>
      <c r="H363" s="5" t="s">
        <v>412</v>
      </c>
      <c r="I363" s="12" t="s">
        <v>2109</v>
      </c>
      <c r="J363" s="10">
        <v>2107</v>
      </c>
    </row>
    <row r="364" spans="1:10" x14ac:dyDescent="0.2">
      <c r="A364" s="5" t="s">
        <v>1340</v>
      </c>
      <c r="B364" s="11" t="s">
        <v>2107</v>
      </c>
      <c r="C364" s="10">
        <v>602</v>
      </c>
      <c r="H364" s="5" t="s">
        <v>1637</v>
      </c>
      <c r="I364" s="12" t="s">
        <v>2109</v>
      </c>
      <c r="J364" s="10">
        <v>106</v>
      </c>
    </row>
    <row r="365" spans="1:10" x14ac:dyDescent="0.2">
      <c r="A365" s="5" t="s">
        <v>708</v>
      </c>
      <c r="B365" s="11" t="s">
        <v>2107</v>
      </c>
      <c r="C365" s="10">
        <v>1063</v>
      </c>
      <c r="H365" s="5" t="s">
        <v>1454</v>
      </c>
      <c r="I365" s="12" t="s">
        <v>2109</v>
      </c>
      <c r="J365" s="10">
        <v>137</v>
      </c>
    </row>
    <row r="366" spans="1:10" x14ac:dyDescent="0.2">
      <c r="A366" s="5" t="s">
        <v>1121</v>
      </c>
      <c r="B366" s="11" t="s">
        <v>2107</v>
      </c>
      <c r="C366" s="10">
        <v>1296</v>
      </c>
      <c r="H366" s="5" t="s">
        <v>1790</v>
      </c>
      <c r="I366" s="12" t="s">
        <v>2109</v>
      </c>
      <c r="J366" s="10">
        <v>53</v>
      </c>
    </row>
    <row r="367" spans="1:10" x14ac:dyDescent="0.2">
      <c r="A367" s="5" t="s">
        <v>688</v>
      </c>
      <c r="B367" s="11" t="s">
        <v>2107</v>
      </c>
      <c r="C367" s="10">
        <v>17</v>
      </c>
      <c r="H367" s="5" t="s">
        <v>1252</v>
      </c>
      <c r="I367" s="12" t="s">
        <v>2109</v>
      </c>
      <c r="J367" s="10">
        <v>107</v>
      </c>
    </row>
    <row r="368" spans="1:10" x14ac:dyDescent="0.2">
      <c r="A368" s="5" t="s">
        <v>1308</v>
      </c>
      <c r="B368" s="11" t="s">
        <v>2107</v>
      </c>
      <c r="C368" s="10">
        <v>105</v>
      </c>
      <c r="H368" s="5" t="s">
        <v>454</v>
      </c>
      <c r="I368" s="12" t="s">
        <v>2109</v>
      </c>
      <c r="J368" s="10">
        <v>157</v>
      </c>
    </row>
    <row r="369" spans="1:10" x14ac:dyDescent="0.2">
      <c r="A369" s="5" t="s">
        <v>2110</v>
      </c>
      <c r="B369" s="10" t="s">
        <v>2111</v>
      </c>
      <c r="C369" s="10" t="s">
        <v>2112</v>
      </c>
      <c r="H369" s="5" t="s">
        <v>838</v>
      </c>
      <c r="I369" s="12" t="s">
        <v>2109</v>
      </c>
      <c r="J369" s="10">
        <v>3059</v>
      </c>
    </row>
    <row r="370" spans="1:10" x14ac:dyDescent="0.2">
      <c r="A370" s="5" t="s">
        <v>2113</v>
      </c>
      <c r="B370" s="10"/>
      <c r="C370" s="10">
        <f>ROUND(AVERAGE(C7:C368), 0)</f>
        <v>589</v>
      </c>
      <c r="H370" s="5" t="s">
        <v>1476</v>
      </c>
      <c r="I370" s="12" t="s">
        <v>2109</v>
      </c>
      <c r="J370" s="10">
        <v>123</v>
      </c>
    </row>
    <row r="371" spans="1:10" x14ac:dyDescent="0.2">
      <c r="A371" s="5" t="s">
        <v>2114</v>
      </c>
      <c r="B371" s="10"/>
      <c r="C371" s="10">
        <f>MEDIAN(C7:C368)</f>
        <v>116</v>
      </c>
      <c r="H371" s="5" t="s">
        <v>716</v>
      </c>
      <c r="I371" s="12" t="s">
        <v>2109</v>
      </c>
      <c r="J371" s="10">
        <v>470</v>
      </c>
    </row>
    <row r="372" spans="1:10" x14ac:dyDescent="0.2">
      <c r="A372" s="5" t="s">
        <v>2115</v>
      </c>
      <c r="B372" s="10"/>
      <c r="C372" s="10">
        <f>MIN(C7:C368)</f>
        <v>0</v>
      </c>
      <c r="H372" s="5" t="s">
        <v>950</v>
      </c>
      <c r="I372" s="12" t="s">
        <v>2109</v>
      </c>
      <c r="J372" s="10">
        <v>6286</v>
      </c>
    </row>
    <row r="373" spans="1:10" x14ac:dyDescent="0.2">
      <c r="A373" s="5" t="s">
        <v>2116</v>
      </c>
      <c r="B373" s="10"/>
      <c r="C373" s="10">
        <f>MAX(C7:C368)</f>
        <v>6080</v>
      </c>
      <c r="H373" s="5" t="s">
        <v>1808</v>
      </c>
      <c r="I373" s="12" t="s">
        <v>2109</v>
      </c>
      <c r="J373" s="10">
        <v>290</v>
      </c>
    </row>
    <row r="374" spans="1:10" x14ac:dyDescent="0.2">
      <c r="A374" s="5" t="s">
        <v>2117</v>
      </c>
      <c r="B374" s="10"/>
      <c r="C374" s="10">
        <f>ROUND(VAR(C7:C368), 0)</f>
        <v>952903</v>
      </c>
      <c r="H374" s="5" t="s">
        <v>1371</v>
      </c>
      <c r="I374" s="12" t="s">
        <v>2109</v>
      </c>
      <c r="J374" s="10">
        <v>272</v>
      </c>
    </row>
    <row r="375" spans="1:10" x14ac:dyDescent="0.2">
      <c r="A375" s="5" t="s">
        <v>2118</v>
      </c>
      <c r="B375" s="10"/>
      <c r="C375" s="10">
        <f>ROUND(STDEV(C7:C368), 0)</f>
        <v>976</v>
      </c>
      <c r="H375" s="5" t="s">
        <v>1192</v>
      </c>
      <c r="I375" s="12" t="s">
        <v>2109</v>
      </c>
      <c r="J375" s="10">
        <v>144</v>
      </c>
    </row>
    <row r="376" spans="1:10" x14ac:dyDescent="0.2">
      <c r="B376" s="10"/>
      <c r="H376" s="5" t="s">
        <v>1379</v>
      </c>
      <c r="I376" s="12" t="s">
        <v>2109</v>
      </c>
      <c r="J376" s="10">
        <v>1621</v>
      </c>
    </row>
    <row r="377" spans="1:10" x14ac:dyDescent="0.2">
      <c r="B377" s="10"/>
      <c r="H377" s="5" t="s">
        <v>350</v>
      </c>
      <c r="I377" s="12" t="s">
        <v>2109</v>
      </c>
      <c r="J377" s="10">
        <v>195</v>
      </c>
    </row>
    <row r="378" spans="1:10" x14ac:dyDescent="0.2">
      <c r="B378" s="10"/>
      <c r="H378" s="5" t="s">
        <v>1958</v>
      </c>
      <c r="I378" s="12" t="s">
        <v>2109</v>
      </c>
      <c r="J378" s="10">
        <v>155</v>
      </c>
    </row>
    <row r="379" spans="1:10" x14ac:dyDescent="0.2">
      <c r="B379" s="10"/>
      <c r="H379" s="5" t="s">
        <v>1444</v>
      </c>
      <c r="I379" s="12" t="s">
        <v>2109</v>
      </c>
      <c r="J379" s="10">
        <v>2038</v>
      </c>
    </row>
    <row r="380" spans="1:10" x14ac:dyDescent="0.2">
      <c r="B380" s="10"/>
      <c r="H380" s="5" t="s">
        <v>556</v>
      </c>
      <c r="I380" s="12" t="s">
        <v>2109</v>
      </c>
      <c r="J380" s="10">
        <v>3175</v>
      </c>
    </row>
    <row r="381" spans="1:10" x14ac:dyDescent="0.2">
      <c r="B381" s="10"/>
      <c r="H381" s="5" t="s">
        <v>1641</v>
      </c>
      <c r="I381" s="12" t="s">
        <v>2109</v>
      </c>
      <c r="J381" s="10">
        <v>233</v>
      </c>
    </row>
    <row r="382" spans="1:10" x14ac:dyDescent="0.2">
      <c r="B382" s="10"/>
      <c r="H382" s="5" t="s">
        <v>766</v>
      </c>
      <c r="I382" s="12" t="s">
        <v>2109</v>
      </c>
      <c r="J382" s="10">
        <v>41</v>
      </c>
    </row>
    <row r="383" spans="1:10" x14ac:dyDescent="0.2">
      <c r="B383" s="10"/>
      <c r="H383" s="5" t="s">
        <v>1544</v>
      </c>
      <c r="I383" s="12" t="s">
        <v>2109</v>
      </c>
      <c r="J383" s="10">
        <v>3205</v>
      </c>
    </row>
    <row r="384" spans="1:10" x14ac:dyDescent="0.2">
      <c r="B384" s="10"/>
      <c r="H384" s="5" t="s">
        <v>446</v>
      </c>
      <c r="I384" s="12" t="s">
        <v>2109</v>
      </c>
      <c r="J384" s="10">
        <v>2183</v>
      </c>
    </row>
    <row r="385" spans="2:10" x14ac:dyDescent="0.2">
      <c r="B385" s="10"/>
      <c r="H385" s="5" t="s">
        <v>804</v>
      </c>
      <c r="I385" s="12" t="s">
        <v>2109</v>
      </c>
      <c r="J385" s="10">
        <v>131</v>
      </c>
    </row>
    <row r="386" spans="2:10" x14ac:dyDescent="0.2">
      <c r="B386" s="10"/>
      <c r="H386" s="5" t="s">
        <v>746</v>
      </c>
      <c r="I386" s="12" t="s">
        <v>2109</v>
      </c>
      <c r="J386" s="10">
        <v>191</v>
      </c>
    </row>
    <row r="387" spans="2:10" x14ac:dyDescent="0.2">
      <c r="B387" s="10"/>
      <c r="H387" s="5" t="s">
        <v>1272</v>
      </c>
      <c r="I387" s="12" t="s">
        <v>2109</v>
      </c>
      <c r="J387" s="10">
        <v>170</v>
      </c>
    </row>
    <row r="388" spans="2:10" x14ac:dyDescent="0.2">
      <c r="B388" s="10"/>
      <c r="H388" s="5" t="s">
        <v>1932</v>
      </c>
      <c r="I388" s="12" t="s">
        <v>2109</v>
      </c>
      <c r="J388" s="10">
        <v>1559</v>
      </c>
    </row>
    <row r="389" spans="2:10" x14ac:dyDescent="0.2">
      <c r="B389" s="10"/>
      <c r="H389" s="5" t="s">
        <v>660</v>
      </c>
      <c r="I389" s="12" t="s">
        <v>2109</v>
      </c>
      <c r="J389" s="10">
        <v>142</v>
      </c>
    </row>
    <row r="390" spans="2:10" x14ac:dyDescent="0.2">
      <c r="B390" s="10"/>
      <c r="H390" s="5" t="s">
        <v>1605</v>
      </c>
      <c r="I390" s="12" t="s">
        <v>2109</v>
      </c>
      <c r="J390" s="10">
        <v>127</v>
      </c>
    </row>
    <row r="391" spans="2:10" x14ac:dyDescent="0.2">
      <c r="B391" s="10"/>
      <c r="H391" s="5" t="s">
        <v>1916</v>
      </c>
      <c r="I391" s="12" t="s">
        <v>2109</v>
      </c>
      <c r="J391" s="10">
        <v>114</v>
      </c>
    </row>
    <row r="392" spans="2:10" x14ac:dyDescent="0.2">
      <c r="B392" s="10"/>
      <c r="H392" s="5" t="s">
        <v>1711</v>
      </c>
      <c r="I392" s="12" t="s">
        <v>2109</v>
      </c>
      <c r="J392" s="10">
        <v>157</v>
      </c>
    </row>
    <row r="393" spans="2:10" x14ac:dyDescent="0.2">
      <c r="B393" s="10"/>
      <c r="H393" s="5" t="s">
        <v>508</v>
      </c>
      <c r="I393" s="12" t="s">
        <v>2109</v>
      </c>
      <c r="J393" s="10">
        <v>2468</v>
      </c>
    </row>
    <row r="394" spans="2:10" x14ac:dyDescent="0.2">
      <c r="B394" s="10"/>
      <c r="H394" s="5" t="s">
        <v>532</v>
      </c>
      <c r="I394" s="12" t="s">
        <v>2109</v>
      </c>
      <c r="J394" s="10">
        <v>1784</v>
      </c>
    </row>
    <row r="395" spans="2:10" x14ac:dyDescent="0.2">
      <c r="B395" s="10"/>
      <c r="H395" s="5" t="s">
        <v>213</v>
      </c>
      <c r="I395" s="12" t="s">
        <v>2109</v>
      </c>
      <c r="J395" s="10">
        <v>180</v>
      </c>
    </row>
    <row r="396" spans="2:10" x14ac:dyDescent="0.2">
      <c r="B396" s="10"/>
      <c r="H396" s="5" t="s">
        <v>1209</v>
      </c>
      <c r="I396" s="12" t="s">
        <v>2109</v>
      </c>
      <c r="J396" s="10">
        <v>909</v>
      </c>
    </row>
    <row r="397" spans="2:10" x14ac:dyDescent="0.2">
      <c r="B397" s="10"/>
      <c r="H397" s="5" t="s">
        <v>301</v>
      </c>
      <c r="I397" s="12" t="s">
        <v>2109</v>
      </c>
      <c r="J397" s="10">
        <v>180</v>
      </c>
    </row>
    <row r="398" spans="2:10" x14ac:dyDescent="0.2">
      <c r="B398" s="10"/>
      <c r="H398" s="5" t="s">
        <v>489</v>
      </c>
      <c r="I398" s="12" t="s">
        <v>2109</v>
      </c>
      <c r="J398" s="10">
        <v>397</v>
      </c>
    </row>
    <row r="399" spans="2:10" x14ac:dyDescent="0.2">
      <c r="B399" s="10"/>
      <c r="H399" s="5" t="s">
        <v>1212</v>
      </c>
      <c r="I399" s="12" t="s">
        <v>2109</v>
      </c>
      <c r="J399" s="10">
        <v>136</v>
      </c>
    </row>
    <row r="400" spans="2:10" x14ac:dyDescent="0.2">
      <c r="B400" s="10"/>
      <c r="H400" s="5" t="s">
        <v>1492</v>
      </c>
      <c r="I400" s="12" t="s">
        <v>2109</v>
      </c>
      <c r="J400" s="10">
        <v>181</v>
      </c>
    </row>
    <row r="401" spans="2:10" x14ac:dyDescent="0.2">
      <c r="B401" s="10"/>
      <c r="H401" s="5" t="s">
        <v>1080</v>
      </c>
      <c r="I401" s="12" t="s">
        <v>2109</v>
      </c>
      <c r="J401" s="10">
        <v>319</v>
      </c>
    </row>
    <row r="402" spans="2:10" x14ac:dyDescent="0.2">
      <c r="B402" s="10"/>
      <c r="H402" s="5" t="s">
        <v>1571</v>
      </c>
      <c r="I402" s="12" t="s">
        <v>2109</v>
      </c>
      <c r="J402" s="10">
        <v>150</v>
      </c>
    </row>
    <row r="403" spans="2:10" x14ac:dyDescent="0.2">
      <c r="B403" s="10"/>
      <c r="H403" s="5" t="s">
        <v>780</v>
      </c>
      <c r="I403" s="12" t="s">
        <v>2109</v>
      </c>
      <c r="J403" s="10">
        <v>186</v>
      </c>
    </row>
    <row r="404" spans="2:10" x14ac:dyDescent="0.2">
      <c r="B404" s="10"/>
      <c r="H404" s="5" t="s">
        <v>606</v>
      </c>
      <c r="I404" s="12" t="s">
        <v>2109</v>
      </c>
      <c r="J404" s="10">
        <v>83</v>
      </c>
    </row>
    <row r="405" spans="2:10" x14ac:dyDescent="0.2">
      <c r="B405" s="10"/>
      <c r="H405" s="5" t="s">
        <v>1326</v>
      </c>
      <c r="I405" s="12" t="s">
        <v>2109</v>
      </c>
      <c r="J405" s="10">
        <v>129</v>
      </c>
    </row>
    <row r="406" spans="2:10" x14ac:dyDescent="0.2">
      <c r="B406" s="10"/>
      <c r="H406" s="5" t="s">
        <v>1421</v>
      </c>
      <c r="I406" s="12" t="s">
        <v>2109</v>
      </c>
      <c r="J406" s="10">
        <v>237</v>
      </c>
    </row>
    <row r="407" spans="2:10" x14ac:dyDescent="0.2">
      <c r="B407" s="10"/>
      <c r="H407" s="5" t="s">
        <v>77</v>
      </c>
      <c r="I407" s="12" t="s">
        <v>2109</v>
      </c>
      <c r="J407" s="10">
        <v>1396</v>
      </c>
    </row>
    <row r="408" spans="2:10" x14ac:dyDescent="0.2">
      <c r="B408" s="10"/>
      <c r="H408" s="5" t="s">
        <v>134</v>
      </c>
      <c r="I408" s="12" t="s">
        <v>2109</v>
      </c>
      <c r="J408" s="10">
        <v>98</v>
      </c>
    </row>
    <row r="409" spans="2:10" x14ac:dyDescent="0.2">
      <c r="B409" s="10"/>
      <c r="H409" s="5" t="s">
        <v>518</v>
      </c>
      <c r="I409" s="12" t="s">
        <v>2109</v>
      </c>
      <c r="J409" s="10">
        <v>62</v>
      </c>
    </row>
    <row r="410" spans="2:10" x14ac:dyDescent="0.2">
      <c r="B410" s="10"/>
      <c r="H410" s="5" t="s">
        <v>1474</v>
      </c>
      <c r="I410" s="12" t="s">
        <v>2109</v>
      </c>
      <c r="J410" s="10">
        <v>297</v>
      </c>
    </row>
    <row r="411" spans="2:10" x14ac:dyDescent="0.2">
      <c r="B411" s="10"/>
      <c r="H411" s="5" t="s">
        <v>968</v>
      </c>
      <c r="I411" s="12" t="s">
        <v>2109</v>
      </c>
      <c r="J411" s="10">
        <v>50</v>
      </c>
    </row>
    <row r="412" spans="2:10" x14ac:dyDescent="0.2">
      <c r="B412" s="10"/>
      <c r="H412" s="5" t="s">
        <v>1902</v>
      </c>
      <c r="I412" s="12" t="s">
        <v>2109</v>
      </c>
      <c r="J412" s="10">
        <v>132</v>
      </c>
    </row>
    <row r="413" spans="2:10" x14ac:dyDescent="0.2">
      <c r="B413" s="10"/>
      <c r="H413" s="5" t="s">
        <v>993</v>
      </c>
      <c r="I413" s="12" t="s">
        <v>2109</v>
      </c>
      <c r="J413" s="10">
        <v>106</v>
      </c>
    </row>
    <row r="414" spans="2:10" x14ac:dyDescent="0.2">
      <c r="B414" s="10"/>
      <c r="H414" s="5" t="s">
        <v>1862</v>
      </c>
      <c r="I414" s="12" t="s">
        <v>2109</v>
      </c>
      <c r="J414" s="10">
        <v>1866</v>
      </c>
    </row>
    <row r="415" spans="2:10" x14ac:dyDescent="0.2">
      <c r="B415" s="10"/>
      <c r="H415" s="5" t="s">
        <v>1944</v>
      </c>
      <c r="I415" s="12" t="s">
        <v>2109</v>
      </c>
      <c r="J415" s="10">
        <v>131</v>
      </c>
    </row>
    <row r="416" spans="2:10" x14ac:dyDescent="0.2">
      <c r="B416" s="10"/>
      <c r="H416" s="5" t="s">
        <v>1153</v>
      </c>
      <c r="I416" s="12" t="s">
        <v>2109</v>
      </c>
      <c r="J416" s="10">
        <v>554</v>
      </c>
    </row>
    <row r="417" spans="2:10" x14ac:dyDescent="0.2">
      <c r="B417" s="10"/>
      <c r="H417" s="5" t="s">
        <v>548</v>
      </c>
      <c r="I417" s="12" t="s">
        <v>2109</v>
      </c>
      <c r="J417" s="10">
        <v>218</v>
      </c>
    </row>
    <row r="418" spans="2:10" x14ac:dyDescent="0.2">
      <c r="B418" s="10"/>
      <c r="H418" s="5" t="s">
        <v>1063</v>
      </c>
      <c r="I418" s="12" t="s">
        <v>2109</v>
      </c>
      <c r="J418" s="10">
        <v>3657</v>
      </c>
    </row>
    <row r="419" spans="2:10" x14ac:dyDescent="0.2">
      <c r="B419" s="10"/>
      <c r="H419" s="5" t="s">
        <v>1350</v>
      </c>
      <c r="I419" s="12" t="s">
        <v>2109</v>
      </c>
      <c r="J419" s="10">
        <v>3016</v>
      </c>
    </row>
    <row r="420" spans="2:10" x14ac:dyDescent="0.2">
      <c r="B420" s="10"/>
      <c r="H420" s="5" t="s">
        <v>1334</v>
      </c>
      <c r="I420" s="12" t="s">
        <v>2109</v>
      </c>
      <c r="J420" s="10">
        <v>1101</v>
      </c>
    </row>
    <row r="421" spans="2:10" x14ac:dyDescent="0.2">
      <c r="B421" s="10"/>
      <c r="H421" s="5" t="s">
        <v>1382</v>
      </c>
      <c r="I421" s="12" t="s">
        <v>2109</v>
      </c>
      <c r="J421" s="10">
        <v>1073</v>
      </c>
    </row>
    <row r="422" spans="2:10" x14ac:dyDescent="0.2">
      <c r="B422" s="10"/>
      <c r="H422" s="5" t="s">
        <v>286</v>
      </c>
      <c r="I422" s="12" t="s">
        <v>2109</v>
      </c>
      <c r="J422" s="10">
        <v>67</v>
      </c>
    </row>
    <row r="423" spans="2:10" x14ac:dyDescent="0.2">
      <c r="B423" s="10"/>
      <c r="H423" s="5" t="s">
        <v>1007</v>
      </c>
      <c r="I423" s="12" t="s">
        <v>2109</v>
      </c>
      <c r="J423" s="10">
        <v>87</v>
      </c>
    </row>
    <row r="424" spans="2:10" x14ac:dyDescent="0.2">
      <c r="B424" s="10"/>
      <c r="H424" s="5" t="s">
        <v>1059</v>
      </c>
      <c r="I424" s="12" t="s">
        <v>2109</v>
      </c>
      <c r="J424" s="10">
        <v>2528</v>
      </c>
    </row>
    <row r="425" spans="2:10" x14ac:dyDescent="0.2">
      <c r="B425" s="10"/>
      <c r="H425" s="5" t="s">
        <v>874</v>
      </c>
      <c r="I425" s="12" t="s">
        <v>2109</v>
      </c>
      <c r="J425" s="10">
        <v>134</v>
      </c>
    </row>
    <row r="426" spans="2:10" x14ac:dyDescent="0.2">
      <c r="B426" s="10"/>
      <c r="H426" s="5" t="s">
        <v>1639</v>
      </c>
      <c r="I426" s="12" t="s">
        <v>2109</v>
      </c>
      <c r="J426" s="10">
        <v>142</v>
      </c>
    </row>
    <row r="427" spans="2:10" x14ac:dyDescent="0.2">
      <c r="B427" s="10"/>
      <c r="H427" s="5" t="s">
        <v>1621</v>
      </c>
      <c r="I427" s="12" t="s">
        <v>2109</v>
      </c>
      <c r="J427" s="10">
        <v>181</v>
      </c>
    </row>
    <row r="428" spans="2:10" x14ac:dyDescent="0.2">
      <c r="B428" s="10"/>
      <c r="H428" s="5" t="s">
        <v>911</v>
      </c>
      <c r="I428" s="12" t="s">
        <v>2109</v>
      </c>
      <c r="J428" s="10">
        <v>94</v>
      </c>
    </row>
    <row r="429" spans="2:10" x14ac:dyDescent="0.2">
      <c r="B429" s="10"/>
      <c r="H429" s="5" t="s">
        <v>562</v>
      </c>
      <c r="I429" s="12" t="s">
        <v>2109</v>
      </c>
      <c r="J429" s="10">
        <v>1697</v>
      </c>
    </row>
    <row r="430" spans="2:10" x14ac:dyDescent="0.2">
      <c r="B430" s="10"/>
      <c r="H430" s="5" t="s">
        <v>1260</v>
      </c>
      <c r="I430" s="12" t="s">
        <v>2109</v>
      </c>
      <c r="J430" s="10">
        <v>117</v>
      </c>
    </row>
    <row r="431" spans="2:10" x14ac:dyDescent="0.2">
      <c r="B431" s="10"/>
      <c r="H431" s="5" t="s">
        <v>714</v>
      </c>
      <c r="I431" s="12" t="s">
        <v>2109</v>
      </c>
      <c r="J431" s="10">
        <v>190</v>
      </c>
    </row>
    <row r="432" spans="2:10" x14ac:dyDescent="0.2">
      <c r="B432" s="10"/>
      <c r="H432" s="5" t="s">
        <v>616</v>
      </c>
      <c r="I432" s="12" t="s">
        <v>2109</v>
      </c>
      <c r="J432" s="10">
        <v>133</v>
      </c>
    </row>
    <row r="433" spans="2:10" x14ac:dyDescent="0.2">
      <c r="B433" s="10"/>
      <c r="H433" s="5" t="s">
        <v>1214</v>
      </c>
      <c r="I433" s="12" t="s">
        <v>2109</v>
      </c>
      <c r="J433" s="10">
        <v>130</v>
      </c>
    </row>
    <row r="434" spans="2:10" x14ac:dyDescent="0.2">
      <c r="B434" s="10"/>
      <c r="H434" s="5" t="s">
        <v>1561</v>
      </c>
      <c r="I434" s="12" t="s">
        <v>2109</v>
      </c>
      <c r="J434" s="10">
        <v>235</v>
      </c>
    </row>
    <row r="435" spans="2:10" x14ac:dyDescent="0.2">
      <c r="B435" s="10"/>
      <c r="H435" s="5" t="s">
        <v>542</v>
      </c>
      <c r="I435" s="12" t="s">
        <v>2109</v>
      </c>
      <c r="J435" s="10">
        <v>214</v>
      </c>
    </row>
    <row r="436" spans="2:10" x14ac:dyDescent="0.2">
      <c r="B436" s="10"/>
      <c r="H436" s="5" t="s">
        <v>666</v>
      </c>
      <c r="I436" s="12" t="s">
        <v>2109</v>
      </c>
      <c r="J436" s="10">
        <v>659</v>
      </c>
    </row>
    <row r="437" spans="2:10" x14ac:dyDescent="0.2">
      <c r="B437" s="10"/>
      <c r="H437" s="5" t="s">
        <v>770</v>
      </c>
      <c r="I437" s="12" t="s">
        <v>2109</v>
      </c>
      <c r="J437" s="10">
        <v>187</v>
      </c>
    </row>
    <row r="438" spans="2:10" x14ac:dyDescent="0.2">
      <c r="B438" s="10"/>
      <c r="H438" s="5" t="s">
        <v>239</v>
      </c>
      <c r="I438" s="12" t="s">
        <v>2109</v>
      </c>
      <c r="J438" s="10">
        <v>27</v>
      </c>
    </row>
    <row r="439" spans="2:10" x14ac:dyDescent="0.2">
      <c r="B439" s="10"/>
      <c r="H439" s="5" t="s">
        <v>680</v>
      </c>
      <c r="I439" s="12" t="s">
        <v>2109</v>
      </c>
      <c r="J439" s="10">
        <v>133</v>
      </c>
    </row>
    <row r="440" spans="2:10" x14ac:dyDescent="0.2">
      <c r="B440" s="10"/>
      <c r="H440" s="5" t="s">
        <v>1856</v>
      </c>
      <c r="I440" s="12" t="s">
        <v>2109</v>
      </c>
      <c r="J440" s="10">
        <v>179</v>
      </c>
    </row>
    <row r="441" spans="2:10" x14ac:dyDescent="0.2">
      <c r="B441" s="10"/>
      <c r="H441" s="5" t="s">
        <v>440</v>
      </c>
      <c r="I441" s="12" t="s">
        <v>2109</v>
      </c>
      <c r="J441" s="10">
        <v>126</v>
      </c>
    </row>
    <row r="442" spans="2:10" x14ac:dyDescent="0.2">
      <c r="B442" s="10"/>
      <c r="H442" s="5" t="s">
        <v>1774</v>
      </c>
      <c r="I442" s="12" t="s">
        <v>2109</v>
      </c>
      <c r="J442" s="10">
        <v>2320</v>
      </c>
    </row>
    <row r="443" spans="2:10" x14ac:dyDescent="0.2">
      <c r="B443" s="10"/>
      <c r="H443" s="5" t="s">
        <v>1810</v>
      </c>
      <c r="I443" s="12" t="s">
        <v>2109</v>
      </c>
      <c r="J443" s="10">
        <v>122</v>
      </c>
    </row>
    <row r="444" spans="2:10" x14ac:dyDescent="0.2">
      <c r="B444" s="10"/>
      <c r="H444" s="5" t="s">
        <v>995</v>
      </c>
      <c r="I444" s="12" t="s">
        <v>2109</v>
      </c>
      <c r="J444" s="10">
        <v>142</v>
      </c>
    </row>
    <row r="445" spans="2:10" x14ac:dyDescent="0.2">
      <c r="B445" s="10"/>
      <c r="H445" s="5" t="s">
        <v>233</v>
      </c>
      <c r="I445" s="12" t="s">
        <v>2109</v>
      </c>
      <c r="J445" s="10">
        <v>498</v>
      </c>
    </row>
    <row r="446" spans="2:10" x14ac:dyDescent="0.2">
      <c r="B446" s="10"/>
      <c r="H446" s="5" t="s">
        <v>400</v>
      </c>
      <c r="I446" s="12" t="s">
        <v>2109</v>
      </c>
      <c r="J446" s="10">
        <v>48</v>
      </c>
    </row>
    <row r="447" spans="2:10" x14ac:dyDescent="0.2">
      <c r="B447" s="10"/>
      <c r="H447" s="5" t="s">
        <v>1268</v>
      </c>
      <c r="I447" s="12" t="s">
        <v>2109</v>
      </c>
      <c r="J447" s="10">
        <v>26</v>
      </c>
    </row>
    <row r="448" spans="2:10" x14ac:dyDescent="0.2">
      <c r="B448" s="10"/>
      <c r="H448" s="5" t="s">
        <v>131</v>
      </c>
      <c r="I448" s="12" t="s">
        <v>2109</v>
      </c>
      <c r="J448" s="10">
        <v>6212</v>
      </c>
    </row>
    <row r="449" spans="2:12" x14ac:dyDescent="0.2">
      <c r="B449" s="10"/>
      <c r="H449" s="5" t="s">
        <v>103</v>
      </c>
      <c r="I449" s="12" t="s">
        <v>2109</v>
      </c>
      <c r="J449" s="10">
        <v>226</v>
      </c>
    </row>
    <row r="450" spans="2:12" x14ac:dyDescent="0.2">
      <c r="B450" s="10"/>
      <c r="H450" s="5" t="s">
        <v>85</v>
      </c>
      <c r="I450" s="12" t="s">
        <v>2109</v>
      </c>
      <c r="J450" s="10">
        <v>2673</v>
      </c>
    </row>
    <row r="451" spans="2:12" x14ac:dyDescent="0.2">
      <c r="B451" s="10"/>
      <c r="H451" s="5" t="s">
        <v>1973</v>
      </c>
      <c r="I451" s="12" t="s">
        <v>2109</v>
      </c>
      <c r="J451" s="10">
        <v>1681</v>
      </c>
    </row>
    <row r="452" spans="2:12" x14ac:dyDescent="0.2">
      <c r="B452" s="10"/>
      <c r="H452" s="5" t="s">
        <v>1548</v>
      </c>
      <c r="I452" s="12" t="s">
        <v>2109</v>
      </c>
      <c r="J452" s="10">
        <v>148</v>
      </c>
    </row>
    <row r="453" spans="2:12" x14ac:dyDescent="0.2">
      <c r="B453" s="10"/>
      <c r="H453" s="5" t="s">
        <v>1563</v>
      </c>
      <c r="I453" s="12" t="s">
        <v>2109</v>
      </c>
      <c r="J453" s="10">
        <v>148</v>
      </c>
    </row>
    <row r="454" spans="2:12" x14ac:dyDescent="0.2">
      <c r="B454" s="10"/>
      <c r="H454" s="5" t="s">
        <v>1117</v>
      </c>
      <c r="I454" s="12" t="s">
        <v>2109</v>
      </c>
      <c r="J454" s="10">
        <v>140</v>
      </c>
    </row>
    <row r="455" spans="2:12" x14ac:dyDescent="0.2">
      <c r="B455" s="10"/>
      <c r="H455" s="5" t="s">
        <v>982</v>
      </c>
      <c r="I455" s="12" t="s">
        <v>2109</v>
      </c>
      <c r="J455" s="10">
        <v>139</v>
      </c>
    </row>
    <row r="456" spans="2:12" x14ac:dyDescent="0.2">
      <c r="B456" s="10"/>
      <c r="H456" s="5" t="s">
        <v>1456</v>
      </c>
      <c r="I456" s="12" t="s">
        <v>2109</v>
      </c>
      <c r="J456" s="10">
        <v>186</v>
      </c>
    </row>
    <row r="457" spans="2:12" x14ac:dyDescent="0.2">
      <c r="B457" s="10"/>
      <c r="H457" s="5" t="s">
        <v>1798</v>
      </c>
      <c r="I457" s="12" t="s">
        <v>2109</v>
      </c>
      <c r="J457" s="10">
        <v>193</v>
      </c>
    </row>
    <row r="458" spans="2:12" x14ac:dyDescent="0.2">
      <c r="B458" s="10"/>
      <c r="H458" s="5" t="s">
        <v>792</v>
      </c>
      <c r="I458" s="12" t="s">
        <v>2109</v>
      </c>
      <c r="J458" s="10">
        <v>5966</v>
      </c>
    </row>
    <row r="459" spans="2:12" x14ac:dyDescent="0.2">
      <c r="B459" s="10"/>
      <c r="H459" s="5" t="s">
        <v>1631</v>
      </c>
      <c r="I459" s="12" t="s">
        <v>2109</v>
      </c>
      <c r="J459" s="10">
        <v>121</v>
      </c>
    </row>
    <row r="460" spans="2:12" x14ac:dyDescent="0.2">
      <c r="B460" s="10"/>
      <c r="H460" s="5" t="s">
        <v>442</v>
      </c>
      <c r="I460" s="12" t="s">
        <v>2109</v>
      </c>
      <c r="J460" s="10">
        <v>646</v>
      </c>
    </row>
    <row r="461" spans="2:12" x14ac:dyDescent="0.2">
      <c r="B461" s="10"/>
      <c r="H461" s="5" t="s">
        <v>1607</v>
      </c>
      <c r="I461" s="12" t="s">
        <v>2109</v>
      </c>
      <c r="J461" s="10">
        <v>207</v>
      </c>
    </row>
    <row r="462" spans="2:12" x14ac:dyDescent="0.2">
      <c r="B462" s="10"/>
      <c r="H462" s="5" t="s">
        <v>790</v>
      </c>
      <c r="I462" s="12" t="s">
        <v>2109</v>
      </c>
      <c r="J462" s="10">
        <v>154</v>
      </c>
    </row>
    <row r="463" spans="2:12" x14ac:dyDescent="0.2">
      <c r="B463" s="10"/>
      <c r="H463" s="5" t="s">
        <v>610</v>
      </c>
      <c r="I463" s="12" t="s">
        <v>2109</v>
      </c>
      <c r="J463" s="10">
        <v>546</v>
      </c>
    </row>
    <row r="464" spans="2:12" x14ac:dyDescent="0.2">
      <c r="B464" s="10"/>
      <c r="H464" s="5" t="s">
        <v>153</v>
      </c>
      <c r="I464" s="12" t="s">
        <v>2109</v>
      </c>
      <c r="J464" s="10">
        <v>209</v>
      </c>
      <c r="L464" t="s">
        <v>2109</v>
      </c>
    </row>
    <row r="465" spans="2:18" x14ac:dyDescent="0.2">
      <c r="B465" s="10"/>
      <c r="H465" s="5" t="s">
        <v>853</v>
      </c>
      <c r="I465" s="12" t="s">
        <v>2109</v>
      </c>
      <c r="J465" s="10">
        <v>299</v>
      </c>
      <c r="L465" s="13" t="s">
        <v>2113</v>
      </c>
      <c r="M465">
        <f>ROUND(AVERAGE(J7:J562), 0)</f>
        <v>865</v>
      </c>
      <c r="Q465" s="13"/>
      <c r="R465" s="15"/>
    </row>
    <row r="466" spans="2:18" x14ac:dyDescent="0.2">
      <c r="B466" s="10"/>
      <c r="H466" s="5" t="s">
        <v>1097</v>
      </c>
      <c r="I466" s="12" t="s">
        <v>2109</v>
      </c>
      <c r="J466" s="10">
        <v>147</v>
      </c>
      <c r="L466" s="14" t="s">
        <v>2114</v>
      </c>
      <c r="M466">
        <f>ROUND(MEDIAN(J7:J562), 0)</f>
        <v>207</v>
      </c>
      <c r="Q466" s="14"/>
      <c r="R466" s="16"/>
    </row>
    <row r="467" spans="2:18" x14ac:dyDescent="0.2">
      <c r="B467" s="10"/>
      <c r="H467" s="5" t="s">
        <v>1021</v>
      </c>
      <c r="I467" s="12" t="s">
        <v>2109</v>
      </c>
      <c r="J467" s="10">
        <v>2346</v>
      </c>
      <c r="L467" s="13" t="s">
        <v>2115</v>
      </c>
      <c r="M467">
        <f>MIN(J7:J562)</f>
        <v>16</v>
      </c>
      <c r="Q467" s="13"/>
      <c r="R467" s="15"/>
    </row>
    <row r="468" spans="2:18" x14ac:dyDescent="0.2">
      <c r="B468" s="10"/>
      <c r="H468" s="5" t="s">
        <v>630</v>
      </c>
      <c r="I468" s="12" t="s">
        <v>2109</v>
      </c>
      <c r="J468" s="10">
        <v>337</v>
      </c>
      <c r="L468" s="14" t="s">
        <v>2116</v>
      </c>
      <c r="M468">
        <f>MAX(J7:J562)</f>
        <v>7295</v>
      </c>
      <c r="Q468" s="14"/>
      <c r="R468" s="16"/>
    </row>
    <row r="469" spans="2:18" x14ac:dyDescent="0.2">
      <c r="B469" s="10"/>
      <c r="H469" s="5" t="s">
        <v>1288</v>
      </c>
      <c r="I469" s="12" t="s">
        <v>2109</v>
      </c>
      <c r="J469" s="10">
        <v>2693</v>
      </c>
      <c r="L469" s="13" t="s">
        <v>2117</v>
      </c>
      <c r="M469">
        <f>ROUND(VAR(J7:J562), 0)</f>
        <v>1624078</v>
      </c>
      <c r="Q469" s="13"/>
      <c r="R469" s="15"/>
    </row>
    <row r="470" spans="2:18" x14ac:dyDescent="0.2">
      <c r="B470" s="10"/>
      <c r="H470" s="5" t="s">
        <v>257</v>
      </c>
      <c r="I470" s="12" t="s">
        <v>2109</v>
      </c>
      <c r="J470" s="10">
        <v>1917</v>
      </c>
      <c r="L470" s="14" t="s">
        <v>2118</v>
      </c>
      <c r="M470">
        <f>ROUND(STDEV(J7:J562), 0)</f>
        <v>1274</v>
      </c>
      <c r="Q470" s="14"/>
      <c r="R470" s="16"/>
    </row>
    <row r="471" spans="2:18" x14ac:dyDescent="0.2">
      <c r="B471" s="10"/>
      <c r="H471" s="5" t="s">
        <v>1683</v>
      </c>
      <c r="I471" s="12" t="s">
        <v>2109</v>
      </c>
      <c r="J471" s="10">
        <v>157</v>
      </c>
    </row>
    <row r="472" spans="2:18" x14ac:dyDescent="0.2">
      <c r="B472" s="10"/>
      <c r="H472" s="5" t="s">
        <v>1876</v>
      </c>
      <c r="I472" s="12" t="s">
        <v>2109</v>
      </c>
      <c r="J472" s="10">
        <v>2261</v>
      </c>
    </row>
    <row r="473" spans="2:18" x14ac:dyDescent="0.2">
      <c r="B473" s="10"/>
      <c r="H473" s="5" t="s">
        <v>172</v>
      </c>
      <c r="I473" s="12" t="s">
        <v>2109</v>
      </c>
      <c r="J473" s="10">
        <v>249</v>
      </c>
    </row>
    <row r="474" spans="2:18" x14ac:dyDescent="0.2">
      <c r="B474" s="10"/>
      <c r="H474" s="5" t="s">
        <v>919</v>
      </c>
      <c r="I474" s="12" t="s">
        <v>2109</v>
      </c>
      <c r="J474" s="10">
        <v>1713</v>
      </c>
    </row>
    <row r="475" spans="2:18" x14ac:dyDescent="0.2">
      <c r="B475" s="10"/>
      <c r="H475" s="5" t="s">
        <v>299</v>
      </c>
      <c r="I475" s="12" t="s">
        <v>2109</v>
      </c>
      <c r="J475" s="10">
        <v>94</v>
      </c>
    </row>
    <row r="476" spans="2:18" x14ac:dyDescent="0.2">
      <c r="B476" s="10"/>
      <c r="H476" s="5" t="s">
        <v>1760</v>
      </c>
      <c r="I476" s="12" t="s">
        <v>2109</v>
      </c>
      <c r="J476" s="10">
        <v>150</v>
      </c>
    </row>
    <row r="477" spans="2:18" x14ac:dyDescent="0.2">
      <c r="B477" s="10"/>
      <c r="H477" s="5" t="s">
        <v>1677</v>
      </c>
      <c r="I477" s="12" t="s">
        <v>2109</v>
      </c>
      <c r="J477" s="10">
        <v>2100</v>
      </c>
    </row>
    <row r="478" spans="2:18" x14ac:dyDescent="0.2">
      <c r="B478" s="10"/>
      <c r="H478" s="5" t="s">
        <v>243</v>
      </c>
      <c r="I478" s="12" t="s">
        <v>2109</v>
      </c>
      <c r="J478" s="10">
        <v>113</v>
      </c>
    </row>
    <row r="479" spans="2:18" x14ac:dyDescent="0.2">
      <c r="B479" s="10"/>
      <c r="H479" s="5" t="s">
        <v>1506</v>
      </c>
      <c r="I479" s="12" t="s">
        <v>2109</v>
      </c>
      <c r="J479" s="10">
        <v>536</v>
      </c>
    </row>
    <row r="480" spans="2:18" x14ac:dyDescent="0.2">
      <c r="B480" s="10"/>
      <c r="H480" s="5" t="s">
        <v>481</v>
      </c>
      <c r="I480" s="12" t="s">
        <v>2109</v>
      </c>
      <c r="J480" s="10">
        <v>165</v>
      </c>
    </row>
    <row r="481" spans="2:10" x14ac:dyDescent="0.2">
      <c r="B481" s="10"/>
      <c r="H481" s="5" t="s">
        <v>899</v>
      </c>
      <c r="I481" s="12" t="s">
        <v>2109</v>
      </c>
      <c r="J481" s="10">
        <v>92</v>
      </c>
    </row>
    <row r="482" spans="2:10" x14ac:dyDescent="0.2">
      <c r="B482" s="10"/>
      <c r="H482" s="5" t="s">
        <v>209</v>
      </c>
      <c r="I482" s="12" t="s">
        <v>2109</v>
      </c>
      <c r="J482" s="10">
        <v>127</v>
      </c>
    </row>
    <row r="483" spans="2:10" x14ac:dyDescent="0.2">
      <c r="B483" s="10"/>
      <c r="H483" s="5" t="s">
        <v>1282</v>
      </c>
      <c r="I483" s="12" t="s">
        <v>2109</v>
      </c>
      <c r="J483" s="10">
        <v>128</v>
      </c>
    </row>
    <row r="484" spans="2:10" x14ac:dyDescent="0.2">
      <c r="B484" s="10"/>
      <c r="H484" s="5" t="s">
        <v>1470</v>
      </c>
      <c r="I484" s="12" t="s">
        <v>2109</v>
      </c>
      <c r="J484" s="10">
        <v>157</v>
      </c>
    </row>
    <row r="485" spans="2:10" x14ac:dyDescent="0.2">
      <c r="B485" s="10"/>
      <c r="H485" s="5" t="s">
        <v>190</v>
      </c>
      <c r="I485" s="12" t="s">
        <v>2109</v>
      </c>
      <c r="J485" s="10">
        <v>76</v>
      </c>
    </row>
    <row r="486" spans="2:10" x14ac:dyDescent="0.2">
      <c r="B486" s="10"/>
      <c r="H486" s="5" t="s">
        <v>1133</v>
      </c>
      <c r="I486" s="12" t="s">
        <v>2109</v>
      </c>
      <c r="J486" s="10">
        <v>84</v>
      </c>
    </row>
    <row r="487" spans="2:10" x14ac:dyDescent="0.2">
      <c r="B487" s="10"/>
      <c r="H487" s="5" t="s">
        <v>295</v>
      </c>
      <c r="I487" s="12" t="s">
        <v>2109</v>
      </c>
      <c r="J487" s="10">
        <v>220</v>
      </c>
    </row>
    <row r="488" spans="2:10" x14ac:dyDescent="0.2">
      <c r="B488" s="10"/>
      <c r="H488" s="5" t="s">
        <v>1435</v>
      </c>
      <c r="I488" s="12" t="s">
        <v>2109</v>
      </c>
      <c r="J488" s="10">
        <v>2893</v>
      </c>
    </row>
    <row r="489" spans="2:10" x14ac:dyDescent="0.2">
      <c r="B489" s="10"/>
      <c r="H489" s="5" t="s">
        <v>970</v>
      </c>
      <c r="I489" s="12" t="s">
        <v>2109</v>
      </c>
      <c r="J489" s="10">
        <v>2080</v>
      </c>
    </row>
    <row r="490" spans="2:10" x14ac:dyDescent="0.2">
      <c r="B490" s="10"/>
      <c r="H490" s="5" t="s">
        <v>598</v>
      </c>
      <c r="I490" s="12" t="s">
        <v>2109</v>
      </c>
      <c r="J490" s="10">
        <v>282</v>
      </c>
    </row>
    <row r="491" spans="2:10" x14ac:dyDescent="0.2">
      <c r="B491" s="10"/>
      <c r="H491" s="5" t="s">
        <v>1482</v>
      </c>
      <c r="I491" s="12" t="s">
        <v>2109</v>
      </c>
      <c r="J491" s="10">
        <v>3036</v>
      </c>
    </row>
    <row r="492" spans="2:10" x14ac:dyDescent="0.2">
      <c r="B492" s="10"/>
      <c r="H492" s="5" t="s">
        <v>1977</v>
      </c>
      <c r="I492" s="12" t="s">
        <v>2109</v>
      </c>
      <c r="J492" s="10">
        <v>32</v>
      </c>
    </row>
    <row r="493" spans="2:10" x14ac:dyDescent="0.2">
      <c r="B493" s="10"/>
      <c r="H493" s="5" t="s">
        <v>712</v>
      </c>
      <c r="I493" s="12" t="s">
        <v>2109</v>
      </c>
      <c r="J493" s="10">
        <v>1385</v>
      </c>
    </row>
    <row r="494" spans="2:10" x14ac:dyDescent="0.2">
      <c r="B494" s="10"/>
      <c r="H494" s="5" t="s">
        <v>1392</v>
      </c>
      <c r="I494" s="12" t="s">
        <v>2109</v>
      </c>
      <c r="J494" s="10">
        <v>1170</v>
      </c>
    </row>
    <row r="495" spans="2:10" x14ac:dyDescent="0.2">
      <c r="B495" s="10"/>
      <c r="H495" s="5" t="s">
        <v>1236</v>
      </c>
      <c r="I495" s="12" t="s">
        <v>2109</v>
      </c>
      <c r="J495" s="10">
        <v>2188</v>
      </c>
    </row>
    <row r="496" spans="2:10" x14ac:dyDescent="0.2">
      <c r="B496" s="10"/>
      <c r="H496" s="5" t="s">
        <v>662</v>
      </c>
      <c r="I496" s="12" t="s">
        <v>2109</v>
      </c>
      <c r="J496" s="10">
        <v>85</v>
      </c>
    </row>
    <row r="497" spans="2:10" x14ac:dyDescent="0.2">
      <c r="B497" s="10"/>
      <c r="H497" s="5" t="s">
        <v>390</v>
      </c>
      <c r="I497" s="12" t="s">
        <v>2109</v>
      </c>
      <c r="J497" s="10">
        <v>1267</v>
      </c>
    </row>
    <row r="498" spans="2:10" x14ac:dyDescent="0.2">
      <c r="B498" s="10"/>
      <c r="H498" s="5" t="s">
        <v>1294</v>
      </c>
      <c r="I498" s="12" t="s">
        <v>2109</v>
      </c>
      <c r="J498" s="10">
        <v>189</v>
      </c>
    </row>
    <row r="499" spans="2:10" x14ac:dyDescent="0.2">
      <c r="B499" s="10"/>
      <c r="H499" s="5" t="s">
        <v>263</v>
      </c>
      <c r="I499" s="12" t="s">
        <v>2109</v>
      </c>
      <c r="J499" s="10">
        <v>86</v>
      </c>
    </row>
    <row r="500" spans="2:10" x14ac:dyDescent="0.2">
      <c r="B500" s="10"/>
      <c r="H500" s="5" t="s">
        <v>640</v>
      </c>
      <c r="I500" s="12" t="s">
        <v>2109</v>
      </c>
      <c r="J500" s="10">
        <v>183</v>
      </c>
    </row>
    <row r="501" spans="2:10" x14ac:dyDescent="0.2">
      <c r="B501" s="10"/>
      <c r="H501" s="5" t="s">
        <v>1890</v>
      </c>
      <c r="I501" s="12" t="s">
        <v>2109</v>
      </c>
      <c r="J501" s="10">
        <v>184</v>
      </c>
    </row>
    <row r="502" spans="2:10" x14ac:dyDescent="0.2">
      <c r="B502" s="10"/>
      <c r="H502" s="5" t="s">
        <v>1091</v>
      </c>
      <c r="I502" s="12" t="s">
        <v>2109</v>
      </c>
      <c r="J502" s="10">
        <v>89</v>
      </c>
    </row>
    <row r="503" spans="2:10" x14ac:dyDescent="0.2">
      <c r="B503" s="10"/>
      <c r="H503" s="5" t="s">
        <v>1673</v>
      </c>
      <c r="I503" s="12" t="s">
        <v>2109</v>
      </c>
      <c r="J503" s="10">
        <v>279</v>
      </c>
    </row>
    <row r="504" spans="2:10" x14ac:dyDescent="0.2">
      <c r="B504" s="10"/>
      <c r="H504" s="5" t="s">
        <v>1254</v>
      </c>
      <c r="I504" s="12" t="s">
        <v>2109</v>
      </c>
      <c r="J504" s="10">
        <v>160</v>
      </c>
    </row>
    <row r="505" spans="2:10" x14ac:dyDescent="0.2">
      <c r="B505" s="10"/>
      <c r="H505" s="5" t="s">
        <v>1190</v>
      </c>
      <c r="I505" s="12" t="s">
        <v>2109</v>
      </c>
      <c r="J505" s="10">
        <v>300</v>
      </c>
    </row>
    <row r="506" spans="2:10" x14ac:dyDescent="0.2">
      <c r="B506" s="10"/>
      <c r="H506" s="5" t="s">
        <v>138</v>
      </c>
      <c r="I506" s="12" t="s">
        <v>2109</v>
      </c>
      <c r="J506" s="10">
        <v>92</v>
      </c>
    </row>
    <row r="507" spans="2:10" x14ac:dyDescent="0.2">
      <c r="B507" s="10"/>
      <c r="H507" s="5" t="s">
        <v>1778</v>
      </c>
      <c r="I507" s="12" t="s">
        <v>2109</v>
      </c>
      <c r="J507" s="10">
        <v>1887</v>
      </c>
    </row>
    <row r="508" spans="2:10" x14ac:dyDescent="0.2">
      <c r="B508" s="10"/>
      <c r="H508" s="5" t="s">
        <v>290</v>
      </c>
      <c r="I508" s="12" t="s">
        <v>2109</v>
      </c>
      <c r="J508" s="10">
        <v>1782</v>
      </c>
    </row>
    <row r="509" spans="2:10" x14ac:dyDescent="0.2">
      <c r="B509" s="10"/>
      <c r="H509" s="5" t="s">
        <v>1601</v>
      </c>
      <c r="I509" s="12" t="s">
        <v>2109</v>
      </c>
      <c r="J509" s="10">
        <v>138</v>
      </c>
    </row>
    <row r="510" spans="2:10" x14ac:dyDescent="0.2">
      <c r="B510" s="10"/>
      <c r="H510" s="5" t="s">
        <v>958</v>
      </c>
      <c r="I510" s="12" t="s">
        <v>2109</v>
      </c>
      <c r="J510" s="10">
        <v>3727</v>
      </c>
    </row>
    <row r="511" spans="2:10" x14ac:dyDescent="0.2">
      <c r="B511" s="10"/>
      <c r="H511" s="5" t="s">
        <v>578</v>
      </c>
      <c r="I511" s="12" t="s">
        <v>2109</v>
      </c>
      <c r="J511" s="10">
        <v>199</v>
      </c>
    </row>
    <row r="512" spans="2:10" x14ac:dyDescent="0.2">
      <c r="B512" s="10"/>
      <c r="H512" s="5" t="s">
        <v>1649</v>
      </c>
      <c r="I512" s="12" t="s">
        <v>2109</v>
      </c>
      <c r="J512" s="10">
        <v>43</v>
      </c>
    </row>
    <row r="513" spans="2:10" x14ac:dyDescent="0.2">
      <c r="B513" s="10"/>
      <c r="H513" s="5" t="s">
        <v>58</v>
      </c>
      <c r="I513" s="12" t="s">
        <v>2109</v>
      </c>
      <c r="J513" s="10">
        <v>98</v>
      </c>
    </row>
    <row r="514" spans="2:10" x14ac:dyDescent="0.2">
      <c r="B514" s="10"/>
      <c r="H514" s="5" t="s">
        <v>1419</v>
      </c>
      <c r="I514" s="12" t="s">
        <v>2109</v>
      </c>
      <c r="J514" s="10">
        <v>190</v>
      </c>
    </row>
    <row r="515" spans="2:10" x14ac:dyDescent="0.2">
      <c r="B515" s="10"/>
      <c r="H515" s="5" t="s">
        <v>544</v>
      </c>
      <c r="I515" s="12" t="s">
        <v>2109</v>
      </c>
      <c r="J515" s="10">
        <v>222</v>
      </c>
    </row>
    <row r="516" spans="2:10" x14ac:dyDescent="0.2">
      <c r="B516" s="10"/>
      <c r="H516" s="5" t="s">
        <v>1266</v>
      </c>
      <c r="I516" s="12" t="s">
        <v>2109</v>
      </c>
      <c r="J516" s="10">
        <v>192</v>
      </c>
    </row>
    <row r="517" spans="2:10" x14ac:dyDescent="0.2">
      <c r="B517" s="10"/>
      <c r="H517" s="5" t="s">
        <v>1836</v>
      </c>
      <c r="I517" s="12" t="s">
        <v>2109</v>
      </c>
      <c r="J517" s="10">
        <v>110</v>
      </c>
    </row>
    <row r="518" spans="2:10" x14ac:dyDescent="0.2">
      <c r="B518" s="10"/>
      <c r="H518" s="5" t="s">
        <v>1695</v>
      </c>
      <c r="I518" s="12" t="s">
        <v>2109</v>
      </c>
      <c r="J518" s="10">
        <v>4233</v>
      </c>
    </row>
    <row r="519" spans="2:10" x14ac:dyDescent="0.2">
      <c r="B519" s="10"/>
      <c r="H519" s="5" t="s">
        <v>602</v>
      </c>
      <c r="I519" s="12" t="s">
        <v>2109</v>
      </c>
      <c r="J519" s="10">
        <v>116</v>
      </c>
    </row>
    <row r="520" spans="2:10" x14ac:dyDescent="0.2">
      <c r="B520" s="10"/>
      <c r="H520" s="5" t="s">
        <v>887</v>
      </c>
      <c r="I520" s="12" t="s">
        <v>2109</v>
      </c>
      <c r="J520" s="10">
        <v>5203</v>
      </c>
    </row>
    <row r="521" spans="2:10" x14ac:dyDescent="0.2">
      <c r="B521" s="10"/>
      <c r="H521" s="5" t="s">
        <v>822</v>
      </c>
      <c r="I521" s="12" t="s">
        <v>2109</v>
      </c>
      <c r="J521" s="10">
        <v>1137</v>
      </c>
    </row>
    <row r="522" spans="2:10" x14ac:dyDescent="0.2">
      <c r="B522" s="10"/>
      <c r="H522" s="5" t="s">
        <v>1244</v>
      </c>
      <c r="I522" s="12" t="s">
        <v>2109</v>
      </c>
      <c r="J522" s="10">
        <v>194</v>
      </c>
    </row>
    <row r="523" spans="2:10" x14ac:dyDescent="0.2">
      <c r="B523" s="10"/>
      <c r="H523" s="5" t="s">
        <v>570</v>
      </c>
      <c r="I523" s="12" t="s">
        <v>2109</v>
      </c>
      <c r="J523" s="10">
        <v>138</v>
      </c>
    </row>
    <row r="524" spans="2:10" x14ac:dyDescent="0.2">
      <c r="B524" s="10"/>
      <c r="H524" s="5" t="s">
        <v>1664</v>
      </c>
      <c r="I524" s="12" t="s">
        <v>2109</v>
      </c>
      <c r="J524" s="10">
        <v>183</v>
      </c>
    </row>
    <row r="525" spans="2:10" x14ac:dyDescent="0.2">
      <c r="B525" s="10"/>
      <c r="H525" s="5" t="s">
        <v>127</v>
      </c>
      <c r="I525" s="12" t="s">
        <v>2109</v>
      </c>
      <c r="J525" s="10">
        <v>111</v>
      </c>
    </row>
    <row r="526" spans="2:10" x14ac:dyDescent="0.2">
      <c r="B526" s="10"/>
      <c r="H526" s="5" t="s">
        <v>462</v>
      </c>
      <c r="I526" s="12" t="s">
        <v>2109</v>
      </c>
      <c r="J526" s="10">
        <v>80</v>
      </c>
    </row>
    <row r="527" spans="2:10" x14ac:dyDescent="0.2">
      <c r="B527" s="10"/>
      <c r="H527" s="5" t="s">
        <v>1623</v>
      </c>
      <c r="I527" s="12" t="s">
        <v>2109</v>
      </c>
      <c r="J527" s="10">
        <v>110</v>
      </c>
    </row>
    <row r="528" spans="2:10" x14ac:dyDescent="0.2">
      <c r="B528" s="10"/>
      <c r="H528" s="5" t="s">
        <v>129</v>
      </c>
      <c r="I528" s="12" t="s">
        <v>2109</v>
      </c>
      <c r="J528" s="10">
        <v>222</v>
      </c>
    </row>
    <row r="529" spans="2:10" x14ac:dyDescent="0.2">
      <c r="B529" s="10"/>
      <c r="H529" s="5" t="s">
        <v>1520</v>
      </c>
      <c r="I529" s="12" t="s">
        <v>2109</v>
      </c>
      <c r="J529" s="10">
        <v>122</v>
      </c>
    </row>
    <row r="530" spans="2:10" x14ac:dyDescent="0.2">
      <c r="B530" s="10"/>
      <c r="H530" s="5" t="s">
        <v>788</v>
      </c>
      <c r="I530" s="12" t="s">
        <v>2109</v>
      </c>
      <c r="J530" s="10">
        <v>206</v>
      </c>
    </row>
    <row r="531" spans="2:10" x14ac:dyDescent="0.2">
      <c r="B531" s="10"/>
      <c r="H531" s="5" t="s">
        <v>398</v>
      </c>
      <c r="I531" s="12" t="s">
        <v>2109</v>
      </c>
      <c r="J531" s="10">
        <v>1561</v>
      </c>
    </row>
    <row r="532" spans="2:10" x14ac:dyDescent="0.2">
      <c r="B532" s="10"/>
      <c r="H532" s="5" t="s">
        <v>1796</v>
      </c>
      <c r="I532" s="12" t="s">
        <v>2109</v>
      </c>
      <c r="J532" s="10">
        <v>80</v>
      </c>
    </row>
    <row r="533" spans="2:10" x14ac:dyDescent="0.2">
      <c r="B533" s="10"/>
      <c r="H533" s="5" t="s">
        <v>348</v>
      </c>
      <c r="I533" s="12" t="s">
        <v>2109</v>
      </c>
      <c r="J533" s="10">
        <v>107</v>
      </c>
    </row>
    <row r="534" spans="2:10" x14ac:dyDescent="0.2">
      <c r="B534" s="10"/>
      <c r="H534" s="5" t="s">
        <v>1290</v>
      </c>
      <c r="I534" s="12" t="s">
        <v>2109</v>
      </c>
      <c r="J534" s="10">
        <v>432</v>
      </c>
    </row>
    <row r="535" spans="2:10" x14ac:dyDescent="0.2">
      <c r="B535" s="10"/>
      <c r="H535" s="5" t="s">
        <v>227</v>
      </c>
      <c r="I535" s="12" t="s">
        <v>2109</v>
      </c>
      <c r="J535" s="10">
        <v>96</v>
      </c>
    </row>
    <row r="536" spans="2:10" x14ac:dyDescent="0.2">
      <c r="B536" s="10"/>
      <c r="H536" s="5" t="s">
        <v>198</v>
      </c>
      <c r="I536" s="12" t="s">
        <v>2109</v>
      </c>
      <c r="J536" s="10">
        <v>170</v>
      </c>
    </row>
    <row r="537" spans="2:10" x14ac:dyDescent="0.2">
      <c r="B537" s="10"/>
      <c r="H537" s="5" t="s">
        <v>1599</v>
      </c>
      <c r="I537" s="12" t="s">
        <v>2109</v>
      </c>
      <c r="J537" s="10">
        <v>319</v>
      </c>
    </row>
    <row r="538" spans="2:10" x14ac:dyDescent="0.2">
      <c r="B538" s="10"/>
      <c r="H538" s="5" t="s">
        <v>566</v>
      </c>
      <c r="I538" s="12" t="s">
        <v>2109</v>
      </c>
      <c r="J538" s="10">
        <v>92</v>
      </c>
    </row>
    <row r="539" spans="2:10" x14ac:dyDescent="0.2">
      <c r="B539" s="10"/>
      <c r="H539" s="5" t="s">
        <v>1723</v>
      </c>
      <c r="I539" s="12" t="s">
        <v>2109</v>
      </c>
      <c r="J539" s="10">
        <v>1354</v>
      </c>
    </row>
    <row r="540" spans="2:10" x14ac:dyDescent="0.2">
      <c r="B540" s="10"/>
      <c r="H540" s="5" t="s">
        <v>1348</v>
      </c>
      <c r="I540" s="12" t="s">
        <v>2109</v>
      </c>
      <c r="J540" s="10">
        <v>234</v>
      </c>
    </row>
    <row r="541" spans="2:10" x14ac:dyDescent="0.2">
      <c r="B541" s="10"/>
      <c r="H541" s="5" t="s">
        <v>1070</v>
      </c>
      <c r="I541" s="12" t="s">
        <v>2109</v>
      </c>
      <c r="J541" s="10">
        <v>239</v>
      </c>
    </row>
    <row r="542" spans="2:10" x14ac:dyDescent="0.2">
      <c r="B542" s="10"/>
      <c r="H542" s="5" t="s">
        <v>1986</v>
      </c>
      <c r="I542" s="12" t="s">
        <v>2109</v>
      </c>
      <c r="J542" s="10">
        <v>1015</v>
      </c>
    </row>
    <row r="543" spans="2:10" x14ac:dyDescent="0.2">
      <c r="B543" s="10"/>
      <c r="H543" s="5" t="s">
        <v>784</v>
      </c>
      <c r="I543" s="12" t="s">
        <v>2109</v>
      </c>
      <c r="J543" s="10">
        <v>101</v>
      </c>
    </row>
    <row r="544" spans="2:10" x14ac:dyDescent="0.2">
      <c r="B544" s="10"/>
      <c r="H544" s="5" t="s">
        <v>1814</v>
      </c>
      <c r="I544" s="12" t="s">
        <v>2109</v>
      </c>
      <c r="J544" s="10">
        <v>165</v>
      </c>
    </row>
    <row r="545" spans="2:10" x14ac:dyDescent="0.2">
      <c r="B545" s="10"/>
      <c r="H545" s="5" t="s">
        <v>2002</v>
      </c>
      <c r="I545" s="12" t="s">
        <v>2109</v>
      </c>
      <c r="J545" s="10">
        <v>480</v>
      </c>
    </row>
    <row r="546" spans="2:10" x14ac:dyDescent="0.2">
      <c r="B546" s="10"/>
      <c r="H546" s="5" t="s">
        <v>1088</v>
      </c>
      <c r="I546" s="12" t="s">
        <v>2109</v>
      </c>
      <c r="J546" s="10">
        <v>369</v>
      </c>
    </row>
    <row r="547" spans="2:10" x14ac:dyDescent="0.2">
      <c r="B547" s="10"/>
      <c r="H547" s="5" t="s">
        <v>960</v>
      </c>
      <c r="I547" s="12" t="s">
        <v>2109</v>
      </c>
      <c r="J547" s="10">
        <v>1605</v>
      </c>
    </row>
    <row r="548" spans="2:10" x14ac:dyDescent="0.2">
      <c r="B548" s="10"/>
      <c r="H548" s="5" t="s">
        <v>1882</v>
      </c>
      <c r="I548" s="12" t="s">
        <v>2109</v>
      </c>
      <c r="J548" s="10">
        <v>65</v>
      </c>
    </row>
    <row r="549" spans="2:10" x14ac:dyDescent="0.2">
      <c r="B549" s="10"/>
      <c r="H549" s="5" t="s">
        <v>1878</v>
      </c>
      <c r="I549" s="12" t="s">
        <v>2109</v>
      </c>
      <c r="J549" s="10">
        <v>40</v>
      </c>
    </row>
    <row r="550" spans="2:10" x14ac:dyDescent="0.2">
      <c r="B550" s="10"/>
      <c r="H550" s="5" t="s">
        <v>964</v>
      </c>
      <c r="I550" s="12" t="s">
        <v>2109</v>
      </c>
      <c r="J550" s="10">
        <v>2120</v>
      </c>
    </row>
    <row r="551" spans="2:10" x14ac:dyDescent="0.2">
      <c r="B551" s="10"/>
      <c r="H551" s="5" t="s">
        <v>654</v>
      </c>
      <c r="I551" s="12" t="s">
        <v>2109</v>
      </c>
      <c r="J551" s="10">
        <v>295</v>
      </c>
    </row>
    <row r="552" spans="2:10" x14ac:dyDescent="0.2">
      <c r="B552" s="10"/>
      <c r="H552" s="5" t="s">
        <v>1768</v>
      </c>
      <c r="I552" s="12" t="s">
        <v>2109</v>
      </c>
      <c r="J552" s="10">
        <v>126</v>
      </c>
    </row>
    <row r="553" spans="2:10" x14ac:dyDescent="0.2">
      <c r="B553" s="10"/>
      <c r="H553" s="5" t="s">
        <v>1928</v>
      </c>
      <c r="I553" s="12" t="s">
        <v>2109</v>
      </c>
      <c r="J553" s="10">
        <v>203</v>
      </c>
    </row>
    <row r="554" spans="2:10" x14ac:dyDescent="0.2">
      <c r="B554" s="10"/>
      <c r="H554" s="5" t="s">
        <v>1824</v>
      </c>
      <c r="I554" s="12" t="s">
        <v>2109</v>
      </c>
      <c r="J554" s="10">
        <v>1460</v>
      </c>
    </row>
    <row r="555" spans="2:10" x14ac:dyDescent="0.2">
      <c r="B555" s="10"/>
      <c r="H555" s="5" t="s">
        <v>157</v>
      </c>
      <c r="I555" s="12" t="s">
        <v>2109</v>
      </c>
      <c r="J555" s="10">
        <v>131</v>
      </c>
    </row>
    <row r="556" spans="2:10" x14ac:dyDescent="0.2">
      <c r="B556" s="10"/>
      <c r="H556" s="5" t="s">
        <v>166</v>
      </c>
      <c r="I556" s="12" t="s">
        <v>2109</v>
      </c>
      <c r="J556" s="10">
        <v>128</v>
      </c>
    </row>
    <row r="557" spans="2:10" x14ac:dyDescent="0.2">
      <c r="B557" s="10"/>
      <c r="H557" s="5" t="s">
        <v>276</v>
      </c>
      <c r="I557" s="12" t="s">
        <v>2109</v>
      </c>
      <c r="J557" s="10">
        <v>131</v>
      </c>
    </row>
    <row r="558" spans="2:10" x14ac:dyDescent="0.2">
      <c r="B558" s="10"/>
      <c r="H558" s="5" t="s">
        <v>1141</v>
      </c>
      <c r="I558" s="12" t="s">
        <v>2109</v>
      </c>
      <c r="J558" s="10">
        <v>2985</v>
      </c>
    </row>
    <row r="559" spans="2:10" x14ac:dyDescent="0.2">
      <c r="B559" s="10"/>
      <c r="H559" s="5" t="s">
        <v>1027</v>
      </c>
      <c r="I559" s="12" t="s">
        <v>2109</v>
      </c>
      <c r="J559" s="10">
        <v>144</v>
      </c>
    </row>
    <row r="560" spans="2:10" x14ac:dyDescent="0.2">
      <c r="B560" s="10"/>
      <c r="H560" s="5" t="s">
        <v>754</v>
      </c>
      <c r="I560" s="12" t="s">
        <v>2109</v>
      </c>
      <c r="J560" s="10">
        <v>2013</v>
      </c>
    </row>
    <row r="561" spans="2:10" x14ac:dyDescent="0.2">
      <c r="B561" s="10"/>
      <c r="H561" s="5" t="s">
        <v>708</v>
      </c>
      <c r="I561" s="12" t="s">
        <v>2109</v>
      </c>
      <c r="J561" s="10">
        <v>2441</v>
      </c>
    </row>
    <row r="562" spans="2:10" x14ac:dyDescent="0.2">
      <c r="B562" s="10"/>
      <c r="H562" s="5" t="s">
        <v>1754</v>
      </c>
      <c r="I562" s="12" t="s">
        <v>2109</v>
      </c>
      <c r="J562" s="10">
        <v>163</v>
      </c>
    </row>
    <row r="563" spans="2:10" x14ac:dyDescent="0.2">
      <c r="B563" s="10"/>
    </row>
    <row r="564" spans="2:10" x14ac:dyDescent="0.2">
      <c r="B564" s="10"/>
      <c r="H564" s="13"/>
    </row>
    <row r="565" spans="2:10" x14ac:dyDescent="0.2">
      <c r="B565" s="10"/>
      <c r="H565" s="13"/>
    </row>
    <row r="566" spans="2:10" x14ac:dyDescent="0.2">
      <c r="B566" s="10"/>
      <c r="H566" s="13"/>
    </row>
    <row r="567" spans="2:10" x14ac:dyDescent="0.2">
      <c r="B567" s="10"/>
      <c r="H567" s="13"/>
    </row>
    <row r="568" spans="2:10" x14ac:dyDescent="0.2">
      <c r="B568" s="10"/>
      <c r="H568" s="13"/>
    </row>
    <row r="569" spans="2:10" x14ac:dyDescent="0.2">
      <c r="B569" s="10"/>
      <c r="H569" s="14"/>
    </row>
    <row r="570" spans="2:10" x14ac:dyDescent="0.2">
      <c r="B570" s="10"/>
    </row>
    <row r="571" spans="2:10" x14ac:dyDescent="0.2">
      <c r="B571" s="10"/>
    </row>
    <row r="572" spans="2:10" x14ac:dyDescent="0.2">
      <c r="B572" s="10"/>
    </row>
    <row r="573" spans="2:10" x14ac:dyDescent="0.2">
      <c r="B573" s="10"/>
    </row>
    <row r="574" spans="2:10" x14ac:dyDescent="0.2">
      <c r="B574" s="10"/>
    </row>
    <row r="575" spans="2:10" x14ac:dyDescent="0.2">
      <c r="B575" s="10"/>
    </row>
    <row r="576" spans="2:10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6" spans="2:2" x14ac:dyDescent="0.2">
      <c r="B986" s="10"/>
    </row>
    <row r="987" spans="2:2" x14ac:dyDescent="0.2">
      <c r="B987" s="10"/>
    </row>
    <row r="988" spans="2:2" x14ac:dyDescent="0.2">
      <c r="B988" s="10"/>
    </row>
    <row r="989" spans="2:2" x14ac:dyDescent="0.2">
      <c r="B989" s="10"/>
    </row>
    <row r="990" spans="2:2" x14ac:dyDescent="0.2">
      <c r="B990" s="10"/>
    </row>
    <row r="991" spans="2:2" x14ac:dyDescent="0.2">
      <c r="B991" s="10"/>
    </row>
    <row r="992" spans="2:2" x14ac:dyDescent="0.2">
      <c r="B992" s="10"/>
    </row>
    <row r="993" spans="2:2" x14ac:dyDescent="0.2">
      <c r="B993" s="10"/>
    </row>
    <row r="994" spans="2:2" x14ac:dyDescent="0.2">
      <c r="B994" s="10"/>
    </row>
    <row r="995" spans="2:2" x14ac:dyDescent="0.2">
      <c r="B995" s="10"/>
    </row>
    <row r="996" spans="2:2" x14ac:dyDescent="0.2">
      <c r="B996" s="10"/>
    </row>
    <row r="997" spans="2:2" x14ac:dyDescent="0.2">
      <c r="B997" s="10"/>
    </row>
    <row r="998" spans="2:2" x14ac:dyDescent="0.2">
      <c r="B998" s="10"/>
    </row>
    <row r="999" spans="2:2" x14ac:dyDescent="0.2">
      <c r="B999" s="10"/>
    </row>
    <row r="1000" spans="2:2" x14ac:dyDescent="0.2">
      <c r="B1000" s="10"/>
    </row>
    <row r="1001" spans="2:2" x14ac:dyDescent="0.2">
      <c r="B1001" s="10"/>
    </row>
    <row r="1002" spans="2:2" x14ac:dyDescent="0.2">
      <c r="B1002" s="10"/>
    </row>
    <row r="1003" spans="2:2" x14ac:dyDescent="0.2">
      <c r="B1003" s="10"/>
    </row>
    <row r="1004" spans="2:2" x14ac:dyDescent="0.2">
      <c r="B1004" s="10"/>
    </row>
    <row r="1005" spans="2:2" x14ac:dyDescent="0.2">
      <c r="B1005" s="10"/>
    </row>
    <row r="1006" spans="2:2" x14ac:dyDescent="0.2">
      <c r="B1006" s="10"/>
    </row>
    <row r="1007" spans="2:2" x14ac:dyDescent="0.2">
      <c r="B1007" s="10"/>
    </row>
    <row r="1008" spans="2:2" x14ac:dyDescent="0.2">
      <c r="B1008" s="10"/>
    </row>
    <row r="1009" spans="2:2" x14ac:dyDescent="0.2">
      <c r="B1009" s="10"/>
    </row>
    <row r="1010" spans="2:2" x14ac:dyDescent="0.2">
      <c r="B1010" s="10"/>
    </row>
    <row r="1011" spans="2:2" x14ac:dyDescent="0.2">
      <c r="B1011" s="10"/>
    </row>
    <row r="1012" spans="2:2" x14ac:dyDescent="0.2">
      <c r="B1012" s="10"/>
    </row>
    <row r="1013" spans="2:2" x14ac:dyDescent="0.2">
      <c r="B1013" s="10"/>
    </row>
    <row r="1014" spans="2:2" x14ac:dyDescent="0.2">
      <c r="B1014" s="10"/>
    </row>
    <row r="1015" spans="2:2" x14ac:dyDescent="0.2">
      <c r="B1015" s="10"/>
    </row>
    <row r="1016" spans="2:2" x14ac:dyDescent="0.2">
      <c r="B1016" s="10"/>
    </row>
    <row r="1017" spans="2:2" x14ac:dyDescent="0.2">
      <c r="B1017" s="10"/>
    </row>
    <row r="1018" spans="2:2" x14ac:dyDescent="0.2">
      <c r="B1018" s="10"/>
    </row>
    <row r="1019" spans="2:2" x14ac:dyDescent="0.2">
      <c r="B1019" s="10"/>
    </row>
    <row r="1020" spans="2:2" x14ac:dyDescent="0.2">
      <c r="B1020" s="10"/>
    </row>
    <row r="1021" spans="2:2" x14ac:dyDescent="0.2">
      <c r="B1021" s="10"/>
    </row>
    <row r="1022" spans="2:2" x14ac:dyDescent="0.2">
      <c r="B1022" s="10"/>
    </row>
    <row r="1023" spans="2:2" x14ac:dyDescent="0.2">
      <c r="B1023" s="10"/>
    </row>
    <row r="1024" spans="2:2" x14ac:dyDescent="0.2">
      <c r="B1024" s="10"/>
    </row>
    <row r="1025" spans="2:2" x14ac:dyDescent="0.2">
      <c r="B1025" s="10"/>
    </row>
    <row r="1026" spans="2:2" x14ac:dyDescent="0.2">
      <c r="B1026" s="10"/>
    </row>
    <row r="1027" spans="2:2" x14ac:dyDescent="0.2">
      <c r="B1027" s="10"/>
    </row>
    <row r="1028" spans="2:2" x14ac:dyDescent="0.2">
      <c r="B1028" s="10"/>
    </row>
    <row r="1029" spans="2:2" x14ac:dyDescent="0.2">
      <c r="B1029" s="10"/>
    </row>
    <row r="1030" spans="2:2" x14ac:dyDescent="0.2">
      <c r="B1030" s="10"/>
    </row>
    <row r="1031" spans="2:2" x14ac:dyDescent="0.2">
      <c r="B1031" s="10"/>
    </row>
    <row r="1032" spans="2:2" x14ac:dyDescent="0.2">
      <c r="B1032" s="10"/>
    </row>
    <row r="1033" spans="2:2" x14ac:dyDescent="0.2">
      <c r="B1033" s="10"/>
    </row>
    <row r="1034" spans="2:2" x14ac:dyDescent="0.2">
      <c r="B1034" s="10"/>
    </row>
    <row r="1035" spans="2:2" x14ac:dyDescent="0.2">
      <c r="B1035" s="10"/>
    </row>
    <row r="1036" spans="2:2" x14ac:dyDescent="0.2">
      <c r="B1036" s="10"/>
    </row>
    <row r="1037" spans="2:2" x14ac:dyDescent="0.2">
      <c r="B1037" s="10"/>
    </row>
    <row r="1038" spans="2:2" x14ac:dyDescent="0.2">
      <c r="B1038" s="10"/>
    </row>
    <row r="1039" spans="2:2" x14ac:dyDescent="0.2">
      <c r="B1039" s="10"/>
    </row>
    <row r="1040" spans="2:2" x14ac:dyDescent="0.2">
      <c r="B1040" s="10"/>
    </row>
    <row r="1041" spans="2:2" x14ac:dyDescent="0.2">
      <c r="B1041" s="10"/>
    </row>
    <row r="1042" spans="2:2" x14ac:dyDescent="0.2">
      <c r="B1042" s="10"/>
    </row>
    <row r="1043" spans="2:2" x14ac:dyDescent="0.2">
      <c r="B1043" s="10"/>
    </row>
    <row r="1044" spans="2:2" x14ac:dyDescent="0.2">
      <c r="B1044" s="10"/>
    </row>
    <row r="1045" spans="2:2" x14ac:dyDescent="0.2">
      <c r="B1045" s="10"/>
    </row>
    <row r="1046" spans="2:2" x14ac:dyDescent="0.2">
      <c r="B1046" s="10"/>
    </row>
    <row r="1047" spans="2:2" x14ac:dyDescent="0.2">
      <c r="B1047" s="10"/>
    </row>
    <row r="1048" spans="2:2" x14ac:dyDescent="0.2">
      <c r="B1048" s="10"/>
    </row>
    <row r="1049" spans="2:2" x14ac:dyDescent="0.2">
      <c r="B1049" s="10"/>
    </row>
    <row r="1050" spans="2:2" x14ac:dyDescent="0.2">
      <c r="B1050" s="10"/>
    </row>
    <row r="1051" spans="2:2" x14ac:dyDescent="0.2">
      <c r="B1051" s="10"/>
    </row>
    <row r="1052" spans="2:2" x14ac:dyDescent="0.2">
      <c r="B1052" s="10"/>
    </row>
    <row r="1053" spans="2:2" x14ac:dyDescent="0.2">
      <c r="B1053" s="10"/>
    </row>
    <row r="1054" spans="2:2" x14ac:dyDescent="0.2">
      <c r="B1054" s="10"/>
    </row>
    <row r="1055" spans="2:2" x14ac:dyDescent="0.2">
      <c r="B1055" s="10"/>
    </row>
    <row r="1056" spans="2:2" x14ac:dyDescent="0.2">
      <c r="B1056" s="10"/>
    </row>
    <row r="1057" spans="2:2" x14ac:dyDescent="0.2">
      <c r="B1057" s="10"/>
    </row>
    <row r="1058" spans="2:2" x14ac:dyDescent="0.2">
      <c r="B1058" s="10"/>
    </row>
    <row r="1059" spans="2:2" x14ac:dyDescent="0.2">
      <c r="B1059" s="10"/>
    </row>
    <row r="1060" spans="2:2" x14ac:dyDescent="0.2">
      <c r="B1060" s="10"/>
    </row>
    <row r="1061" spans="2:2" x14ac:dyDescent="0.2">
      <c r="B1061" s="10"/>
    </row>
    <row r="1062" spans="2:2" x14ac:dyDescent="0.2">
      <c r="B1062" s="10"/>
    </row>
    <row r="1063" spans="2:2" x14ac:dyDescent="0.2">
      <c r="B1063" s="10"/>
    </row>
    <row r="1064" spans="2:2" x14ac:dyDescent="0.2">
      <c r="B1064" s="10"/>
    </row>
    <row r="1065" spans="2:2" x14ac:dyDescent="0.2">
      <c r="B1065" s="10"/>
    </row>
    <row r="1066" spans="2:2" x14ac:dyDescent="0.2">
      <c r="B1066" s="10"/>
    </row>
    <row r="1067" spans="2:2" x14ac:dyDescent="0.2">
      <c r="B1067" s="10"/>
    </row>
    <row r="1068" spans="2:2" x14ac:dyDescent="0.2">
      <c r="B1068" s="10"/>
    </row>
    <row r="1069" spans="2:2" x14ac:dyDescent="0.2">
      <c r="B1069" s="10"/>
    </row>
    <row r="1070" spans="2:2" x14ac:dyDescent="0.2">
      <c r="B1070" s="10"/>
    </row>
    <row r="1071" spans="2:2" x14ac:dyDescent="0.2">
      <c r="B1071" s="10"/>
    </row>
    <row r="1072" spans="2:2" x14ac:dyDescent="0.2">
      <c r="B1072" s="10"/>
    </row>
    <row r="1073" spans="2:2" x14ac:dyDescent="0.2">
      <c r="B1073" s="10"/>
    </row>
    <row r="1074" spans="2:2" x14ac:dyDescent="0.2">
      <c r="B1074" s="10"/>
    </row>
    <row r="1075" spans="2:2" x14ac:dyDescent="0.2">
      <c r="B1075" s="10"/>
    </row>
    <row r="1076" spans="2:2" x14ac:dyDescent="0.2">
      <c r="B1076" s="10"/>
    </row>
    <row r="1077" spans="2:2" x14ac:dyDescent="0.2">
      <c r="B1077" s="10"/>
    </row>
    <row r="1078" spans="2:2" x14ac:dyDescent="0.2">
      <c r="B1078" s="10"/>
    </row>
    <row r="1079" spans="2:2" x14ac:dyDescent="0.2">
      <c r="B1079" s="10"/>
    </row>
    <row r="1080" spans="2:2" x14ac:dyDescent="0.2">
      <c r="B1080" s="10"/>
    </row>
    <row r="1081" spans="2:2" x14ac:dyDescent="0.2">
      <c r="B1081" s="10"/>
    </row>
    <row r="1082" spans="2:2" x14ac:dyDescent="0.2">
      <c r="B1082" s="10"/>
    </row>
    <row r="1083" spans="2:2" x14ac:dyDescent="0.2">
      <c r="B1083" s="10"/>
    </row>
    <row r="1084" spans="2:2" x14ac:dyDescent="0.2">
      <c r="B1084" s="10"/>
    </row>
    <row r="1085" spans="2:2" x14ac:dyDescent="0.2">
      <c r="B1085" s="10"/>
    </row>
    <row r="1086" spans="2:2" x14ac:dyDescent="0.2">
      <c r="B1086" s="10"/>
    </row>
    <row r="1087" spans="2:2" x14ac:dyDescent="0.2">
      <c r="B1087" s="10"/>
    </row>
    <row r="1088" spans="2:2" x14ac:dyDescent="0.2">
      <c r="B1088" s="10"/>
    </row>
    <row r="1089" spans="2:2" x14ac:dyDescent="0.2">
      <c r="B1089" s="10"/>
    </row>
    <row r="1090" spans="2:2" x14ac:dyDescent="0.2">
      <c r="B1090" s="10"/>
    </row>
    <row r="1091" spans="2:2" x14ac:dyDescent="0.2">
      <c r="B1091" s="10"/>
    </row>
    <row r="1092" spans="2:2" x14ac:dyDescent="0.2">
      <c r="B1092" s="10"/>
    </row>
    <row r="1093" spans="2:2" x14ac:dyDescent="0.2">
      <c r="B1093" s="10"/>
    </row>
    <row r="1094" spans="2:2" x14ac:dyDescent="0.2">
      <c r="B1094" s="10"/>
    </row>
    <row r="1095" spans="2:2" x14ac:dyDescent="0.2">
      <c r="B1095" s="10"/>
    </row>
    <row r="1096" spans="2:2" x14ac:dyDescent="0.2">
      <c r="B1096" s="10"/>
    </row>
    <row r="1097" spans="2:2" x14ac:dyDescent="0.2">
      <c r="B1097" s="10"/>
    </row>
    <row r="1098" spans="2:2" x14ac:dyDescent="0.2">
      <c r="B1098" s="10"/>
    </row>
    <row r="1099" spans="2:2" x14ac:dyDescent="0.2">
      <c r="B1099" s="10"/>
    </row>
    <row r="1100" spans="2:2" x14ac:dyDescent="0.2">
      <c r="B1100" s="10"/>
    </row>
    <row r="1101" spans="2:2" x14ac:dyDescent="0.2">
      <c r="B1101" s="10"/>
    </row>
    <row r="1102" spans="2:2" x14ac:dyDescent="0.2">
      <c r="B1102" s="10"/>
    </row>
    <row r="1103" spans="2:2" x14ac:dyDescent="0.2">
      <c r="B1103" s="10"/>
    </row>
    <row r="1104" spans="2:2" x14ac:dyDescent="0.2">
      <c r="B1104" s="10"/>
    </row>
    <row r="1105" spans="2:2" x14ac:dyDescent="0.2">
      <c r="B1105" s="10"/>
    </row>
    <row r="1106" spans="2:2" x14ac:dyDescent="0.2">
      <c r="B1106" s="10"/>
    </row>
    <row r="1107" spans="2:2" x14ac:dyDescent="0.2">
      <c r="B1107" s="10"/>
    </row>
    <row r="1108" spans="2:2" x14ac:dyDescent="0.2">
      <c r="B1108" s="10"/>
    </row>
    <row r="1109" spans="2:2" x14ac:dyDescent="0.2">
      <c r="B1109" s="10"/>
    </row>
    <row r="1110" spans="2:2" x14ac:dyDescent="0.2">
      <c r="B1110" s="10"/>
    </row>
    <row r="1111" spans="2:2" x14ac:dyDescent="0.2">
      <c r="B1111" s="10"/>
    </row>
    <row r="1112" spans="2:2" x14ac:dyDescent="0.2">
      <c r="B1112" s="10"/>
    </row>
    <row r="1113" spans="2:2" x14ac:dyDescent="0.2">
      <c r="B1113" s="10"/>
    </row>
    <row r="1114" spans="2:2" x14ac:dyDescent="0.2">
      <c r="B1114" s="10"/>
    </row>
    <row r="1115" spans="2:2" x14ac:dyDescent="0.2">
      <c r="B1115" s="10"/>
    </row>
    <row r="1116" spans="2:2" x14ac:dyDescent="0.2">
      <c r="B1116" s="10"/>
    </row>
    <row r="1117" spans="2:2" x14ac:dyDescent="0.2">
      <c r="B1117" s="10"/>
    </row>
    <row r="1118" spans="2:2" x14ac:dyDescent="0.2">
      <c r="B1118" s="10"/>
    </row>
    <row r="1119" spans="2:2" x14ac:dyDescent="0.2">
      <c r="B1119" s="10"/>
    </row>
    <row r="1120" spans="2:2" x14ac:dyDescent="0.2">
      <c r="B1120" s="10"/>
    </row>
    <row r="1121" spans="2:2" x14ac:dyDescent="0.2">
      <c r="B1121" s="10"/>
    </row>
    <row r="1122" spans="2:2" x14ac:dyDescent="0.2">
      <c r="B1122" s="10"/>
    </row>
    <row r="1123" spans="2:2" x14ac:dyDescent="0.2">
      <c r="B1123" s="10"/>
    </row>
    <row r="1124" spans="2:2" x14ac:dyDescent="0.2">
      <c r="B1124" s="10"/>
    </row>
    <row r="1125" spans="2:2" x14ac:dyDescent="0.2">
      <c r="B1125" s="10"/>
    </row>
    <row r="1126" spans="2:2" x14ac:dyDescent="0.2">
      <c r="B1126" s="10"/>
    </row>
    <row r="1127" spans="2:2" x14ac:dyDescent="0.2">
      <c r="B1127" s="10"/>
    </row>
    <row r="1128" spans="2:2" x14ac:dyDescent="0.2">
      <c r="B1128" s="10"/>
    </row>
    <row r="1129" spans="2:2" x14ac:dyDescent="0.2">
      <c r="B1129" s="10"/>
    </row>
    <row r="1130" spans="2:2" x14ac:dyDescent="0.2">
      <c r="B1130" s="10"/>
    </row>
    <row r="1131" spans="2:2" x14ac:dyDescent="0.2">
      <c r="B1131" s="10"/>
    </row>
    <row r="1132" spans="2:2" x14ac:dyDescent="0.2">
      <c r="B1132" s="10"/>
    </row>
    <row r="1133" spans="2:2" x14ac:dyDescent="0.2">
      <c r="B1133" s="10"/>
    </row>
    <row r="1134" spans="2:2" x14ac:dyDescent="0.2">
      <c r="B1134" s="10"/>
    </row>
    <row r="1135" spans="2:2" x14ac:dyDescent="0.2">
      <c r="B1135" s="10"/>
    </row>
    <row r="1136" spans="2:2" x14ac:dyDescent="0.2">
      <c r="B1136" s="10"/>
    </row>
    <row r="1137" spans="2:2" x14ac:dyDescent="0.2">
      <c r="B1137" s="10"/>
    </row>
    <row r="1138" spans="2:2" x14ac:dyDescent="0.2">
      <c r="B1138" s="10"/>
    </row>
    <row r="1139" spans="2:2" x14ac:dyDescent="0.2">
      <c r="B1139" s="10"/>
    </row>
    <row r="1140" spans="2:2" x14ac:dyDescent="0.2">
      <c r="B1140" s="10"/>
    </row>
    <row r="1141" spans="2:2" x14ac:dyDescent="0.2">
      <c r="B1141" s="10"/>
    </row>
    <row r="1142" spans="2:2" x14ac:dyDescent="0.2">
      <c r="B1142" s="10"/>
    </row>
    <row r="1143" spans="2:2" x14ac:dyDescent="0.2">
      <c r="B1143" s="10"/>
    </row>
    <row r="1144" spans="2:2" x14ac:dyDescent="0.2">
      <c r="B1144" s="10"/>
    </row>
    <row r="1145" spans="2:2" x14ac:dyDescent="0.2">
      <c r="B1145" s="10"/>
    </row>
    <row r="1146" spans="2:2" x14ac:dyDescent="0.2">
      <c r="B1146" s="10"/>
    </row>
    <row r="1147" spans="2:2" x14ac:dyDescent="0.2">
      <c r="B1147" s="10"/>
    </row>
    <row r="1148" spans="2:2" x14ac:dyDescent="0.2">
      <c r="B1148" s="10"/>
    </row>
    <row r="1149" spans="2:2" x14ac:dyDescent="0.2">
      <c r="B1149" s="10"/>
    </row>
    <row r="1150" spans="2:2" x14ac:dyDescent="0.2">
      <c r="B1150" s="10"/>
    </row>
    <row r="1151" spans="2:2" x14ac:dyDescent="0.2">
      <c r="B1151" s="10"/>
    </row>
    <row r="1152" spans="2:2" x14ac:dyDescent="0.2">
      <c r="B1152" s="10"/>
    </row>
    <row r="1153" spans="2:2" x14ac:dyDescent="0.2">
      <c r="B1153" s="10"/>
    </row>
    <row r="1154" spans="2:2" x14ac:dyDescent="0.2">
      <c r="B1154" s="10"/>
    </row>
    <row r="1155" spans="2:2" x14ac:dyDescent="0.2">
      <c r="B1155" s="10"/>
    </row>
    <row r="1156" spans="2:2" x14ac:dyDescent="0.2">
      <c r="B1156" s="10"/>
    </row>
    <row r="1157" spans="2:2" x14ac:dyDescent="0.2">
      <c r="B1157" s="10"/>
    </row>
    <row r="1158" spans="2:2" x14ac:dyDescent="0.2">
      <c r="B1158" s="10"/>
    </row>
    <row r="1159" spans="2:2" x14ac:dyDescent="0.2">
      <c r="B1159" s="10"/>
    </row>
    <row r="1160" spans="2:2" x14ac:dyDescent="0.2">
      <c r="B1160" s="10"/>
    </row>
    <row r="1161" spans="2:2" x14ac:dyDescent="0.2">
      <c r="B1161" s="10"/>
    </row>
    <row r="1162" spans="2:2" x14ac:dyDescent="0.2">
      <c r="B1162" s="10"/>
    </row>
    <row r="1163" spans="2:2" x14ac:dyDescent="0.2">
      <c r="B1163" s="10"/>
    </row>
    <row r="1164" spans="2:2" x14ac:dyDescent="0.2">
      <c r="B1164" s="10"/>
    </row>
    <row r="1165" spans="2:2" x14ac:dyDescent="0.2">
      <c r="B1165" s="10"/>
    </row>
    <row r="1166" spans="2:2" x14ac:dyDescent="0.2">
      <c r="B1166" s="10"/>
    </row>
    <row r="1167" spans="2:2" x14ac:dyDescent="0.2">
      <c r="B1167" s="10"/>
    </row>
    <row r="1168" spans="2:2" x14ac:dyDescent="0.2">
      <c r="B1168" s="10"/>
    </row>
    <row r="1169" spans="2:2" x14ac:dyDescent="0.2">
      <c r="B1169" s="10"/>
    </row>
    <row r="1170" spans="2:2" x14ac:dyDescent="0.2">
      <c r="B1170" s="10"/>
    </row>
    <row r="1171" spans="2:2" x14ac:dyDescent="0.2">
      <c r="B1171" s="10"/>
    </row>
    <row r="1172" spans="2:2" x14ac:dyDescent="0.2">
      <c r="B1172" s="10"/>
    </row>
    <row r="1173" spans="2:2" x14ac:dyDescent="0.2">
      <c r="B1173" s="10"/>
    </row>
    <row r="1174" spans="2:2" x14ac:dyDescent="0.2">
      <c r="B1174" s="10"/>
    </row>
    <row r="1175" spans="2:2" x14ac:dyDescent="0.2">
      <c r="B1175" s="10"/>
    </row>
    <row r="1176" spans="2:2" x14ac:dyDescent="0.2">
      <c r="B1176" s="10"/>
    </row>
    <row r="1177" spans="2:2" x14ac:dyDescent="0.2">
      <c r="B1177" s="10"/>
    </row>
    <row r="1178" spans="2:2" x14ac:dyDescent="0.2">
      <c r="B1178" s="10"/>
    </row>
    <row r="1179" spans="2:2" x14ac:dyDescent="0.2">
      <c r="B1179" s="10"/>
    </row>
    <row r="1180" spans="2:2" x14ac:dyDescent="0.2">
      <c r="B1180" s="10"/>
    </row>
    <row r="1181" spans="2:2" x14ac:dyDescent="0.2">
      <c r="B1181" s="10"/>
    </row>
    <row r="1182" spans="2:2" x14ac:dyDescent="0.2">
      <c r="B1182" s="10"/>
    </row>
    <row r="1183" spans="2:2" x14ac:dyDescent="0.2">
      <c r="B1183" s="10"/>
    </row>
    <row r="1184" spans="2:2" x14ac:dyDescent="0.2">
      <c r="B1184" s="10"/>
    </row>
    <row r="1185" spans="2:2" x14ac:dyDescent="0.2">
      <c r="B1185" s="10"/>
    </row>
    <row r="1186" spans="2:2" x14ac:dyDescent="0.2">
      <c r="B1186" s="10"/>
    </row>
    <row r="1187" spans="2:2" x14ac:dyDescent="0.2">
      <c r="B1187" s="10"/>
    </row>
    <row r="1188" spans="2:2" x14ac:dyDescent="0.2">
      <c r="B1188" s="10"/>
    </row>
    <row r="1189" spans="2:2" x14ac:dyDescent="0.2">
      <c r="B1189" s="10"/>
    </row>
    <row r="1190" spans="2:2" x14ac:dyDescent="0.2">
      <c r="B1190" s="10"/>
    </row>
    <row r="1191" spans="2:2" x14ac:dyDescent="0.2">
      <c r="B1191" s="10"/>
    </row>
    <row r="1192" spans="2:2" x14ac:dyDescent="0.2">
      <c r="B1192" s="10"/>
    </row>
    <row r="1193" spans="2:2" x14ac:dyDescent="0.2">
      <c r="B1193" s="10"/>
    </row>
    <row r="1194" spans="2:2" x14ac:dyDescent="0.2">
      <c r="B1194" s="10"/>
    </row>
    <row r="1195" spans="2:2" x14ac:dyDescent="0.2">
      <c r="B1195" s="10"/>
    </row>
    <row r="1196" spans="2:2" x14ac:dyDescent="0.2">
      <c r="B1196" s="10"/>
    </row>
    <row r="1197" spans="2:2" x14ac:dyDescent="0.2">
      <c r="B1197" s="10"/>
    </row>
    <row r="1198" spans="2:2" x14ac:dyDescent="0.2">
      <c r="B1198" s="10"/>
    </row>
    <row r="1199" spans="2:2" x14ac:dyDescent="0.2">
      <c r="B1199" s="10"/>
    </row>
    <row r="1200" spans="2:2" x14ac:dyDescent="0.2">
      <c r="B1200" s="10"/>
    </row>
    <row r="1201" spans="2:2" x14ac:dyDescent="0.2">
      <c r="B1201" s="10"/>
    </row>
    <row r="1202" spans="2:2" x14ac:dyDescent="0.2">
      <c r="B1202" s="10"/>
    </row>
    <row r="1203" spans="2:2" x14ac:dyDescent="0.2">
      <c r="B1203" s="10"/>
    </row>
    <row r="1204" spans="2:2" x14ac:dyDescent="0.2">
      <c r="B1204" s="10"/>
    </row>
    <row r="1205" spans="2:2" x14ac:dyDescent="0.2">
      <c r="B1205" s="10"/>
    </row>
    <row r="1206" spans="2:2" x14ac:dyDescent="0.2">
      <c r="B1206" s="10"/>
    </row>
    <row r="1207" spans="2:2" x14ac:dyDescent="0.2">
      <c r="B1207" s="10"/>
    </row>
    <row r="1208" spans="2:2" x14ac:dyDescent="0.2">
      <c r="B1208" s="10"/>
    </row>
    <row r="1209" spans="2:2" x14ac:dyDescent="0.2">
      <c r="B1209" s="10"/>
    </row>
    <row r="1210" spans="2:2" x14ac:dyDescent="0.2">
      <c r="B1210" s="10"/>
    </row>
    <row r="1211" spans="2:2" x14ac:dyDescent="0.2">
      <c r="B1211" s="10"/>
    </row>
    <row r="1212" spans="2:2" x14ac:dyDescent="0.2">
      <c r="B1212" s="10"/>
    </row>
    <row r="1213" spans="2:2" x14ac:dyDescent="0.2">
      <c r="B1213" s="10"/>
    </row>
    <row r="1214" spans="2:2" x14ac:dyDescent="0.2">
      <c r="B1214" s="10"/>
    </row>
    <row r="1215" spans="2:2" x14ac:dyDescent="0.2">
      <c r="B1215" s="10"/>
    </row>
    <row r="1216" spans="2:2" x14ac:dyDescent="0.2">
      <c r="B1216" s="10"/>
    </row>
    <row r="1217" spans="2:2" x14ac:dyDescent="0.2">
      <c r="B1217" s="10"/>
    </row>
    <row r="1218" spans="2:2" x14ac:dyDescent="0.2">
      <c r="B1218" s="10"/>
    </row>
    <row r="1219" spans="2:2" x14ac:dyDescent="0.2">
      <c r="B1219" s="10"/>
    </row>
    <row r="1220" spans="2:2" x14ac:dyDescent="0.2">
      <c r="B1220" s="10"/>
    </row>
    <row r="1221" spans="2:2" x14ac:dyDescent="0.2">
      <c r="B1221" s="10"/>
    </row>
    <row r="1222" spans="2:2" x14ac:dyDescent="0.2">
      <c r="B1222" s="10"/>
    </row>
    <row r="1223" spans="2:2" x14ac:dyDescent="0.2">
      <c r="B1223" s="10"/>
    </row>
    <row r="1224" spans="2:2" x14ac:dyDescent="0.2">
      <c r="B1224" s="10"/>
    </row>
    <row r="1225" spans="2:2" x14ac:dyDescent="0.2">
      <c r="B1225" s="10"/>
    </row>
    <row r="1226" spans="2:2" x14ac:dyDescent="0.2">
      <c r="B1226" s="10"/>
    </row>
    <row r="1227" spans="2:2" x14ac:dyDescent="0.2">
      <c r="B1227" s="10"/>
    </row>
    <row r="1228" spans="2:2" x14ac:dyDescent="0.2">
      <c r="B1228" s="10"/>
    </row>
    <row r="1229" spans="2:2" x14ac:dyDescent="0.2">
      <c r="B1229" s="10"/>
    </row>
    <row r="1230" spans="2:2" x14ac:dyDescent="0.2">
      <c r="B1230" s="10"/>
    </row>
    <row r="1231" spans="2:2" x14ac:dyDescent="0.2">
      <c r="B1231" s="10"/>
    </row>
    <row r="1232" spans="2:2" x14ac:dyDescent="0.2">
      <c r="B1232" s="10"/>
    </row>
    <row r="1233" spans="2:2" x14ac:dyDescent="0.2">
      <c r="B1233" s="10"/>
    </row>
    <row r="1234" spans="2:2" x14ac:dyDescent="0.2">
      <c r="B1234" s="10"/>
    </row>
    <row r="1235" spans="2:2" x14ac:dyDescent="0.2">
      <c r="B1235" s="10"/>
    </row>
    <row r="1236" spans="2:2" x14ac:dyDescent="0.2">
      <c r="B1236" s="10"/>
    </row>
    <row r="1237" spans="2:2" x14ac:dyDescent="0.2">
      <c r="B1237" s="10"/>
    </row>
    <row r="1238" spans="2:2" x14ac:dyDescent="0.2">
      <c r="B1238" s="10"/>
    </row>
    <row r="1239" spans="2:2" x14ac:dyDescent="0.2">
      <c r="B1239" s="10"/>
    </row>
    <row r="1240" spans="2:2" x14ac:dyDescent="0.2">
      <c r="B1240" s="10"/>
    </row>
    <row r="1241" spans="2:2" x14ac:dyDescent="0.2">
      <c r="B1241" s="10"/>
    </row>
    <row r="1242" spans="2:2" x14ac:dyDescent="0.2">
      <c r="B1242" s="10"/>
    </row>
    <row r="1243" spans="2:2" x14ac:dyDescent="0.2">
      <c r="B1243" s="10"/>
    </row>
    <row r="1244" spans="2:2" x14ac:dyDescent="0.2">
      <c r="B1244" s="10"/>
    </row>
    <row r="1245" spans="2:2" x14ac:dyDescent="0.2">
      <c r="B1245" s="10"/>
    </row>
    <row r="1246" spans="2:2" x14ac:dyDescent="0.2">
      <c r="B1246" s="10"/>
    </row>
    <row r="1247" spans="2:2" x14ac:dyDescent="0.2">
      <c r="B1247" s="10"/>
    </row>
    <row r="1248" spans="2:2" x14ac:dyDescent="0.2">
      <c r="B1248" s="10"/>
    </row>
    <row r="1249" spans="2:2" x14ac:dyDescent="0.2">
      <c r="B1249" s="10"/>
    </row>
    <row r="1250" spans="2:2" x14ac:dyDescent="0.2">
      <c r="B1250" s="10"/>
    </row>
    <row r="1251" spans="2:2" x14ac:dyDescent="0.2">
      <c r="B1251" s="10"/>
    </row>
    <row r="1252" spans="2:2" x14ac:dyDescent="0.2">
      <c r="B1252" s="10"/>
    </row>
    <row r="1253" spans="2:2" x14ac:dyDescent="0.2">
      <c r="B1253" s="10"/>
    </row>
    <row r="1254" spans="2:2" x14ac:dyDescent="0.2">
      <c r="B1254" s="10"/>
    </row>
    <row r="1255" spans="2:2" x14ac:dyDescent="0.2">
      <c r="B1255" s="10"/>
    </row>
    <row r="1256" spans="2:2" x14ac:dyDescent="0.2">
      <c r="B1256" s="10"/>
    </row>
    <row r="1257" spans="2:2" x14ac:dyDescent="0.2">
      <c r="B1257" s="10"/>
    </row>
    <row r="1258" spans="2:2" x14ac:dyDescent="0.2">
      <c r="B1258" s="10"/>
    </row>
    <row r="1259" spans="2:2" x14ac:dyDescent="0.2">
      <c r="B1259" s="10"/>
    </row>
    <row r="1260" spans="2:2" x14ac:dyDescent="0.2">
      <c r="B1260" s="10"/>
    </row>
    <row r="1261" spans="2:2" x14ac:dyDescent="0.2">
      <c r="B1261" s="10"/>
    </row>
    <row r="1262" spans="2:2" x14ac:dyDescent="0.2">
      <c r="B1262" s="10"/>
    </row>
    <row r="1263" spans="2:2" x14ac:dyDescent="0.2">
      <c r="B1263" s="10"/>
    </row>
    <row r="1264" spans="2:2" x14ac:dyDescent="0.2">
      <c r="B1264" s="10"/>
    </row>
    <row r="1265" spans="2:2" x14ac:dyDescent="0.2">
      <c r="B1265" s="10"/>
    </row>
    <row r="1266" spans="2:2" x14ac:dyDescent="0.2">
      <c r="B1266" s="10"/>
    </row>
    <row r="1267" spans="2:2" x14ac:dyDescent="0.2">
      <c r="B1267" s="10"/>
    </row>
    <row r="1268" spans="2:2" x14ac:dyDescent="0.2">
      <c r="B1268" s="10"/>
    </row>
    <row r="1269" spans="2:2" x14ac:dyDescent="0.2">
      <c r="B1269" s="10"/>
    </row>
    <row r="1270" spans="2:2" x14ac:dyDescent="0.2">
      <c r="B1270" s="10"/>
    </row>
    <row r="1271" spans="2:2" x14ac:dyDescent="0.2">
      <c r="B1271" s="10"/>
    </row>
    <row r="1272" spans="2:2" x14ac:dyDescent="0.2">
      <c r="B1272" s="10"/>
    </row>
    <row r="1273" spans="2:2" x14ac:dyDescent="0.2">
      <c r="B1273" s="10"/>
    </row>
    <row r="1274" spans="2:2" x14ac:dyDescent="0.2">
      <c r="B1274" s="10"/>
    </row>
    <row r="1275" spans="2:2" x14ac:dyDescent="0.2">
      <c r="B1275" s="10"/>
    </row>
    <row r="1276" spans="2:2" x14ac:dyDescent="0.2">
      <c r="B1276" s="10"/>
    </row>
    <row r="1277" spans="2:2" x14ac:dyDescent="0.2">
      <c r="B1277" s="10"/>
    </row>
    <row r="1278" spans="2:2" x14ac:dyDescent="0.2">
      <c r="B1278" s="10"/>
    </row>
    <row r="1279" spans="2:2" x14ac:dyDescent="0.2">
      <c r="B1279" s="10"/>
    </row>
    <row r="1280" spans="2:2" x14ac:dyDescent="0.2">
      <c r="B1280" s="10"/>
    </row>
    <row r="1281" spans="2:2" x14ac:dyDescent="0.2">
      <c r="B1281" s="10"/>
    </row>
    <row r="1282" spans="2:2" x14ac:dyDescent="0.2">
      <c r="B1282" s="10"/>
    </row>
    <row r="1283" spans="2:2" x14ac:dyDescent="0.2">
      <c r="B1283" s="10"/>
    </row>
    <row r="1284" spans="2:2" x14ac:dyDescent="0.2">
      <c r="B1284" s="10"/>
    </row>
    <row r="1285" spans="2:2" x14ac:dyDescent="0.2">
      <c r="B1285" s="10"/>
    </row>
    <row r="1286" spans="2:2" x14ac:dyDescent="0.2">
      <c r="B1286" s="10"/>
    </row>
    <row r="1287" spans="2:2" x14ac:dyDescent="0.2">
      <c r="B1287" s="10"/>
    </row>
    <row r="1288" spans="2:2" x14ac:dyDescent="0.2">
      <c r="B1288" s="10"/>
    </row>
    <row r="1289" spans="2:2" x14ac:dyDescent="0.2">
      <c r="B1289" s="10"/>
    </row>
    <row r="1290" spans="2:2" x14ac:dyDescent="0.2">
      <c r="B1290" s="10"/>
    </row>
    <row r="1291" spans="2:2" x14ac:dyDescent="0.2">
      <c r="B1291" s="10"/>
    </row>
    <row r="1292" spans="2:2" x14ac:dyDescent="0.2">
      <c r="B1292" s="10"/>
    </row>
    <row r="1293" spans="2:2" x14ac:dyDescent="0.2">
      <c r="B1293" s="10"/>
    </row>
    <row r="1294" spans="2:2" x14ac:dyDescent="0.2">
      <c r="B1294" s="10"/>
    </row>
    <row r="1295" spans="2:2" x14ac:dyDescent="0.2">
      <c r="B1295" s="10"/>
    </row>
    <row r="1296" spans="2:2" x14ac:dyDescent="0.2">
      <c r="B1296" s="10"/>
    </row>
    <row r="1297" spans="2:2" x14ac:dyDescent="0.2">
      <c r="B1297" s="10"/>
    </row>
    <row r="1298" spans="2:2" x14ac:dyDescent="0.2">
      <c r="B1298" s="10"/>
    </row>
    <row r="1299" spans="2:2" x14ac:dyDescent="0.2">
      <c r="B1299" s="10"/>
    </row>
    <row r="1300" spans="2:2" x14ac:dyDescent="0.2">
      <c r="B1300" s="10"/>
    </row>
    <row r="1301" spans="2:2" x14ac:dyDescent="0.2">
      <c r="B1301" s="10"/>
    </row>
    <row r="1302" spans="2:2" x14ac:dyDescent="0.2">
      <c r="B1302" s="10"/>
    </row>
    <row r="1303" spans="2:2" x14ac:dyDescent="0.2">
      <c r="B1303" s="10"/>
    </row>
    <row r="1304" spans="2:2" x14ac:dyDescent="0.2">
      <c r="B1304" s="10"/>
    </row>
    <row r="1305" spans="2:2" x14ac:dyDescent="0.2">
      <c r="B1305" s="10"/>
    </row>
    <row r="1306" spans="2:2" x14ac:dyDescent="0.2">
      <c r="B1306" s="10"/>
    </row>
    <row r="1307" spans="2:2" x14ac:dyDescent="0.2">
      <c r="B1307" s="10"/>
    </row>
    <row r="1308" spans="2:2" x14ac:dyDescent="0.2">
      <c r="B1308" s="10"/>
    </row>
    <row r="1309" spans="2:2" x14ac:dyDescent="0.2">
      <c r="B1309" s="10"/>
    </row>
    <row r="1310" spans="2:2" x14ac:dyDescent="0.2">
      <c r="B1310" s="10"/>
    </row>
    <row r="1311" spans="2:2" x14ac:dyDescent="0.2">
      <c r="B1311" s="10"/>
    </row>
    <row r="1312" spans="2:2" x14ac:dyDescent="0.2">
      <c r="B1312" s="10"/>
    </row>
    <row r="1313" spans="2:2" x14ac:dyDescent="0.2">
      <c r="B1313" s="10"/>
    </row>
    <row r="1314" spans="2:2" x14ac:dyDescent="0.2">
      <c r="B1314" s="10"/>
    </row>
    <row r="1315" spans="2:2" x14ac:dyDescent="0.2">
      <c r="B1315" s="10"/>
    </row>
    <row r="1316" spans="2:2" x14ac:dyDescent="0.2">
      <c r="B1316" s="10"/>
    </row>
    <row r="1317" spans="2:2" x14ac:dyDescent="0.2">
      <c r="B1317" s="10"/>
    </row>
    <row r="1318" spans="2:2" x14ac:dyDescent="0.2">
      <c r="B1318" s="10"/>
    </row>
    <row r="1319" spans="2:2" x14ac:dyDescent="0.2">
      <c r="B1319" s="10"/>
    </row>
    <row r="1320" spans="2:2" x14ac:dyDescent="0.2">
      <c r="B1320" s="10"/>
    </row>
    <row r="1321" spans="2:2" x14ac:dyDescent="0.2">
      <c r="B1321" s="10"/>
    </row>
    <row r="1322" spans="2:2" x14ac:dyDescent="0.2">
      <c r="B1322" s="10"/>
    </row>
    <row r="1323" spans="2:2" x14ac:dyDescent="0.2">
      <c r="B1323" s="10"/>
    </row>
    <row r="1324" spans="2:2" x14ac:dyDescent="0.2">
      <c r="B1324" s="10"/>
    </row>
    <row r="1325" spans="2:2" x14ac:dyDescent="0.2">
      <c r="B1325" s="10"/>
    </row>
    <row r="1326" spans="2:2" x14ac:dyDescent="0.2">
      <c r="B1326" s="10"/>
    </row>
    <row r="1327" spans="2:2" x14ac:dyDescent="0.2">
      <c r="B1327" s="10"/>
    </row>
    <row r="1328" spans="2:2" x14ac:dyDescent="0.2">
      <c r="B1328" s="10"/>
    </row>
    <row r="1329" spans="2:2" x14ac:dyDescent="0.2">
      <c r="B1329" s="10"/>
    </row>
    <row r="1330" spans="2:2" x14ac:dyDescent="0.2">
      <c r="B1330" s="10"/>
    </row>
    <row r="1331" spans="2:2" x14ac:dyDescent="0.2">
      <c r="B1331" s="10"/>
    </row>
    <row r="1332" spans="2:2" x14ac:dyDescent="0.2">
      <c r="B1332" s="10"/>
    </row>
    <row r="1333" spans="2:2" x14ac:dyDescent="0.2">
      <c r="B1333" s="10"/>
    </row>
    <row r="1334" spans="2:2" x14ac:dyDescent="0.2">
      <c r="B1334" s="10"/>
    </row>
    <row r="1335" spans="2:2" x14ac:dyDescent="0.2">
      <c r="B1335" s="10"/>
    </row>
    <row r="1336" spans="2:2" x14ac:dyDescent="0.2">
      <c r="B1336" s="10"/>
    </row>
    <row r="1337" spans="2:2" x14ac:dyDescent="0.2">
      <c r="B1337" s="10"/>
    </row>
    <row r="1338" spans="2:2" x14ac:dyDescent="0.2">
      <c r="B1338" s="10"/>
    </row>
    <row r="1339" spans="2:2" x14ac:dyDescent="0.2">
      <c r="B1339" s="10"/>
    </row>
    <row r="1340" spans="2:2" x14ac:dyDescent="0.2">
      <c r="B1340" s="10"/>
    </row>
    <row r="1341" spans="2:2" x14ac:dyDescent="0.2">
      <c r="B1341" s="10"/>
    </row>
    <row r="1342" spans="2:2" x14ac:dyDescent="0.2">
      <c r="B1342" s="10"/>
    </row>
    <row r="1343" spans="2:2" x14ac:dyDescent="0.2">
      <c r="B1343" s="10"/>
    </row>
    <row r="1344" spans="2:2" x14ac:dyDescent="0.2">
      <c r="B1344" s="10"/>
    </row>
    <row r="1345" spans="2:2" x14ac:dyDescent="0.2">
      <c r="B1345" s="10"/>
    </row>
    <row r="1346" spans="2:2" x14ac:dyDescent="0.2">
      <c r="B1346" s="10"/>
    </row>
    <row r="1347" spans="2:2" x14ac:dyDescent="0.2">
      <c r="B1347" s="10"/>
    </row>
    <row r="1348" spans="2:2" x14ac:dyDescent="0.2">
      <c r="B1348" s="10"/>
    </row>
    <row r="1349" spans="2:2" x14ac:dyDescent="0.2">
      <c r="B1349" s="10"/>
    </row>
    <row r="1350" spans="2:2" x14ac:dyDescent="0.2">
      <c r="B1350" s="10"/>
    </row>
    <row r="1351" spans="2:2" x14ac:dyDescent="0.2">
      <c r="B1351" s="10"/>
    </row>
    <row r="1352" spans="2:2" x14ac:dyDescent="0.2">
      <c r="B1352" s="10"/>
    </row>
    <row r="1353" spans="2:2" x14ac:dyDescent="0.2">
      <c r="B1353" s="10"/>
    </row>
    <row r="1354" spans="2:2" x14ac:dyDescent="0.2">
      <c r="B1354" s="10"/>
    </row>
    <row r="1355" spans="2:2" x14ac:dyDescent="0.2">
      <c r="B1355" s="10"/>
    </row>
    <row r="1356" spans="2:2" x14ac:dyDescent="0.2">
      <c r="B1356" s="10"/>
    </row>
    <row r="1357" spans="2:2" x14ac:dyDescent="0.2">
      <c r="B1357" s="10"/>
    </row>
    <row r="1358" spans="2:2" x14ac:dyDescent="0.2">
      <c r="B1358" s="10"/>
    </row>
    <row r="1359" spans="2:2" x14ac:dyDescent="0.2">
      <c r="B1359" s="10"/>
    </row>
    <row r="1360" spans="2:2" x14ac:dyDescent="0.2">
      <c r="B1360" s="10"/>
    </row>
    <row r="1361" spans="2:2" x14ac:dyDescent="0.2">
      <c r="B1361" s="10"/>
    </row>
    <row r="1362" spans="2:2" x14ac:dyDescent="0.2">
      <c r="B1362" s="10"/>
    </row>
    <row r="1363" spans="2:2" x14ac:dyDescent="0.2">
      <c r="B1363" s="10"/>
    </row>
    <row r="1364" spans="2:2" x14ac:dyDescent="0.2">
      <c r="B1364" s="10"/>
    </row>
    <row r="1365" spans="2:2" x14ac:dyDescent="0.2">
      <c r="B1365" s="10"/>
    </row>
    <row r="1366" spans="2:2" x14ac:dyDescent="0.2">
      <c r="B1366" s="10"/>
    </row>
    <row r="1367" spans="2:2" x14ac:dyDescent="0.2">
      <c r="B1367" s="10"/>
    </row>
    <row r="1368" spans="2:2" x14ac:dyDescent="0.2">
      <c r="B1368" s="10"/>
    </row>
    <row r="1369" spans="2:2" x14ac:dyDescent="0.2">
      <c r="B1369" s="10"/>
    </row>
    <row r="1370" spans="2:2" x14ac:dyDescent="0.2">
      <c r="B1370" s="10"/>
    </row>
    <row r="1371" spans="2:2" x14ac:dyDescent="0.2">
      <c r="B1371" s="10"/>
    </row>
    <row r="1372" spans="2:2" x14ac:dyDescent="0.2">
      <c r="B1372" s="10"/>
    </row>
    <row r="1373" spans="2:2" x14ac:dyDescent="0.2">
      <c r="B1373" s="10"/>
    </row>
    <row r="1374" spans="2:2" x14ac:dyDescent="0.2">
      <c r="B1374" s="10"/>
    </row>
    <row r="1375" spans="2:2" x14ac:dyDescent="0.2">
      <c r="B1375" s="10"/>
    </row>
    <row r="1376" spans="2:2" x14ac:dyDescent="0.2">
      <c r="B1376" s="10"/>
    </row>
    <row r="1377" spans="2:2" x14ac:dyDescent="0.2">
      <c r="B1377" s="10"/>
    </row>
    <row r="1378" spans="2:2" x14ac:dyDescent="0.2">
      <c r="B1378" s="10"/>
    </row>
    <row r="1379" spans="2:2" x14ac:dyDescent="0.2">
      <c r="B1379" s="10"/>
    </row>
    <row r="1380" spans="2:2" x14ac:dyDescent="0.2">
      <c r="B1380" s="10"/>
    </row>
    <row r="1381" spans="2:2" x14ac:dyDescent="0.2">
      <c r="B1381" s="10"/>
    </row>
    <row r="1382" spans="2:2" x14ac:dyDescent="0.2">
      <c r="B1382" s="10"/>
    </row>
    <row r="1383" spans="2:2" x14ac:dyDescent="0.2">
      <c r="B1383" s="10"/>
    </row>
    <row r="1384" spans="2:2" x14ac:dyDescent="0.2">
      <c r="B1384" s="10"/>
    </row>
    <row r="1385" spans="2:2" x14ac:dyDescent="0.2">
      <c r="B1385" s="10"/>
    </row>
    <row r="1386" spans="2:2" x14ac:dyDescent="0.2">
      <c r="B1386" s="10"/>
    </row>
    <row r="1387" spans="2:2" x14ac:dyDescent="0.2">
      <c r="B1387" s="10"/>
    </row>
    <row r="1388" spans="2:2" x14ac:dyDescent="0.2">
      <c r="B1388" s="10"/>
    </row>
    <row r="1389" spans="2:2" x14ac:dyDescent="0.2">
      <c r="B1389" s="10"/>
    </row>
    <row r="1390" spans="2:2" x14ac:dyDescent="0.2">
      <c r="B1390" s="10"/>
    </row>
    <row r="1391" spans="2:2" x14ac:dyDescent="0.2">
      <c r="B1391" s="10"/>
    </row>
    <row r="1392" spans="2:2" x14ac:dyDescent="0.2">
      <c r="B1392" s="10"/>
    </row>
    <row r="1393" spans="2:2" x14ac:dyDescent="0.2">
      <c r="B1393" s="10"/>
    </row>
    <row r="1394" spans="2:2" x14ac:dyDescent="0.2">
      <c r="B1394" s="10"/>
    </row>
    <row r="1395" spans="2:2" x14ac:dyDescent="0.2">
      <c r="B1395" s="10"/>
    </row>
    <row r="1396" spans="2:2" x14ac:dyDescent="0.2">
      <c r="B1396" s="10"/>
    </row>
    <row r="1397" spans="2:2" x14ac:dyDescent="0.2">
      <c r="B1397" s="10"/>
    </row>
    <row r="1398" spans="2:2" x14ac:dyDescent="0.2">
      <c r="B1398" s="10"/>
    </row>
    <row r="1399" spans="2:2" x14ac:dyDescent="0.2">
      <c r="B1399" s="10"/>
    </row>
    <row r="1400" spans="2:2" x14ac:dyDescent="0.2">
      <c r="B1400" s="10"/>
    </row>
    <row r="1401" spans="2:2" x14ac:dyDescent="0.2">
      <c r="B1401" s="10"/>
    </row>
    <row r="1402" spans="2:2" x14ac:dyDescent="0.2">
      <c r="B1402" s="10"/>
    </row>
    <row r="1403" spans="2:2" x14ac:dyDescent="0.2">
      <c r="B1403" s="10"/>
    </row>
    <row r="1404" spans="2:2" x14ac:dyDescent="0.2">
      <c r="B1404" s="10"/>
    </row>
    <row r="1405" spans="2:2" x14ac:dyDescent="0.2">
      <c r="B1405" s="10"/>
    </row>
    <row r="1406" spans="2:2" x14ac:dyDescent="0.2">
      <c r="B1406" s="10"/>
    </row>
    <row r="1407" spans="2:2" x14ac:dyDescent="0.2">
      <c r="B1407" s="10"/>
    </row>
    <row r="1408" spans="2:2" x14ac:dyDescent="0.2">
      <c r="B1408" s="10"/>
    </row>
    <row r="1409" spans="2:2" x14ac:dyDescent="0.2">
      <c r="B1409" s="10"/>
    </row>
    <row r="1410" spans="2:2" x14ac:dyDescent="0.2">
      <c r="B1410" s="10"/>
    </row>
    <row r="1411" spans="2:2" x14ac:dyDescent="0.2">
      <c r="B1411" s="10"/>
    </row>
    <row r="1412" spans="2:2" x14ac:dyDescent="0.2">
      <c r="B1412" s="10"/>
    </row>
    <row r="1413" spans="2:2" x14ac:dyDescent="0.2">
      <c r="B1413" s="10"/>
    </row>
    <row r="1414" spans="2:2" x14ac:dyDescent="0.2">
      <c r="B1414" s="10"/>
    </row>
    <row r="1415" spans="2:2" x14ac:dyDescent="0.2">
      <c r="B1415" s="10"/>
    </row>
    <row r="1416" spans="2:2" x14ac:dyDescent="0.2">
      <c r="B1416" s="10"/>
    </row>
    <row r="1417" spans="2:2" x14ac:dyDescent="0.2">
      <c r="B1417" s="10"/>
    </row>
    <row r="1418" spans="2:2" x14ac:dyDescent="0.2">
      <c r="B1418" s="10"/>
    </row>
    <row r="1419" spans="2:2" x14ac:dyDescent="0.2">
      <c r="B1419" s="10"/>
    </row>
    <row r="1420" spans="2:2" x14ac:dyDescent="0.2">
      <c r="B1420" s="10"/>
    </row>
    <row r="1421" spans="2:2" x14ac:dyDescent="0.2">
      <c r="B1421" s="10"/>
    </row>
    <row r="1422" spans="2:2" x14ac:dyDescent="0.2">
      <c r="B1422" s="10"/>
    </row>
    <row r="1423" spans="2:2" x14ac:dyDescent="0.2">
      <c r="B1423" s="10"/>
    </row>
    <row r="1424" spans="2:2" x14ac:dyDescent="0.2">
      <c r="B1424" s="10"/>
    </row>
    <row r="1425" spans="2:2" x14ac:dyDescent="0.2">
      <c r="B1425" s="10"/>
    </row>
    <row r="1426" spans="2:2" x14ac:dyDescent="0.2">
      <c r="B1426" s="10"/>
    </row>
    <row r="1427" spans="2:2" x14ac:dyDescent="0.2">
      <c r="B1427" s="10"/>
    </row>
    <row r="1428" spans="2:2" x14ac:dyDescent="0.2">
      <c r="B1428" s="10"/>
    </row>
    <row r="1429" spans="2:2" x14ac:dyDescent="0.2">
      <c r="B1429" s="10"/>
    </row>
    <row r="1430" spans="2:2" x14ac:dyDescent="0.2">
      <c r="B1430" s="10"/>
    </row>
    <row r="1431" spans="2:2" x14ac:dyDescent="0.2">
      <c r="B1431" s="10"/>
    </row>
    <row r="1432" spans="2:2" x14ac:dyDescent="0.2">
      <c r="B1432" s="10"/>
    </row>
    <row r="1433" spans="2:2" x14ac:dyDescent="0.2">
      <c r="B1433" s="10"/>
    </row>
    <row r="1434" spans="2:2" x14ac:dyDescent="0.2">
      <c r="B1434" s="10"/>
    </row>
    <row r="1435" spans="2:2" x14ac:dyDescent="0.2">
      <c r="B1435" s="10"/>
    </row>
    <row r="1436" spans="2:2" x14ac:dyDescent="0.2">
      <c r="B1436" s="10"/>
    </row>
    <row r="1437" spans="2:2" x14ac:dyDescent="0.2">
      <c r="B1437" s="10"/>
    </row>
    <row r="1438" spans="2:2" x14ac:dyDescent="0.2">
      <c r="B1438" s="10"/>
    </row>
    <row r="1439" spans="2:2" x14ac:dyDescent="0.2">
      <c r="B1439" s="10"/>
    </row>
    <row r="1440" spans="2:2" x14ac:dyDescent="0.2">
      <c r="B1440" s="10"/>
    </row>
    <row r="1441" spans="2:2" x14ac:dyDescent="0.2">
      <c r="B1441" s="10"/>
    </row>
    <row r="1442" spans="2:2" x14ac:dyDescent="0.2">
      <c r="B1442" s="10"/>
    </row>
    <row r="1443" spans="2:2" x14ac:dyDescent="0.2">
      <c r="B1443" s="10"/>
    </row>
    <row r="1444" spans="2:2" x14ac:dyDescent="0.2">
      <c r="B1444" s="10"/>
    </row>
    <row r="1445" spans="2:2" x14ac:dyDescent="0.2">
      <c r="B1445" s="10"/>
    </row>
    <row r="1446" spans="2:2" x14ac:dyDescent="0.2">
      <c r="B1446" s="10"/>
    </row>
    <row r="1447" spans="2:2" x14ac:dyDescent="0.2">
      <c r="B1447" s="10"/>
    </row>
    <row r="1448" spans="2:2" x14ac:dyDescent="0.2">
      <c r="B1448" s="10"/>
    </row>
    <row r="1449" spans="2:2" x14ac:dyDescent="0.2">
      <c r="B1449" s="10"/>
    </row>
    <row r="1450" spans="2:2" x14ac:dyDescent="0.2">
      <c r="B1450" s="10"/>
    </row>
    <row r="1451" spans="2:2" x14ac:dyDescent="0.2">
      <c r="B1451" s="10"/>
    </row>
    <row r="1452" spans="2:2" x14ac:dyDescent="0.2">
      <c r="B1452" s="10"/>
    </row>
    <row r="1453" spans="2:2" x14ac:dyDescent="0.2">
      <c r="B1453" s="10"/>
    </row>
    <row r="1454" spans="2:2" x14ac:dyDescent="0.2">
      <c r="B1454" s="10"/>
    </row>
    <row r="1455" spans="2:2" x14ac:dyDescent="0.2">
      <c r="B1455" s="10"/>
    </row>
    <row r="1456" spans="2:2" x14ac:dyDescent="0.2">
      <c r="B1456" s="10"/>
    </row>
    <row r="1457" spans="2:2" x14ac:dyDescent="0.2">
      <c r="B1457" s="10"/>
    </row>
    <row r="1458" spans="2:2" x14ac:dyDescent="0.2">
      <c r="B1458" s="10"/>
    </row>
    <row r="1459" spans="2:2" x14ac:dyDescent="0.2">
      <c r="B1459" s="10"/>
    </row>
    <row r="1460" spans="2:2" x14ac:dyDescent="0.2">
      <c r="B1460" s="10"/>
    </row>
    <row r="1461" spans="2:2" x14ac:dyDescent="0.2">
      <c r="B1461" s="10"/>
    </row>
    <row r="1462" spans="2:2" x14ac:dyDescent="0.2">
      <c r="B1462" s="10"/>
    </row>
    <row r="1463" spans="2:2" x14ac:dyDescent="0.2">
      <c r="B1463" s="10"/>
    </row>
    <row r="1464" spans="2:2" x14ac:dyDescent="0.2">
      <c r="B1464" s="10"/>
    </row>
    <row r="1465" spans="2:2" x14ac:dyDescent="0.2">
      <c r="B1465" s="10"/>
    </row>
    <row r="1466" spans="2:2" x14ac:dyDescent="0.2">
      <c r="B1466" s="10"/>
    </row>
    <row r="1467" spans="2:2" x14ac:dyDescent="0.2">
      <c r="B1467" s="10"/>
    </row>
    <row r="1468" spans="2:2" x14ac:dyDescent="0.2">
      <c r="B1468" s="10"/>
    </row>
    <row r="1469" spans="2:2" x14ac:dyDescent="0.2">
      <c r="B1469" s="10"/>
    </row>
    <row r="1470" spans="2:2" x14ac:dyDescent="0.2">
      <c r="B1470" s="10"/>
    </row>
    <row r="1471" spans="2:2" x14ac:dyDescent="0.2">
      <c r="B1471" s="10"/>
    </row>
    <row r="1472" spans="2:2" x14ac:dyDescent="0.2">
      <c r="B1472" s="10"/>
    </row>
    <row r="1473" spans="2:2" x14ac:dyDescent="0.2">
      <c r="B1473" s="10"/>
    </row>
    <row r="1474" spans="2:2" x14ac:dyDescent="0.2">
      <c r="B1474" s="10"/>
    </row>
    <row r="1475" spans="2:2" x14ac:dyDescent="0.2">
      <c r="B1475" s="10"/>
    </row>
    <row r="1476" spans="2:2" x14ac:dyDescent="0.2">
      <c r="B1476" s="10"/>
    </row>
    <row r="1477" spans="2:2" x14ac:dyDescent="0.2">
      <c r="B1477" s="10"/>
    </row>
    <row r="1478" spans="2:2" x14ac:dyDescent="0.2">
      <c r="B1478" s="10"/>
    </row>
    <row r="1479" spans="2:2" x14ac:dyDescent="0.2">
      <c r="B1479" s="10"/>
    </row>
    <row r="1480" spans="2:2" x14ac:dyDescent="0.2">
      <c r="B1480" s="10"/>
    </row>
    <row r="1481" spans="2:2" x14ac:dyDescent="0.2">
      <c r="B1481" s="10"/>
    </row>
    <row r="1482" spans="2:2" x14ac:dyDescent="0.2">
      <c r="B1482" s="10"/>
    </row>
    <row r="1483" spans="2:2" x14ac:dyDescent="0.2">
      <c r="B1483" s="10"/>
    </row>
    <row r="1484" spans="2:2" x14ac:dyDescent="0.2">
      <c r="B1484" s="10"/>
    </row>
    <row r="1485" spans="2:2" x14ac:dyDescent="0.2">
      <c r="B1485" s="10"/>
    </row>
    <row r="1486" spans="2:2" x14ac:dyDescent="0.2">
      <c r="B1486" s="10"/>
    </row>
    <row r="1487" spans="2:2" x14ac:dyDescent="0.2">
      <c r="B1487" s="10"/>
    </row>
    <row r="1488" spans="2:2" x14ac:dyDescent="0.2">
      <c r="B1488" s="10"/>
    </row>
    <row r="1489" spans="2:2" x14ac:dyDescent="0.2">
      <c r="B1489" s="10"/>
    </row>
    <row r="1490" spans="2:2" x14ac:dyDescent="0.2">
      <c r="B1490" s="10"/>
    </row>
    <row r="1491" spans="2:2" x14ac:dyDescent="0.2">
      <c r="B1491" s="10"/>
    </row>
    <row r="1492" spans="2:2" x14ac:dyDescent="0.2">
      <c r="B1492" s="10"/>
    </row>
    <row r="1493" spans="2:2" x14ac:dyDescent="0.2">
      <c r="B1493" s="10"/>
    </row>
    <row r="1494" spans="2:2" x14ac:dyDescent="0.2">
      <c r="B1494" s="10"/>
    </row>
    <row r="1495" spans="2:2" x14ac:dyDescent="0.2">
      <c r="B1495" s="10"/>
    </row>
    <row r="1496" spans="2:2" x14ac:dyDescent="0.2">
      <c r="B1496" s="10"/>
    </row>
    <row r="1497" spans="2:2" x14ac:dyDescent="0.2">
      <c r="B1497" s="10"/>
    </row>
    <row r="1498" spans="2:2" x14ac:dyDescent="0.2">
      <c r="B1498" s="10"/>
    </row>
    <row r="1499" spans="2:2" x14ac:dyDescent="0.2">
      <c r="B1499" s="10"/>
    </row>
    <row r="1500" spans="2:2" x14ac:dyDescent="0.2">
      <c r="B1500" s="10"/>
    </row>
    <row r="1501" spans="2:2" x14ac:dyDescent="0.2">
      <c r="B1501" s="10"/>
    </row>
    <row r="1502" spans="2:2" x14ac:dyDescent="0.2">
      <c r="B1502" s="10"/>
    </row>
    <row r="1503" spans="2:2" x14ac:dyDescent="0.2">
      <c r="B1503" s="10"/>
    </row>
    <row r="1504" spans="2:2" x14ac:dyDescent="0.2">
      <c r="B1504" s="10"/>
    </row>
    <row r="1505" spans="2:2" x14ac:dyDescent="0.2">
      <c r="B1505" s="10"/>
    </row>
    <row r="1506" spans="2:2" x14ac:dyDescent="0.2">
      <c r="B1506" s="10"/>
    </row>
    <row r="1507" spans="2:2" x14ac:dyDescent="0.2">
      <c r="B1507" s="10"/>
    </row>
    <row r="1508" spans="2:2" x14ac:dyDescent="0.2">
      <c r="B1508" s="10"/>
    </row>
    <row r="1509" spans="2:2" x14ac:dyDescent="0.2">
      <c r="B1509" s="10"/>
    </row>
    <row r="1510" spans="2:2" x14ac:dyDescent="0.2">
      <c r="B1510" s="10"/>
    </row>
    <row r="1511" spans="2:2" x14ac:dyDescent="0.2">
      <c r="B1511" s="10"/>
    </row>
    <row r="1512" spans="2:2" x14ac:dyDescent="0.2">
      <c r="B1512" s="10"/>
    </row>
    <row r="1513" spans="2:2" x14ac:dyDescent="0.2">
      <c r="B1513" s="10"/>
    </row>
    <row r="1514" spans="2:2" x14ac:dyDescent="0.2">
      <c r="B1514" s="10"/>
    </row>
    <row r="1515" spans="2:2" x14ac:dyDescent="0.2">
      <c r="B1515" s="10"/>
    </row>
    <row r="1516" spans="2:2" x14ac:dyDescent="0.2">
      <c r="B1516" s="10"/>
    </row>
    <row r="1517" spans="2:2" x14ac:dyDescent="0.2">
      <c r="B1517" s="10"/>
    </row>
    <row r="1518" spans="2:2" x14ac:dyDescent="0.2">
      <c r="B1518" s="10"/>
    </row>
    <row r="1519" spans="2:2" x14ac:dyDescent="0.2">
      <c r="B1519" s="10"/>
    </row>
    <row r="1520" spans="2:2" x14ac:dyDescent="0.2">
      <c r="B1520" s="10"/>
    </row>
    <row r="1521" spans="2:2" x14ac:dyDescent="0.2">
      <c r="B1521" s="10"/>
    </row>
    <row r="1522" spans="2:2" x14ac:dyDescent="0.2">
      <c r="B1522" s="10"/>
    </row>
    <row r="1523" spans="2:2" x14ac:dyDescent="0.2">
      <c r="B1523" s="10"/>
    </row>
    <row r="1524" spans="2:2" x14ac:dyDescent="0.2">
      <c r="B1524" s="10"/>
    </row>
    <row r="1525" spans="2:2" x14ac:dyDescent="0.2">
      <c r="B1525" s="10"/>
    </row>
    <row r="1526" spans="2:2" x14ac:dyDescent="0.2">
      <c r="B1526" s="10"/>
    </row>
    <row r="1527" spans="2:2" x14ac:dyDescent="0.2">
      <c r="B1527" s="10"/>
    </row>
    <row r="1528" spans="2:2" x14ac:dyDescent="0.2">
      <c r="B1528" s="10"/>
    </row>
    <row r="1529" spans="2:2" x14ac:dyDescent="0.2">
      <c r="B1529" s="10"/>
    </row>
    <row r="1530" spans="2:2" x14ac:dyDescent="0.2">
      <c r="B1530" s="10"/>
    </row>
    <row r="1531" spans="2:2" x14ac:dyDescent="0.2">
      <c r="B1531" s="10"/>
    </row>
    <row r="1532" spans="2:2" x14ac:dyDescent="0.2">
      <c r="B1532" s="10"/>
    </row>
    <row r="1533" spans="2:2" x14ac:dyDescent="0.2">
      <c r="B1533" s="10"/>
    </row>
    <row r="1534" spans="2:2" x14ac:dyDescent="0.2">
      <c r="B1534" s="10"/>
    </row>
    <row r="1535" spans="2:2" x14ac:dyDescent="0.2">
      <c r="B1535" s="10"/>
    </row>
    <row r="1536" spans="2:2" x14ac:dyDescent="0.2">
      <c r="B1536" s="10"/>
    </row>
    <row r="1537" spans="2:2" x14ac:dyDescent="0.2">
      <c r="B1537" s="10"/>
    </row>
    <row r="1538" spans="2:2" x14ac:dyDescent="0.2">
      <c r="B1538" s="10"/>
    </row>
    <row r="1539" spans="2:2" x14ac:dyDescent="0.2">
      <c r="B1539" s="10"/>
    </row>
    <row r="1540" spans="2:2" x14ac:dyDescent="0.2">
      <c r="B1540" s="10"/>
    </row>
    <row r="1541" spans="2:2" x14ac:dyDescent="0.2">
      <c r="B1541" s="10"/>
    </row>
    <row r="1542" spans="2:2" x14ac:dyDescent="0.2">
      <c r="B1542" s="10"/>
    </row>
    <row r="1543" spans="2:2" x14ac:dyDescent="0.2">
      <c r="B1543" s="10"/>
    </row>
    <row r="1544" spans="2:2" x14ac:dyDescent="0.2">
      <c r="B1544" s="10"/>
    </row>
    <row r="1545" spans="2:2" x14ac:dyDescent="0.2">
      <c r="B1545" s="10"/>
    </row>
    <row r="1546" spans="2:2" x14ac:dyDescent="0.2">
      <c r="B1546" s="10"/>
    </row>
    <row r="1547" spans="2:2" x14ac:dyDescent="0.2">
      <c r="B1547" s="10"/>
    </row>
    <row r="1548" spans="2:2" x14ac:dyDescent="0.2">
      <c r="B1548" s="10"/>
    </row>
    <row r="1549" spans="2:2" x14ac:dyDescent="0.2">
      <c r="B1549" s="10"/>
    </row>
    <row r="1550" spans="2:2" x14ac:dyDescent="0.2">
      <c r="B1550" s="10"/>
    </row>
    <row r="1551" spans="2:2" x14ac:dyDescent="0.2">
      <c r="B1551" s="10"/>
    </row>
    <row r="1552" spans="2:2" x14ac:dyDescent="0.2">
      <c r="B1552" s="10"/>
    </row>
    <row r="1553" spans="2:2" x14ac:dyDescent="0.2">
      <c r="B1553" s="10"/>
    </row>
    <row r="1554" spans="2:2" x14ac:dyDescent="0.2">
      <c r="B1554" s="10"/>
    </row>
    <row r="1555" spans="2:2" x14ac:dyDescent="0.2">
      <c r="B1555" s="10"/>
    </row>
    <row r="1556" spans="2:2" x14ac:dyDescent="0.2">
      <c r="B1556" s="10"/>
    </row>
    <row r="1557" spans="2:2" x14ac:dyDescent="0.2">
      <c r="B1557" s="10"/>
    </row>
    <row r="1558" spans="2:2" x14ac:dyDescent="0.2">
      <c r="B1558" s="10"/>
    </row>
    <row r="1559" spans="2:2" x14ac:dyDescent="0.2">
      <c r="B1559" s="10"/>
    </row>
    <row r="1560" spans="2:2" x14ac:dyDescent="0.2">
      <c r="B1560" s="10"/>
    </row>
    <row r="1561" spans="2:2" x14ac:dyDescent="0.2">
      <c r="B1561" s="10"/>
    </row>
    <row r="1562" spans="2:2" x14ac:dyDescent="0.2">
      <c r="B1562" s="10"/>
    </row>
    <row r="1563" spans="2:2" x14ac:dyDescent="0.2">
      <c r="B1563" s="10"/>
    </row>
    <row r="1564" spans="2:2" x14ac:dyDescent="0.2">
      <c r="B1564" s="10"/>
    </row>
    <row r="1565" spans="2:2" x14ac:dyDescent="0.2">
      <c r="B1565" s="10"/>
    </row>
    <row r="1566" spans="2:2" x14ac:dyDescent="0.2">
      <c r="B1566" s="10"/>
    </row>
    <row r="1567" spans="2:2" x14ac:dyDescent="0.2">
      <c r="B1567" s="10"/>
    </row>
    <row r="1568" spans="2:2" x14ac:dyDescent="0.2">
      <c r="B1568" s="10"/>
    </row>
    <row r="1569" spans="2:2" x14ac:dyDescent="0.2">
      <c r="B1569" s="10"/>
    </row>
    <row r="1570" spans="2:2" x14ac:dyDescent="0.2">
      <c r="B1570" s="10"/>
    </row>
    <row r="1571" spans="2:2" x14ac:dyDescent="0.2">
      <c r="B1571" s="10"/>
    </row>
    <row r="1572" spans="2:2" x14ac:dyDescent="0.2">
      <c r="B1572" s="10"/>
    </row>
    <row r="1573" spans="2:2" x14ac:dyDescent="0.2">
      <c r="B1573" s="10"/>
    </row>
    <row r="1574" spans="2:2" x14ac:dyDescent="0.2">
      <c r="B1574" s="10"/>
    </row>
    <row r="1575" spans="2:2" x14ac:dyDescent="0.2">
      <c r="B1575" s="10"/>
    </row>
    <row r="1576" spans="2:2" x14ac:dyDescent="0.2">
      <c r="B1576" s="10"/>
    </row>
    <row r="1577" spans="2:2" x14ac:dyDescent="0.2">
      <c r="B1577" s="10"/>
    </row>
    <row r="1578" spans="2:2" x14ac:dyDescent="0.2">
      <c r="B1578" s="10"/>
    </row>
    <row r="1579" spans="2:2" x14ac:dyDescent="0.2">
      <c r="B1579" s="10"/>
    </row>
    <row r="1580" spans="2:2" x14ac:dyDescent="0.2">
      <c r="B1580" s="10"/>
    </row>
    <row r="1581" spans="2:2" x14ac:dyDescent="0.2">
      <c r="B1581" s="10"/>
    </row>
    <row r="1582" spans="2:2" x14ac:dyDescent="0.2">
      <c r="B1582" s="10"/>
    </row>
    <row r="1583" spans="2:2" x14ac:dyDescent="0.2">
      <c r="B1583" s="10"/>
    </row>
    <row r="1584" spans="2:2" x14ac:dyDescent="0.2">
      <c r="B1584" s="10"/>
    </row>
    <row r="1585" spans="2:2" x14ac:dyDescent="0.2">
      <c r="B1585" s="10"/>
    </row>
    <row r="1586" spans="2:2" x14ac:dyDescent="0.2">
      <c r="B1586" s="10"/>
    </row>
    <row r="1587" spans="2:2" x14ac:dyDescent="0.2">
      <c r="B1587" s="10"/>
    </row>
    <row r="1588" spans="2:2" x14ac:dyDescent="0.2">
      <c r="B1588" s="10"/>
    </row>
    <row r="1589" spans="2:2" x14ac:dyDescent="0.2">
      <c r="B1589" s="10"/>
    </row>
    <row r="1590" spans="2:2" x14ac:dyDescent="0.2">
      <c r="B1590" s="10"/>
    </row>
    <row r="1591" spans="2:2" x14ac:dyDescent="0.2">
      <c r="B1591" s="10"/>
    </row>
    <row r="1592" spans="2:2" x14ac:dyDescent="0.2">
      <c r="B1592" s="10"/>
    </row>
    <row r="1593" spans="2:2" x14ac:dyDescent="0.2">
      <c r="B1593" s="10"/>
    </row>
    <row r="1594" spans="2:2" x14ac:dyDescent="0.2">
      <c r="B1594" s="10"/>
    </row>
    <row r="1595" spans="2:2" x14ac:dyDescent="0.2">
      <c r="B1595" s="10"/>
    </row>
    <row r="1596" spans="2:2" x14ac:dyDescent="0.2">
      <c r="B1596" s="10"/>
    </row>
    <row r="1597" spans="2:2" x14ac:dyDescent="0.2">
      <c r="B1597" s="10"/>
    </row>
    <row r="1598" spans="2:2" x14ac:dyDescent="0.2">
      <c r="B1598" s="10"/>
    </row>
    <row r="1599" spans="2:2" x14ac:dyDescent="0.2">
      <c r="B1599" s="10"/>
    </row>
    <row r="1600" spans="2:2" x14ac:dyDescent="0.2">
      <c r="B1600" s="10"/>
    </row>
    <row r="1601" spans="2:2" x14ac:dyDescent="0.2">
      <c r="B1601" s="10"/>
    </row>
    <row r="1602" spans="2:2" x14ac:dyDescent="0.2">
      <c r="B1602" s="10"/>
    </row>
    <row r="1603" spans="2:2" x14ac:dyDescent="0.2">
      <c r="B1603" s="10"/>
    </row>
    <row r="1604" spans="2:2" x14ac:dyDescent="0.2">
      <c r="B1604" s="10"/>
    </row>
    <row r="1605" spans="2:2" x14ac:dyDescent="0.2">
      <c r="B1605" s="10"/>
    </row>
    <row r="1606" spans="2:2" x14ac:dyDescent="0.2">
      <c r="B1606" s="10"/>
    </row>
    <row r="1607" spans="2:2" x14ac:dyDescent="0.2">
      <c r="B1607" s="10"/>
    </row>
    <row r="1608" spans="2:2" x14ac:dyDescent="0.2">
      <c r="B1608" s="10"/>
    </row>
    <row r="1609" spans="2:2" x14ac:dyDescent="0.2">
      <c r="B1609" s="10"/>
    </row>
    <row r="1610" spans="2:2" x14ac:dyDescent="0.2">
      <c r="B1610" s="10"/>
    </row>
    <row r="1611" spans="2:2" x14ac:dyDescent="0.2">
      <c r="B1611" s="10"/>
    </row>
    <row r="1612" spans="2:2" x14ac:dyDescent="0.2">
      <c r="B1612" s="10"/>
    </row>
    <row r="1613" spans="2:2" x14ac:dyDescent="0.2">
      <c r="B1613" s="10"/>
    </row>
    <row r="1614" spans="2:2" x14ac:dyDescent="0.2">
      <c r="B1614" s="10"/>
    </row>
    <row r="1615" spans="2:2" x14ac:dyDescent="0.2">
      <c r="B1615" s="10"/>
    </row>
    <row r="1616" spans="2:2" x14ac:dyDescent="0.2">
      <c r="B1616" s="10"/>
    </row>
    <row r="1617" spans="2:2" x14ac:dyDescent="0.2">
      <c r="B1617" s="10"/>
    </row>
    <row r="1618" spans="2:2" x14ac:dyDescent="0.2">
      <c r="B1618" s="10"/>
    </row>
    <row r="1619" spans="2:2" x14ac:dyDescent="0.2">
      <c r="B1619" s="10"/>
    </row>
    <row r="1620" spans="2:2" x14ac:dyDescent="0.2">
      <c r="B1620" s="10"/>
    </row>
    <row r="1621" spans="2:2" x14ac:dyDescent="0.2">
      <c r="B1621" s="10"/>
    </row>
    <row r="1622" spans="2:2" x14ac:dyDescent="0.2">
      <c r="B1622" s="10"/>
    </row>
    <row r="1623" spans="2:2" x14ac:dyDescent="0.2">
      <c r="B1623" s="10"/>
    </row>
    <row r="1624" spans="2:2" x14ac:dyDescent="0.2">
      <c r="B1624" s="10"/>
    </row>
    <row r="1625" spans="2:2" x14ac:dyDescent="0.2">
      <c r="B1625" s="10"/>
    </row>
    <row r="1626" spans="2:2" x14ac:dyDescent="0.2">
      <c r="B1626" s="10"/>
    </row>
    <row r="1627" spans="2:2" x14ac:dyDescent="0.2">
      <c r="B1627" s="10"/>
    </row>
    <row r="1628" spans="2:2" x14ac:dyDescent="0.2">
      <c r="B1628" s="10"/>
    </row>
    <row r="1629" spans="2:2" x14ac:dyDescent="0.2">
      <c r="B1629" s="10"/>
    </row>
    <row r="1630" spans="2:2" x14ac:dyDescent="0.2">
      <c r="B1630" s="10"/>
    </row>
    <row r="1631" spans="2:2" x14ac:dyDescent="0.2">
      <c r="B1631" s="10"/>
    </row>
    <row r="1632" spans="2:2" x14ac:dyDescent="0.2">
      <c r="B1632" s="10"/>
    </row>
    <row r="1633" spans="2:2" x14ac:dyDescent="0.2">
      <c r="B1633" s="10"/>
    </row>
    <row r="1634" spans="2:2" x14ac:dyDescent="0.2">
      <c r="B1634" s="10"/>
    </row>
    <row r="1635" spans="2:2" x14ac:dyDescent="0.2">
      <c r="B1635" s="10"/>
    </row>
    <row r="1636" spans="2:2" x14ac:dyDescent="0.2">
      <c r="B1636" s="10"/>
    </row>
    <row r="1637" spans="2:2" x14ac:dyDescent="0.2">
      <c r="B1637" s="10"/>
    </row>
    <row r="1638" spans="2:2" x14ac:dyDescent="0.2">
      <c r="B1638" s="10"/>
    </row>
    <row r="1639" spans="2:2" x14ac:dyDescent="0.2">
      <c r="B1639" s="10"/>
    </row>
    <row r="1640" spans="2:2" x14ac:dyDescent="0.2">
      <c r="B1640" s="10"/>
    </row>
    <row r="1641" spans="2:2" x14ac:dyDescent="0.2">
      <c r="B1641" s="10"/>
    </row>
    <row r="1642" spans="2:2" x14ac:dyDescent="0.2">
      <c r="B1642" s="10"/>
    </row>
    <row r="1643" spans="2:2" x14ac:dyDescent="0.2">
      <c r="B1643" s="10"/>
    </row>
    <row r="1644" spans="2:2" x14ac:dyDescent="0.2">
      <c r="B1644" s="10"/>
    </row>
    <row r="1645" spans="2:2" x14ac:dyDescent="0.2">
      <c r="B1645" s="10"/>
    </row>
    <row r="1646" spans="2:2" x14ac:dyDescent="0.2">
      <c r="B1646" s="10"/>
    </row>
    <row r="1647" spans="2:2" x14ac:dyDescent="0.2">
      <c r="B1647" s="10"/>
    </row>
    <row r="1648" spans="2:2" x14ac:dyDescent="0.2">
      <c r="B1648" s="10"/>
    </row>
    <row r="1649" spans="2:2" x14ac:dyDescent="0.2">
      <c r="B1649" s="10"/>
    </row>
    <row r="1650" spans="2:2" x14ac:dyDescent="0.2">
      <c r="B1650" s="10"/>
    </row>
    <row r="1651" spans="2:2" x14ac:dyDescent="0.2">
      <c r="B1651" s="10"/>
    </row>
    <row r="1652" spans="2:2" x14ac:dyDescent="0.2">
      <c r="B1652" s="10"/>
    </row>
    <row r="1653" spans="2:2" x14ac:dyDescent="0.2">
      <c r="B1653" s="10"/>
    </row>
    <row r="1654" spans="2:2" x14ac:dyDescent="0.2">
      <c r="B1654" s="10"/>
    </row>
    <row r="1655" spans="2:2" x14ac:dyDescent="0.2">
      <c r="B1655" s="10"/>
    </row>
    <row r="1656" spans="2:2" x14ac:dyDescent="0.2">
      <c r="B1656" s="10"/>
    </row>
    <row r="1657" spans="2:2" x14ac:dyDescent="0.2">
      <c r="B1657" s="10"/>
    </row>
    <row r="1658" spans="2:2" x14ac:dyDescent="0.2">
      <c r="B1658" s="10"/>
    </row>
    <row r="1659" spans="2:2" x14ac:dyDescent="0.2">
      <c r="B1659" s="10"/>
    </row>
    <row r="1660" spans="2:2" x14ac:dyDescent="0.2">
      <c r="B1660" s="10"/>
    </row>
    <row r="1661" spans="2:2" x14ac:dyDescent="0.2">
      <c r="B1661" s="10"/>
    </row>
    <row r="1662" spans="2:2" x14ac:dyDescent="0.2">
      <c r="B1662" s="10"/>
    </row>
    <row r="1663" spans="2:2" x14ac:dyDescent="0.2">
      <c r="B1663" s="10"/>
    </row>
    <row r="1664" spans="2:2" x14ac:dyDescent="0.2">
      <c r="B1664" s="10"/>
    </row>
    <row r="1665" spans="2:2" x14ac:dyDescent="0.2">
      <c r="B1665" s="10"/>
    </row>
    <row r="1666" spans="2:2" x14ac:dyDescent="0.2">
      <c r="B1666" s="10"/>
    </row>
    <row r="1667" spans="2:2" x14ac:dyDescent="0.2">
      <c r="B1667" s="10"/>
    </row>
    <row r="1668" spans="2:2" x14ac:dyDescent="0.2">
      <c r="B1668" s="10"/>
    </row>
    <row r="1669" spans="2:2" x14ac:dyDescent="0.2">
      <c r="B1669" s="10"/>
    </row>
    <row r="1670" spans="2:2" x14ac:dyDescent="0.2">
      <c r="B1670" s="10"/>
    </row>
    <row r="1671" spans="2:2" x14ac:dyDescent="0.2">
      <c r="B1671" s="10"/>
    </row>
    <row r="1672" spans="2:2" x14ac:dyDescent="0.2">
      <c r="B1672" s="10"/>
    </row>
    <row r="1673" spans="2:2" x14ac:dyDescent="0.2">
      <c r="B1673" s="10"/>
    </row>
    <row r="1674" spans="2:2" x14ac:dyDescent="0.2">
      <c r="B1674" s="10"/>
    </row>
    <row r="1675" spans="2:2" x14ac:dyDescent="0.2">
      <c r="B1675" s="10"/>
    </row>
    <row r="1676" spans="2:2" x14ac:dyDescent="0.2">
      <c r="B1676" s="10"/>
    </row>
    <row r="1677" spans="2:2" x14ac:dyDescent="0.2">
      <c r="B1677" s="10"/>
    </row>
    <row r="1678" spans="2:2" x14ac:dyDescent="0.2">
      <c r="B1678" s="10"/>
    </row>
    <row r="1679" spans="2:2" x14ac:dyDescent="0.2">
      <c r="B1679" s="10"/>
    </row>
    <row r="1680" spans="2:2" x14ac:dyDescent="0.2">
      <c r="B1680" s="10"/>
    </row>
    <row r="1681" spans="2:2" x14ac:dyDescent="0.2">
      <c r="B1681" s="10"/>
    </row>
    <row r="1682" spans="2:2" x14ac:dyDescent="0.2">
      <c r="B1682" s="10"/>
    </row>
    <row r="1683" spans="2:2" x14ac:dyDescent="0.2">
      <c r="B1683" s="10"/>
    </row>
    <row r="1684" spans="2:2" x14ac:dyDescent="0.2">
      <c r="B1684" s="10"/>
    </row>
    <row r="1685" spans="2:2" x14ac:dyDescent="0.2">
      <c r="B1685" s="10"/>
    </row>
    <row r="1686" spans="2:2" x14ac:dyDescent="0.2">
      <c r="B1686" s="10"/>
    </row>
    <row r="1687" spans="2:2" x14ac:dyDescent="0.2">
      <c r="B1687" s="10"/>
    </row>
    <row r="1688" spans="2:2" x14ac:dyDescent="0.2">
      <c r="B1688" s="10"/>
    </row>
    <row r="1689" spans="2:2" x14ac:dyDescent="0.2">
      <c r="B1689" s="10"/>
    </row>
    <row r="1690" spans="2:2" x14ac:dyDescent="0.2">
      <c r="B1690" s="10"/>
    </row>
    <row r="1691" spans="2:2" x14ac:dyDescent="0.2">
      <c r="B1691" s="10"/>
    </row>
    <row r="1692" spans="2:2" x14ac:dyDescent="0.2">
      <c r="B1692" s="10"/>
    </row>
    <row r="1693" spans="2:2" x14ac:dyDescent="0.2">
      <c r="B1693" s="10"/>
    </row>
    <row r="1694" spans="2:2" x14ac:dyDescent="0.2">
      <c r="B1694" s="10"/>
    </row>
    <row r="1695" spans="2:2" x14ac:dyDescent="0.2">
      <c r="B1695" s="10"/>
    </row>
    <row r="1696" spans="2:2" x14ac:dyDescent="0.2">
      <c r="B1696" s="10"/>
    </row>
    <row r="1697" spans="2:2" x14ac:dyDescent="0.2">
      <c r="B1697" s="10"/>
    </row>
    <row r="1698" spans="2:2" x14ac:dyDescent="0.2">
      <c r="B1698" s="10"/>
    </row>
    <row r="1699" spans="2:2" x14ac:dyDescent="0.2">
      <c r="B1699" s="10"/>
    </row>
    <row r="1700" spans="2:2" x14ac:dyDescent="0.2">
      <c r="B1700" s="10"/>
    </row>
    <row r="1701" spans="2:2" x14ac:dyDescent="0.2">
      <c r="B1701" s="10"/>
    </row>
    <row r="1702" spans="2:2" x14ac:dyDescent="0.2">
      <c r="B1702" s="10"/>
    </row>
    <row r="1703" spans="2:2" x14ac:dyDescent="0.2">
      <c r="B1703" s="10"/>
    </row>
    <row r="1704" spans="2:2" x14ac:dyDescent="0.2">
      <c r="B1704" s="10"/>
    </row>
    <row r="1705" spans="2:2" x14ac:dyDescent="0.2">
      <c r="B1705" s="10"/>
    </row>
    <row r="1706" spans="2:2" x14ac:dyDescent="0.2">
      <c r="B1706" s="10"/>
    </row>
    <row r="1707" spans="2:2" x14ac:dyDescent="0.2">
      <c r="B1707" s="10"/>
    </row>
    <row r="1708" spans="2:2" x14ac:dyDescent="0.2">
      <c r="B1708" s="10"/>
    </row>
    <row r="1709" spans="2:2" x14ac:dyDescent="0.2">
      <c r="B1709" s="10"/>
    </row>
    <row r="1710" spans="2:2" x14ac:dyDescent="0.2">
      <c r="B1710" s="10"/>
    </row>
    <row r="1711" spans="2:2" x14ac:dyDescent="0.2">
      <c r="B1711" s="10"/>
    </row>
    <row r="1712" spans="2:2" x14ac:dyDescent="0.2">
      <c r="B1712" s="10"/>
    </row>
    <row r="1713" spans="2:2" x14ac:dyDescent="0.2">
      <c r="B1713" s="10"/>
    </row>
    <row r="1714" spans="2:2" x14ac:dyDescent="0.2">
      <c r="B1714" s="10"/>
    </row>
    <row r="1715" spans="2:2" x14ac:dyDescent="0.2">
      <c r="B1715" s="10"/>
    </row>
    <row r="1716" spans="2:2" x14ac:dyDescent="0.2">
      <c r="B1716" s="10"/>
    </row>
    <row r="1717" spans="2:2" x14ac:dyDescent="0.2">
      <c r="B1717" s="10"/>
    </row>
    <row r="1718" spans="2:2" x14ac:dyDescent="0.2">
      <c r="B1718" s="10"/>
    </row>
    <row r="1719" spans="2:2" x14ac:dyDescent="0.2">
      <c r="B1719" s="10"/>
    </row>
    <row r="1720" spans="2:2" x14ac:dyDescent="0.2">
      <c r="B1720" s="10"/>
    </row>
    <row r="1721" spans="2:2" x14ac:dyDescent="0.2">
      <c r="B1721" s="10"/>
    </row>
    <row r="1722" spans="2:2" x14ac:dyDescent="0.2">
      <c r="B1722" s="10"/>
    </row>
    <row r="1723" spans="2:2" x14ac:dyDescent="0.2">
      <c r="B1723" s="10"/>
    </row>
    <row r="1724" spans="2:2" x14ac:dyDescent="0.2">
      <c r="B1724" s="10"/>
    </row>
    <row r="1725" spans="2:2" x14ac:dyDescent="0.2">
      <c r="B1725" s="10"/>
    </row>
    <row r="1726" spans="2:2" x14ac:dyDescent="0.2">
      <c r="B1726" s="10"/>
    </row>
    <row r="1727" spans="2:2" x14ac:dyDescent="0.2">
      <c r="B1727" s="10"/>
    </row>
    <row r="1728" spans="2:2" x14ac:dyDescent="0.2">
      <c r="B1728" s="10"/>
    </row>
    <row r="1729" spans="2:2" x14ac:dyDescent="0.2">
      <c r="B1729" s="10"/>
    </row>
    <row r="1730" spans="2:2" x14ac:dyDescent="0.2">
      <c r="B1730" s="10"/>
    </row>
    <row r="1731" spans="2:2" x14ac:dyDescent="0.2">
      <c r="B1731" s="10"/>
    </row>
    <row r="1732" spans="2:2" x14ac:dyDescent="0.2">
      <c r="B1732" s="10"/>
    </row>
    <row r="1733" spans="2:2" x14ac:dyDescent="0.2">
      <c r="B1733" s="10"/>
    </row>
    <row r="1734" spans="2:2" x14ac:dyDescent="0.2">
      <c r="B1734" s="10"/>
    </row>
    <row r="1735" spans="2:2" x14ac:dyDescent="0.2">
      <c r="B1735" s="10"/>
    </row>
    <row r="1736" spans="2:2" x14ac:dyDescent="0.2">
      <c r="B1736" s="10"/>
    </row>
    <row r="1737" spans="2:2" x14ac:dyDescent="0.2">
      <c r="B1737" s="10"/>
    </row>
    <row r="1738" spans="2:2" x14ac:dyDescent="0.2">
      <c r="B1738" s="10"/>
    </row>
    <row r="1739" spans="2:2" x14ac:dyDescent="0.2">
      <c r="B1739" s="10"/>
    </row>
    <row r="1740" spans="2:2" x14ac:dyDescent="0.2">
      <c r="B1740" s="10"/>
    </row>
    <row r="1741" spans="2:2" x14ac:dyDescent="0.2">
      <c r="B1741" s="10"/>
    </row>
    <row r="1742" spans="2:2" x14ac:dyDescent="0.2">
      <c r="B1742" s="10"/>
    </row>
    <row r="1743" spans="2:2" x14ac:dyDescent="0.2">
      <c r="B1743" s="10"/>
    </row>
    <row r="1744" spans="2:2" x14ac:dyDescent="0.2">
      <c r="B1744" s="10"/>
    </row>
    <row r="1745" spans="2:2" x14ac:dyDescent="0.2">
      <c r="B1745" s="10"/>
    </row>
    <row r="1746" spans="2:2" x14ac:dyDescent="0.2">
      <c r="B1746" s="10"/>
    </row>
    <row r="1747" spans="2:2" x14ac:dyDescent="0.2">
      <c r="B1747" s="10"/>
    </row>
    <row r="1748" spans="2:2" x14ac:dyDescent="0.2">
      <c r="B1748" s="10"/>
    </row>
    <row r="1749" spans="2:2" x14ac:dyDescent="0.2">
      <c r="B1749" s="10"/>
    </row>
    <row r="1750" spans="2:2" x14ac:dyDescent="0.2">
      <c r="B1750" s="10"/>
    </row>
    <row r="1751" spans="2:2" x14ac:dyDescent="0.2">
      <c r="B1751" s="10"/>
    </row>
    <row r="1752" spans="2:2" x14ac:dyDescent="0.2">
      <c r="B1752" s="10"/>
    </row>
    <row r="1753" spans="2:2" x14ac:dyDescent="0.2">
      <c r="B1753" s="10"/>
    </row>
    <row r="1754" spans="2:2" x14ac:dyDescent="0.2">
      <c r="B1754" s="10"/>
    </row>
    <row r="1755" spans="2:2" x14ac:dyDescent="0.2">
      <c r="B1755" s="10"/>
    </row>
    <row r="1756" spans="2:2" x14ac:dyDescent="0.2">
      <c r="B1756" s="10"/>
    </row>
    <row r="1757" spans="2:2" x14ac:dyDescent="0.2">
      <c r="B1757" s="10"/>
    </row>
    <row r="1758" spans="2:2" x14ac:dyDescent="0.2">
      <c r="B1758" s="10"/>
    </row>
    <row r="1759" spans="2:2" x14ac:dyDescent="0.2">
      <c r="B1759" s="10"/>
    </row>
    <row r="1760" spans="2:2" x14ac:dyDescent="0.2">
      <c r="B1760" s="10"/>
    </row>
    <row r="1761" spans="2:2" x14ac:dyDescent="0.2">
      <c r="B1761" s="10"/>
    </row>
    <row r="1762" spans="2:2" x14ac:dyDescent="0.2">
      <c r="B1762" s="10"/>
    </row>
    <row r="1763" spans="2:2" x14ac:dyDescent="0.2">
      <c r="B1763" s="10"/>
    </row>
    <row r="1764" spans="2:2" x14ac:dyDescent="0.2">
      <c r="B1764" s="10"/>
    </row>
    <row r="1765" spans="2:2" x14ac:dyDescent="0.2">
      <c r="B1765" s="10"/>
    </row>
    <row r="1766" spans="2:2" x14ac:dyDescent="0.2">
      <c r="B1766" s="10"/>
    </row>
    <row r="1767" spans="2:2" x14ac:dyDescent="0.2">
      <c r="B1767" s="10"/>
    </row>
    <row r="1768" spans="2:2" x14ac:dyDescent="0.2">
      <c r="B1768" s="10"/>
    </row>
    <row r="1769" spans="2:2" x14ac:dyDescent="0.2">
      <c r="B1769" s="10"/>
    </row>
    <row r="1770" spans="2:2" x14ac:dyDescent="0.2">
      <c r="B1770" s="10"/>
    </row>
    <row r="1771" spans="2:2" x14ac:dyDescent="0.2">
      <c r="B1771" s="10"/>
    </row>
    <row r="1772" spans="2:2" x14ac:dyDescent="0.2">
      <c r="B1772" s="10"/>
    </row>
    <row r="1773" spans="2:2" x14ac:dyDescent="0.2">
      <c r="B1773" s="10"/>
    </row>
    <row r="1774" spans="2:2" x14ac:dyDescent="0.2">
      <c r="B1774" s="10"/>
    </row>
    <row r="1775" spans="2:2" x14ac:dyDescent="0.2">
      <c r="B1775" s="10"/>
    </row>
    <row r="1776" spans="2:2" x14ac:dyDescent="0.2">
      <c r="B1776" s="10"/>
    </row>
    <row r="1777" spans="2:2" x14ac:dyDescent="0.2">
      <c r="B1777" s="10"/>
    </row>
    <row r="1778" spans="2:2" x14ac:dyDescent="0.2">
      <c r="B1778" s="10"/>
    </row>
    <row r="1779" spans="2:2" x14ac:dyDescent="0.2">
      <c r="B1779" s="10"/>
    </row>
    <row r="1780" spans="2:2" x14ac:dyDescent="0.2">
      <c r="B1780" s="10"/>
    </row>
    <row r="1781" spans="2:2" x14ac:dyDescent="0.2">
      <c r="B1781" s="10"/>
    </row>
    <row r="1782" spans="2:2" x14ac:dyDescent="0.2">
      <c r="B1782" s="10"/>
    </row>
    <row r="1783" spans="2:2" x14ac:dyDescent="0.2">
      <c r="B1783" s="10"/>
    </row>
    <row r="1784" spans="2:2" x14ac:dyDescent="0.2">
      <c r="B1784" s="10"/>
    </row>
    <row r="1785" spans="2:2" x14ac:dyDescent="0.2">
      <c r="B1785" s="10"/>
    </row>
    <row r="1786" spans="2:2" x14ac:dyDescent="0.2">
      <c r="B1786" s="10"/>
    </row>
    <row r="1787" spans="2:2" x14ac:dyDescent="0.2">
      <c r="B1787" s="10"/>
    </row>
    <row r="1788" spans="2:2" x14ac:dyDescent="0.2">
      <c r="B1788" s="10"/>
    </row>
    <row r="1789" spans="2:2" x14ac:dyDescent="0.2">
      <c r="B1789" s="10"/>
    </row>
    <row r="1790" spans="2:2" x14ac:dyDescent="0.2">
      <c r="B1790" s="10"/>
    </row>
    <row r="1791" spans="2:2" x14ac:dyDescent="0.2">
      <c r="B1791" s="10"/>
    </row>
    <row r="1792" spans="2:2" x14ac:dyDescent="0.2">
      <c r="B1792" s="10"/>
    </row>
    <row r="1793" spans="2:2" x14ac:dyDescent="0.2">
      <c r="B1793" s="10"/>
    </row>
    <row r="1794" spans="2:2" x14ac:dyDescent="0.2">
      <c r="B1794" s="10"/>
    </row>
    <row r="1795" spans="2:2" x14ac:dyDescent="0.2">
      <c r="B1795" s="10"/>
    </row>
    <row r="1796" spans="2:2" x14ac:dyDescent="0.2">
      <c r="B1796" s="10"/>
    </row>
    <row r="1797" spans="2:2" x14ac:dyDescent="0.2">
      <c r="B1797" s="10"/>
    </row>
    <row r="1798" spans="2:2" x14ac:dyDescent="0.2">
      <c r="B1798" s="10"/>
    </row>
    <row r="1799" spans="2:2" x14ac:dyDescent="0.2">
      <c r="B1799" s="10"/>
    </row>
    <row r="1800" spans="2:2" x14ac:dyDescent="0.2">
      <c r="B1800" s="10"/>
    </row>
    <row r="1801" spans="2:2" x14ac:dyDescent="0.2">
      <c r="B1801" s="10"/>
    </row>
    <row r="1802" spans="2:2" x14ac:dyDescent="0.2">
      <c r="B1802" s="10"/>
    </row>
    <row r="1803" spans="2:2" x14ac:dyDescent="0.2">
      <c r="B1803" s="10"/>
    </row>
    <row r="1804" spans="2:2" x14ac:dyDescent="0.2">
      <c r="B1804" s="10"/>
    </row>
    <row r="1805" spans="2:2" x14ac:dyDescent="0.2">
      <c r="B1805" s="10"/>
    </row>
    <row r="1806" spans="2:2" x14ac:dyDescent="0.2">
      <c r="B1806" s="10"/>
    </row>
    <row r="1807" spans="2:2" x14ac:dyDescent="0.2">
      <c r="B1807" s="10"/>
    </row>
    <row r="1808" spans="2:2" x14ac:dyDescent="0.2">
      <c r="B1808" s="10"/>
    </row>
    <row r="1809" spans="2:2" x14ac:dyDescent="0.2">
      <c r="B1809" s="10"/>
    </row>
    <row r="1810" spans="2:2" x14ac:dyDescent="0.2">
      <c r="B1810" s="10"/>
    </row>
    <row r="1811" spans="2:2" x14ac:dyDescent="0.2">
      <c r="B1811" s="10"/>
    </row>
    <row r="1812" spans="2:2" x14ac:dyDescent="0.2">
      <c r="B1812" s="10"/>
    </row>
    <row r="1813" spans="2:2" x14ac:dyDescent="0.2">
      <c r="B1813" s="10"/>
    </row>
    <row r="1814" spans="2:2" x14ac:dyDescent="0.2">
      <c r="B1814" s="10"/>
    </row>
    <row r="1815" spans="2:2" x14ac:dyDescent="0.2">
      <c r="B1815" s="10"/>
    </row>
    <row r="1816" spans="2:2" x14ac:dyDescent="0.2">
      <c r="B1816" s="10"/>
    </row>
    <row r="1817" spans="2:2" x14ac:dyDescent="0.2">
      <c r="B1817" s="10"/>
    </row>
    <row r="1818" spans="2:2" x14ac:dyDescent="0.2">
      <c r="B1818" s="10"/>
    </row>
    <row r="1819" spans="2:2" x14ac:dyDescent="0.2">
      <c r="B1819" s="10"/>
    </row>
    <row r="1820" spans="2:2" x14ac:dyDescent="0.2">
      <c r="B1820" s="10"/>
    </row>
    <row r="1821" spans="2:2" x14ac:dyDescent="0.2">
      <c r="B1821" s="10"/>
    </row>
    <row r="1822" spans="2:2" x14ac:dyDescent="0.2">
      <c r="B1822" s="10"/>
    </row>
    <row r="1823" spans="2:2" x14ac:dyDescent="0.2">
      <c r="B1823" s="10"/>
    </row>
    <row r="1824" spans="2:2" x14ac:dyDescent="0.2">
      <c r="B1824" s="10"/>
    </row>
    <row r="1825" spans="2:2" x14ac:dyDescent="0.2">
      <c r="B1825" s="10"/>
    </row>
    <row r="1826" spans="2:2" x14ac:dyDescent="0.2">
      <c r="B1826" s="10"/>
    </row>
    <row r="1827" spans="2:2" x14ac:dyDescent="0.2">
      <c r="B1827" s="10"/>
    </row>
    <row r="1828" spans="2:2" x14ac:dyDescent="0.2">
      <c r="B1828" s="10"/>
    </row>
    <row r="1829" spans="2:2" x14ac:dyDescent="0.2">
      <c r="B1829" s="10"/>
    </row>
    <row r="1830" spans="2:2" x14ac:dyDescent="0.2">
      <c r="B1830" s="10"/>
    </row>
    <row r="1831" spans="2:2" x14ac:dyDescent="0.2">
      <c r="B1831" s="10"/>
    </row>
    <row r="1832" spans="2:2" x14ac:dyDescent="0.2">
      <c r="B1832" s="10"/>
    </row>
    <row r="1833" spans="2:2" x14ac:dyDescent="0.2">
      <c r="B1833" s="10"/>
    </row>
    <row r="1834" spans="2:2" x14ac:dyDescent="0.2">
      <c r="B1834" s="10"/>
    </row>
    <row r="1835" spans="2:2" x14ac:dyDescent="0.2">
      <c r="B1835" s="10"/>
    </row>
    <row r="1836" spans="2:2" x14ac:dyDescent="0.2">
      <c r="B1836" s="10"/>
    </row>
    <row r="1837" spans="2:2" x14ac:dyDescent="0.2">
      <c r="B1837" s="10"/>
    </row>
    <row r="1838" spans="2:2" x14ac:dyDescent="0.2">
      <c r="B1838" s="10"/>
    </row>
    <row r="1839" spans="2:2" x14ac:dyDescent="0.2">
      <c r="B1839" s="10"/>
    </row>
    <row r="1840" spans="2:2" x14ac:dyDescent="0.2">
      <c r="B1840" s="10"/>
    </row>
    <row r="1841" spans="2:2" x14ac:dyDescent="0.2">
      <c r="B1841" s="10"/>
    </row>
    <row r="1842" spans="2:2" x14ac:dyDescent="0.2">
      <c r="B1842" s="10"/>
    </row>
    <row r="1843" spans="2:2" x14ac:dyDescent="0.2">
      <c r="B1843" s="10"/>
    </row>
    <row r="1844" spans="2:2" x14ac:dyDescent="0.2">
      <c r="B1844" s="10"/>
    </row>
    <row r="1845" spans="2:2" x14ac:dyDescent="0.2">
      <c r="B1845" s="10"/>
    </row>
    <row r="1846" spans="2:2" x14ac:dyDescent="0.2">
      <c r="B1846" s="10"/>
    </row>
    <row r="1847" spans="2:2" x14ac:dyDescent="0.2">
      <c r="B1847" s="10"/>
    </row>
    <row r="1848" spans="2:2" x14ac:dyDescent="0.2">
      <c r="B1848" s="10"/>
    </row>
    <row r="1849" spans="2:2" x14ac:dyDescent="0.2">
      <c r="B1849" s="10"/>
    </row>
    <row r="1850" spans="2:2" x14ac:dyDescent="0.2">
      <c r="B1850" s="10"/>
    </row>
    <row r="1851" spans="2:2" x14ac:dyDescent="0.2">
      <c r="B1851" s="10"/>
    </row>
    <row r="1852" spans="2:2" x14ac:dyDescent="0.2">
      <c r="B1852" s="10"/>
    </row>
    <row r="1853" spans="2:2" x14ac:dyDescent="0.2">
      <c r="B1853" s="10"/>
    </row>
    <row r="1854" spans="2:2" x14ac:dyDescent="0.2">
      <c r="B1854" s="10"/>
    </row>
    <row r="1855" spans="2:2" x14ac:dyDescent="0.2">
      <c r="B1855" s="10"/>
    </row>
    <row r="1856" spans="2:2" x14ac:dyDescent="0.2">
      <c r="B1856" s="10"/>
    </row>
    <row r="1857" spans="2:2" x14ac:dyDescent="0.2">
      <c r="B1857" s="10"/>
    </row>
    <row r="1858" spans="2:2" x14ac:dyDescent="0.2">
      <c r="B1858" s="10"/>
    </row>
    <row r="1859" spans="2:2" x14ac:dyDescent="0.2">
      <c r="B1859" s="10"/>
    </row>
    <row r="1860" spans="2:2" x14ac:dyDescent="0.2">
      <c r="B1860" s="10"/>
    </row>
    <row r="1861" spans="2:2" x14ac:dyDescent="0.2">
      <c r="B1861" s="10"/>
    </row>
    <row r="1862" spans="2:2" x14ac:dyDescent="0.2">
      <c r="B1862" s="10"/>
    </row>
    <row r="1863" spans="2:2" x14ac:dyDescent="0.2">
      <c r="B1863" s="10"/>
    </row>
    <row r="1864" spans="2:2" x14ac:dyDescent="0.2">
      <c r="B1864" s="10"/>
    </row>
    <row r="1865" spans="2:2" x14ac:dyDescent="0.2">
      <c r="B1865" s="10"/>
    </row>
    <row r="1866" spans="2:2" x14ac:dyDescent="0.2">
      <c r="B1866" s="10"/>
    </row>
    <row r="1867" spans="2:2" x14ac:dyDescent="0.2">
      <c r="B1867" s="10"/>
    </row>
    <row r="1868" spans="2:2" x14ac:dyDescent="0.2">
      <c r="B1868" s="10"/>
    </row>
    <row r="1869" spans="2:2" x14ac:dyDescent="0.2">
      <c r="B1869" s="10"/>
    </row>
    <row r="1870" spans="2:2" x14ac:dyDescent="0.2">
      <c r="B1870" s="10"/>
    </row>
    <row r="1871" spans="2:2" x14ac:dyDescent="0.2">
      <c r="B1871" s="10"/>
    </row>
    <row r="1872" spans="2:2" x14ac:dyDescent="0.2">
      <c r="B1872" s="10"/>
    </row>
    <row r="1873" spans="2:2" x14ac:dyDescent="0.2">
      <c r="B1873" s="10"/>
    </row>
    <row r="1874" spans="2:2" x14ac:dyDescent="0.2">
      <c r="B1874" s="10"/>
    </row>
    <row r="1875" spans="2:2" x14ac:dyDescent="0.2">
      <c r="B1875" s="10"/>
    </row>
    <row r="1876" spans="2:2" x14ac:dyDescent="0.2">
      <c r="B1876" s="10"/>
    </row>
    <row r="1877" spans="2:2" x14ac:dyDescent="0.2">
      <c r="B1877" s="10"/>
    </row>
    <row r="1878" spans="2:2" x14ac:dyDescent="0.2">
      <c r="B1878" s="10"/>
    </row>
    <row r="1879" spans="2:2" x14ac:dyDescent="0.2">
      <c r="B1879" s="10"/>
    </row>
    <row r="1880" spans="2:2" x14ac:dyDescent="0.2">
      <c r="B1880" s="10"/>
    </row>
    <row r="1881" spans="2:2" x14ac:dyDescent="0.2">
      <c r="B1881" s="10"/>
    </row>
    <row r="1882" spans="2:2" x14ac:dyDescent="0.2">
      <c r="B1882" s="10"/>
    </row>
    <row r="1883" spans="2:2" x14ac:dyDescent="0.2">
      <c r="B1883" s="10"/>
    </row>
    <row r="1884" spans="2:2" x14ac:dyDescent="0.2">
      <c r="B1884" s="10"/>
    </row>
    <row r="1885" spans="2:2" x14ac:dyDescent="0.2">
      <c r="B1885" s="10"/>
    </row>
    <row r="1886" spans="2:2" x14ac:dyDescent="0.2">
      <c r="B1886" s="10"/>
    </row>
    <row r="1887" spans="2:2" x14ac:dyDescent="0.2">
      <c r="B1887" s="10"/>
    </row>
    <row r="1888" spans="2:2" x14ac:dyDescent="0.2">
      <c r="B1888" s="10"/>
    </row>
    <row r="1889" spans="2:2" x14ac:dyDescent="0.2">
      <c r="B1889" s="10"/>
    </row>
    <row r="1890" spans="2:2" x14ac:dyDescent="0.2">
      <c r="B1890" s="10"/>
    </row>
    <row r="1891" spans="2:2" x14ac:dyDescent="0.2">
      <c r="B1891" s="10"/>
    </row>
    <row r="1892" spans="2:2" x14ac:dyDescent="0.2">
      <c r="B1892" s="10"/>
    </row>
    <row r="1893" spans="2:2" x14ac:dyDescent="0.2">
      <c r="B1893" s="10"/>
    </row>
    <row r="1894" spans="2:2" x14ac:dyDescent="0.2">
      <c r="B1894" s="10"/>
    </row>
    <row r="1895" spans="2:2" x14ac:dyDescent="0.2">
      <c r="B1895" s="10"/>
    </row>
    <row r="1896" spans="2:2" x14ac:dyDescent="0.2">
      <c r="B1896" s="10"/>
    </row>
    <row r="1897" spans="2:2" x14ac:dyDescent="0.2">
      <c r="B1897" s="10"/>
    </row>
    <row r="1898" spans="2:2" x14ac:dyDescent="0.2">
      <c r="B1898" s="10"/>
    </row>
    <row r="1899" spans="2:2" x14ac:dyDescent="0.2">
      <c r="B1899" s="10"/>
    </row>
    <row r="1900" spans="2:2" x14ac:dyDescent="0.2">
      <c r="B1900" s="10"/>
    </row>
    <row r="1901" spans="2:2" x14ac:dyDescent="0.2">
      <c r="B1901" s="10"/>
    </row>
    <row r="1902" spans="2:2" x14ac:dyDescent="0.2">
      <c r="B1902" s="10"/>
    </row>
    <row r="1903" spans="2:2" x14ac:dyDescent="0.2">
      <c r="B1903" s="10"/>
    </row>
    <row r="1904" spans="2:2" x14ac:dyDescent="0.2">
      <c r="B1904" s="10"/>
    </row>
    <row r="1905" spans="2:2" x14ac:dyDescent="0.2">
      <c r="B1905" s="10"/>
    </row>
    <row r="1906" spans="2:2" x14ac:dyDescent="0.2">
      <c r="B1906" s="10"/>
    </row>
    <row r="1907" spans="2:2" x14ac:dyDescent="0.2">
      <c r="B1907" s="10"/>
    </row>
    <row r="1908" spans="2:2" x14ac:dyDescent="0.2">
      <c r="B1908" s="10"/>
    </row>
    <row r="1909" spans="2:2" x14ac:dyDescent="0.2">
      <c r="B1909" s="10"/>
    </row>
    <row r="1910" spans="2:2" x14ac:dyDescent="0.2">
      <c r="B1910" s="10"/>
    </row>
    <row r="1911" spans="2:2" x14ac:dyDescent="0.2">
      <c r="B1911" s="10"/>
    </row>
    <row r="1912" spans="2:2" x14ac:dyDescent="0.2">
      <c r="B1912" s="10"/>
    </row>
    <row r="1913" spans="2:2" x14ac:dyDescent="0.2">
      <c r="B1913" s="10"/>
    </row>
    <row r="1914" spans="2:2" x14ac:dyDescent="0.2">
      <c r="B1914" s="10"/>
    </row>
    <row r="1915" spans="2:2" x14ac:dyDescent="0.2">
      <c r="B1915" s="10"/>
    </row>
    <row r="1916" spans="2:2" x14ac:dyDescent="0.2">
      <c r="B1916" s="10"/>
    </row>
    <row r="1917" spans="2:2" x14ac:dyDescent="0.2">
      <c r="B1917" s="10"/>
    </row>
    <row r="1918" spans="2:2" x14ac:dyDescent="0.2">
      <c r="B1918" s="10"/>
    </row>
    <row r="1919" spans="2:2" x14ac:dyDescent="0.2">
      <c r="B1919" s="10"/>
    </row>
    <row r="1920" spans="2:2" x14ac:dyDescent="0.2">
      <c r="B1920" s="10"/>
    </row>
    <row r="1921" spans="2:2" x14ac:dyDescent="0.2">
      <c r="B1921" s="10"/>
    </row>
    <row r="1922" spans="2:2" x14ac:dyDescent="0.2">
      <c r="B1922" s="10"/>
    </row>
    <row r="1923" spans="2:2" x14ac:dyDescent="0.2">
      <c r="B1923" s="10"/>
    </row>
    <row r="1924" spans="2:2" x14ac:dyDescent="0.2">
      <c r="B1924" s="10"/>
    </row>
    <row r="1925" spans="2:2" x14ac:dyDescent="0.2">
      <c r="B1925" s="10"/>
    </row>
    <row r="1926" spans="2:2" x14ac:dyDescent="0.2">
      <c r="B1926" s="10"/>
    </row>
    <row r="1927" spans="2:2" x14ac:dyDescent="0.2">
      <c r="B1927" s="10"/>
    </row>
    <row r="1928" spans="2:2" x14ac:dyDescent="0.2">
      <c r="B1928" s="10"/>
    </row>
    <row r="1929" spans="2:2" x14ac:dyDescent="0.2">
      <c r="B1929" s="10"/>
    </row>
    <row r="1930" spans="2:2" x14ac:dyDescent="0.2">
      <c r="B1930" s="10"/>
    </row>
    <row r="1931" spans="2:2" x14ac:dyDescent="0.2">
      <c r="B1931" s="10"/>
    </row>
    <row r="1932" spans="2:2" x14ac:dyDescent="0.2">
      <c r="B1932" s="10"/>
    </row>
    <row r="1933" spans="2:2" x14ac:dyDescent="0.2">
      <c r="B1933" s="10"/>
    </row>
    <row r="1934" spans="2:2" x14ac:dyDescent="0.2">
      <c r="B1934" s="10"/>
    </row>
    <row r="1935" spans="2:2" x14ac:dyDescent="0.2">
      <c r="B1935" s="10"/>
    </row>
    <row r="1936" spans="2:2" x14ac:dyDescent="0.2">
      <c r="B1936" s="10"/>
    </row>
    <row r="1937" spans="2:2" x14ac:dyDescent="0.2">
      <c r="B1937" s="10"/>
    </row>
    <row r="1938" spans="2:2" x14ac:dyDescent="0.2">
      <c r="B1938" s="10"/>
    </row>
    <row r="1939" spans="2:2" x14ac:dyDescent="0.2">
      <c r="B1939" s="10"/>
    </row>
    <row r="1940" spans="2:2" x14ac:dyDescent="0.2">
      <c r="B1940" s="10"/>
    </row>
    <row r="1941" spans="2:2" x14ac:dyDescent="0.2">
      <c r="B1941" s="10"/>
    </row>
    <row r="1942" spans="2:2" x14ac:dyDescent="0.2">
      <c r="B1942" s="10"/>
    </row>
    <row r="1943" spans="2:2" x14ac:dyDescent="0.2">
      <c r="B1943" s="10"/>
    </row>
    <row r="1944" spans="2:2" x14ac:dyDescent="0.2">
      <c r="B1944" s="10"/>
    </row>
    <row r="1945" spans="2:2" x14ac:dyDescent="0.2">
      <c r="B1945" s="10"/>
    </row>
    <row r="1946" spans="2:2" x14ac:dyDescent="0.2">
      <c r="B1946" s="10"/>
    </row>
    <row r="1947" spans="2:2" x14ac:dyDescent="0.2">
      <c r="B1947" s="10"/>
    </row>
    <row r="1948" spans="2:2" x14ac:dyDescent="0.2">
      <c r="B1948" s="10"/>
    </row>
    <row r="1949" spans="2:2" x14ac:dyDescent="0.2">
      <c r="B1949" s="10"/>
    </row>
    <row r="1950" spans="2:2" x14ac:dyDescent="0.2">
      <c r="B1950" s="10"/>
    </row>
    <row r="1951" spans="2:2" x14ac:dyDescent="0.2">
      <c r="B1951" s="10"/>
    </row>
    <row r="1952" spans="2:2" x14ac:dyDescent="0.2">
      <c r="B1952" s="10"/>
    </row>
    <row r="1953" spans="2:2" x14ac:dyDescent="0.2">
      <c r="B1953" s="10"/>
    </row>
    <row r="1954" spans="2:2" x14ac:dyDescent="0.2">
      <c r="B1954" s="10"/>
    </row>
    <row r="1955" spans="2:2" x14ac:dyDescent="0.2">
      <c r="B1955" s="10"/>
    </row>
    <row r="1956" spans="2:2" x14ac:dyDescent="0.2">
      <c r="B1956" s="10"/>
    </row>
    <row r="1957" spans="2:2" x14ac:dyDescent="0.2">
      <c r="B1957" s="10"/>
    </row>
    <row r="1958" spans="2:2" x14ac:dyDescent="0.2">
      <c r="B1958" s="10"/>
    </row>
    <row r="1959" spans="2:2" x14ac:dyDescent="0.2">
      <c r="B1959" s="10"/>
    </row>
    <row r="1960" spans="2:2" x14ac:dyDescent="0.2">
      <c r="B1960" s="10"/>
    </row>
    <row r="1961" spans="2:2" x14ac:dyDescent="0.2">
      <c r="B1961" s="10"/>
    </row>
    <row r="1962" spans="2:2" x14ac:dyDescent="0.2">
      <c r="B1962" s="10"/>
    </row>
    <row r="1963" spans="2:2" x14ac:dyDescent="0.2">
      <c r="B1963" s="10"/>
    </row>
    <row r="1964" spans="2:2" x14ac:dyDescent="0.2">
      <c r="B1964" s="10"/>
    </row>
    <row r="1965" spans="2:2" x14ac:dyDescent="0.2">
      <c r="B1965" s="10"/>
    </row>
    <row r="1966" spans="2:2" x14ac:dyDescent="0.2">
      <c r="B1966" s="10"/>
    </row>
    <row r="1967" spans="2:2" x14ac:dyDescent="0.2">
      <c r="B1967" s="10"/>
    </row>
    <row r="1968" spans="2:2" x14ac:dyDescent="0.2">
      <c r="B1968" s="10"/>
    </row>
    <row r="1969" spans="2:2" x14ac:dyDescent="0.2">
      <c r="B1969" s="10"/>
    </row>
    <row r="1970" spans="2:2" x14ac:dyDescent="0.2">
      <c r="B1970" s="10"/>
    </row>
    <row r="1971" spans="2:2" x14ac:dyDescent="0.2">
      <c r="B1971" s="10"/>
    </row>
    <row r="1972" spans="2:2" x14ac:dyDescent="0.2">
      <c r="B1972" s="10"/>
    </row>
    <row r="1973" spans="2:2" x14ac:dyDescent="0.2">
      <c r="B1973" s="10"/>
    </row>
    <row r="1974" spans="2:2" x14ac:dyDescent="0.2">
      <c r="B1974" s="10"/>
    </row>
    <row r="1975" spans="2:2" x14ac:dyDescent="0.2">
      <c r="B1975" s="10"/>
    </row>
    <row r="1976" spans="2:2" x14ac:dyDescent="0.2">
      <c r="B1976" s="10"/>
    </row>
    <row r="1977" spans="2:2" x14ac:dyDescent="0.2">
      <c r="B1977" s="10"/>
    </row>
    <row r="1978" spans="2:2" x14ac:dyDescent="0.2">
      <c r="B1978" s="10"/>
    </row>
    <row r="1979" spans="2:2" x14ac:dyDescent="0.2">
      <c r="B1979" s="10"/>
    </row>
    <row r="1980" spans="2:2" x14ac:dyDescent="0.2">
      <c r="B1980" s="10"/>
    </row>
    <row r="1981" spans="2:2" x14ac:dyDescent="0.2">
      <c r="B1981" s="10"/>
    </row>
    <row r="1982" spans="2:2" x14ac:dyDescent="0.2">
      <c r="B1982" s="10"/>
    </row>
    <row r="1983" spans="2:2" x14ac:dyDescent="0.2">
      <c r="B1983" s="10"/>
    </row>
    <row r="1984" spans="2:2" x14ac:dyDescent="0.2">
      <c r="B1984" s="10"/>
    </row>
    <row r="1985" spans="2:2" x14ac:dyDescent="0.2">
      <c r="B1985" s="10"/>
    </row>
    <row r="1986" spans="2:2" x14ac:dyDescent="0.2">
      <c r="B1986" s="10"/>
    </row>
    <row r="1987" spans="2:2" x14ac:dyDescent="0.2">
      <c r="B1987" s="10"/>
    </row>
    <row r="1988" spans="2:2" x14ac:dyDescent="0.2">
      <c r="B1988" s="10"/>
    </row>
    <row r="1989" spans="2:2" x14ac:dyDescent="0.2">
      <c r="B1989" s="10"/>
    </row>
    <row r="1990" spans="2:2" x14ac:dyDescent="0.2">
      <c r="B1990" s="10"/>
    </row>
    <row r="1991" spans="2:2" x14ac:dyDescent="0.2">
      <c r="B1991" s="10"/>
    </row>
    <row r="1992" spans="2:2" x14ac:dyDescent="0.2">
      <c r="B1992" s="10"/>
    </row>
    <row r="1993" spans="2:2" x14ac:dyDescent="0.2">
      <c r="B1993" s="10"/>
    </row>
    <row r="1994" spans="2:2" x14ac:dyDescent="0.2">
      <c r="B1994" s="10"/>
    </row>
    <row r="1995" spans="2:2" x14ac:dyDescent="0.2">
      <c r="B1995" s="10"/>
    </row>
    <row r="1996" spans="2:2" x14ac:dyDescent="0.2">
      <c r="B1996" s="10"/>
    </row>
    <row r="1997" spans="2:2" x14ac:dyDescent="0.2">
      <c r="B1997" s="10"/>
    </row>
    <row r="1998" spans="2:2" x14ac:dyDescent="0.2">
      <c r="B1998" s="10"/>
    </row>
    <row r="1999" spans="2:2" x14ac:dyDescent="0.2">
      <c r="B1999" s="10"/>
    </row>
    <row r="2000" spans="2:2" x14ac:dyDescent="0.2">
      <c r="B2000" s="10"/>
    </row>
    <row r="2001" spans="2:2" x14ac:dyDescent="0.2">
      <c r="B2001" s="10"/>
    </row>
    <row r="2002" spans="2:2" x14ac:dyDescent="0.2">
      <c r="B2002" s="10"/>
    </row>
    <row r="2003" spans="2:2" x14ac:dyDescent="0.2">
      <c r="B2003" s="10"/>
    </row>
    <row r="2004" spans="2:2" x14ac:dyDescent="0.2">
      <c r="B2004" s="10"/>
    </row>
    <row r="2005" spans="2:2" x14ac:dyDescent="0.2">
      <c r="B2005" s="10"/>
    </row>
    <row r="2006" spans="2:2" x14ac:dyDescent="0.2">
      <c r="B2006" s="10"/>
    </row>
    <row r="2007" spans="2:2" x14ac:dyDescent="0.2">
      <c r="B2007" s="10"/>
    </row>
    <row r="2008" spans="2:2" x14ac:dyDescent="0.2">
      <c r="B2008" s="10"/>
    </row>
    <row r="2009" spans="2:2" x14ac:dyDescent="0.2">
      <c r="B2009" s="10"/>
    </row>
    <row r="2010" spans="2:2" x14ac:dyDescent="0.2">
      <c r="B2010" s="10"/>
    </row>
    <row r="2011" spans="2:2" x14ac:dyDescent="0.2">
      <c r="B2011" s="10"/>
    </row>
    <row r="2012" spans="2:2" x14ac:dyDescent="0.2">
      <c r="B2012" s="10"/>
    </row>
    <row r="2013" spans="2:2" x14ac:dyDescent="0.2">
      <c r="B2013" s="10"/>
    </row>
    <row r="2014" spans="2:2" x14ac:dyDescent="0.2">
      <c r="B2014" s="10"/>
    </row>
    <row r="2015" spans="2:2" x14ac:dyDescent="0.2">
      <c r="B2015" s="10"/>
    </row>
    <row r="2016" spans="2:2" x14ac:dyDescent="0.2">
      <c r="B2016" s="10"/>
    </row>
    <row r="2017" spans="2:2" x14ac:dyDescent="0.2">
      <c r="B2017" s="10"/>
    </row>
    <row r="2018" spans="2:2" x14ac:dyDescent="0.2">
      <c r="B2018" s="10"/>
    </row>
    <row r="2019" spans="2:2" x14ac:dyDescent="0.2">
      <c r="B2019" s="10"/>
    </row>
    <row r="2020" spans="2:2" x14ac:dyDescent="0.2">
      <c r="B2020" s="10"/>
    </row>
    <row r="2021" spans="2:2" x14ac:dyDescent="0.2">
      <c r="B2021" s="10"/>
    </row>
    <row r="2022" spans="2:2" x14ac:dyDescent="0.2">
      <c r="B2022" s="10"/>
    </row>
    <row r="2023" spans="2:2" x14ac:dyDescent="0.2">
      <c r="B2023" s="10"/>
    </row>
    <row r="2024" spans="2:2" x14ac:dyDescent="0.2">
      <c r="B2024" s="10"/>
    </row>
    <row r="2025" spans="2:2" x14ac:dyDescent="0.2">
      <c r="B2025" s="10"/>
    </row>
    <row r="2026" spans="2:2" x14ac:dyDescent="0.2">
      <c r="B2026" s="10"/>
    </row>
    <row r="2027" spans="2:2" x14ac:dyDescent="0.2">
      <c r="B2027" s="10"/>
    </row>
    <row r="2028" spans="2:2" x14ac:dyDescent="0.2">
      <c r="B2028" s="10"/>
    </row>
    <row r="2029" spans="2:2" x14ac:dyDescent="0.2">
      <c r="B2029" s="10"/>
    </row>
    <row r="2030" spans="2:2" x14ac:dyDescent="0.2">
      <c r="B2030" s="10"/>
    </row>
    <row r="2031" spans="2:2" x14ac:dyDescent="0.2">
      <c r="B2031" s="10"/>
    </row>
    <row r="2032" spans="2:2" x14ac:dyDescent="0.2">
      <c r="B2032" s="10"/>
    </row>
    <row r="2033" spans="2:2" x14ac:dyDescent="0.2">
      <c r="B2033" s="10"/>
    </row>
    <row r="2034" spans="2:2" x14ac:dyDescent="0.2">
      <c r="B2034" s="10"/>
    </row>
    <row r="2035" spans="2:2" x14ac:dyDescent="0.2">
      <c r="B2035" s="10"/>
    </row>
    <row r="2036" spans="2:2" x14ac:dyDescent="0.2">
      <c r="B2036" s="10"/>
    </row>
    <row r="2037" spans="2:2" x14ac:dyDescent="0.2">
      <c r="B2037" s="10"/>
    </row>
    <row r="2038" spans="2:2" x14ac:dyDescent="0.2">
      <c r="B2038" s="10"/>
    </row>
    <row r="2039" spans="2:2" x14ac:dyDescent="0.2">
      <c r="B2039" s="10"/>
    </row>
    <row r="2040" spans="2:2" x14ac:dyDescent="0.2">
      <c r="B2040" s="10"/>
    </row>
    <row r="2041" spans="2:2" x14ac:dyDescent="0.2">
      <c r="B2041" s="10"/>
    </row>
    <row r="2042" spans="2:2" x14ac:dyDescent="0.2">
      <c r="B2042" s="10"/>
    </row>
    <row r="2043" spans="2:2" x14ac:dyDescent="0.2">
      <c r="B2043" s="10"/>
    </row>
    <row r="2044" spans="2:2" x14ac:dyDescent="0.2">
      <c r="B2044" s="10"/>
    </row>
    <row r="2045" spans="2:2" x14ac:dyDescent="0.2">
      <c r="B2045" s="10"/>
    </row>
    <row r="2046" spans="2:2" x14ac:dyDescent="0.2">
      <c r="B2046" s="10"/>
    </row>
    <row r="2047" spans="2:2" x14ac:dyDescent="0.2">
      <c r="B2047" s="10"/>
    </row>
    <row r="2048" spans="2:2" x14ac:dyDescent="0.2">
      <c r="B2048" s="10"/>
    </row>
    <row r="2049" spans="2:2" x14ac:dyDescent="0.2">
      <c r="B2049" s="10"/>
    </row>
    <row r="2050" spans="2:2" x14ac:dyDescent="0.2">
      <c r="B2050" s="10"/>
    </row>
    <row r="2051" spans="2:2" x14ac:dyDescent="0.2">
      <c r="B2051" s="10"/>
    </row>
    <row r="2052" spans="2:2" x14ac:dyDescent="0.2">
      <c r="B2052" s="10"/>
    </row>
    <row r="2053" spans="2:2" x14ac:dyDescent="0.2">
      <c r="B2053" s="10"/>
    </row>
    <row r="2054" spans="2:2" x14ac:dyDescent="0.2">
      <c r="B2054" s="10"/>
    </row>
    <row r="2055" spans="2:2" x14ac:dyDescent="0.2">
      <c r="B2055" s="10"/>
    </row>
    <row r="2056" spans="2:2" x14ac:dyDescent="0.2">
      <c r="B2056" s="10"/>
    </row>
    <row r="2057" spans="2:2" x14ac:dyDescent="0.2">
      <c r="B2057" s="10"/>
    </row>
    <row r="2058" spans="2:2" x14ac:dyDescent="0.2">
      <c r="B2058" s="10"/>
    </row>
    <row r="2059" spans="2:2" x14ac:dyDescent="0.2">
      <c r="B2059" s="10"/>
    </row>
    <row r="2060" spans="2:2" x14ac:dyDescent="0.2">
      <c r="B2060" s="10"/>
    </row>
    <row r="2061" spans="2:2" x14ac:dyDescent="0.2">
      <c r="B2061" s="10"/>
    </row>
    <row r="2062" spans="2:2" x14ac:dyDescent="0.2">
      <c r="B2062" s="10"/>
    </row>
    <row r="2063" spans="2:2" x14ac:dyDescent="0.2">
      <c r="B2063" s="10"/>
    </row>
    <row r="2064" spans="2:2" x14ac:dyDescent="0.2">
      <c r="B2064" s="10"/>
    </row>
    <row r="2065" spans="2:2" x14ac:dyDescent="0.2">
      <c r="B2065" s="10"/>
    </row>
    <row r="2066" spans="2:2" x14ac:dyDescent="0.2">
      <c r="B2066" s="10"/>
    </row>
    <row r="2067" spans="2:2" x14ac:dyDescent="0.2">
      <c r="B2067" s="10"/>
    </row>
    <row r="2068" spans="2:2" x14ac:dyDescent="0.2">
      <c r="B2068" s="10"/>
    </row>
    <row r="2069" spans="2:2" x14ac:dyDescent="0.2">
      <c r="B2069" s="10"/>
    </row>
    <row r="2070" spans="2:2" x14ac:dyDescent="0.2">
      <c r="B2070" s="10"/>
    </row>
    <row r="2071" spans="2:2" x14ac:dyDescent="0.2">
      <c r="B2071" s="10"/>
    </row>
    <row r="2072" spans="2:2" x14ac:dyDescent="0.2">
      <c r="B2072" s="10"/>
    </row>
    <row r="2073" spans="2:2" x14ac:dyDescent="0.2">
      <c r="B2073" s="10"/>
    </row>
    <row r="2074" spans="2:2" x14ac:dyDescent="0.2">
      <c r="B2074" s="10"/>
    </row>
    <row r="2075" spans="2:2" x14ac:dyDescent="0.2">
      <c r="B2075" s="10"/>
    </row>
    <row r="2076" spans="2:2" x14ac:dyDescent="0.2">
      <c r="B2076" s="10"/>
    </row>
    <row r="2077" spans="2:2" x14ac:dyDescent="0.2">
      <c r="B2077" s="10"/>
    </row>
    <row r="2078" spans="2:2" x14ac:dyDescent="0.2">
      <c r="B2078" s="10"/>
    </row>
    <row r="2079" spans="2:2" x14ac:dyDescent="0.2">
      <c r="B2079" s="10"/>
    </row>
    <row r="2080" spans="2:2" x14ac:dyDescent="0.2">
      <c r="B2080" s="10"/>
    </row>
    <row r="2081" spans="2:2" x14ac:dyDescent="0.2">
      <c r="B2081" s="10"/>
    </row>
    <row r="2082" spans="2:2" x14ac:dyDescent="0.2">
      <c r="B2082" s="10"/>
    </row>
    <row r="2083" spans="2:2" x14ac:dyDescent="0.2">
      <c r="B2083" s="10"/>
    </row>
    <row r="2084" spans="2:2" x14ac:dyDescent="0.2">
      <c r="B2084" s="10"/>
    </row>
    <row r="2085" spans="2:2" x14ac:dyDescent="0.2">
      <c r="B2085" s="10"/>
    </row>
    <row r="2086" spans="2:2" x14ac:dyDescent="0.2">
      <c r="B2086" s="10"/>
    </row>
    <row r="2087" spans="2:2" x14ac:dyDescent="0.2">
      <c r="B2087" s="10"/>
    </row>
    <row r="2088" spans="2:2" x14ac:dyDescent="0.2">
      <c r="B2088" s="10"/>
    </row>
    <row r="2089" spans="2:2" x14ac:dyDescent="0.2">
      <c r="B2089" s="10"/>
    </row>
    <row r="2090" spans="2:2" x14ac:dyDescent="0.2">
      <c r="B2090" s="10"/>
    </row>
    <row r="2091" spans="2:2" x14ac:dyDescent="0.2">
      <c r="B2091" s="10"/>
    </row>
    <row r="2092" spans="2:2" x14ac:dyDescent="0.2">
      <c r="B2092" s="10"/>
    </row>
    <row r="2093" spans="2:2" x14ac:dyDescent="0.2">
      <c r="B2093" s="10"/>
    </row>
    <row r="2094" spans="2:2" x14ac:dyDescent="0.2">
      <c r="B2094" s="10"/>
    </row>
    <row r="2095" spans="2:2" x14ac:dyDescent="0.2">
      <c r="B2095" s="10"/>
    </row>
    <row r="2096" spans="2:2" x14ac:dyDescent="0.2">
      <c r="B2096" s="10"/>
    </row>
    <row r="2097" spans="2:2" x14ac:dyDescent="0.2">
      <c r="B2097" s="10"/>
    </row>
    <row r="2098" spans="2:2" x14ac:dyDescent="0.2">
      <c r="B2098" s="10"/>
    </row>
    <row r="2099" spans="2:2" x14ac:dyDescent="0.2">
      <c r="B2099" s="10"/>
    </row>
    <row r="2100" spans="2:2" x14ac:dyDescent="0.2">
      <c r="B2100" s="10"/>
    </row>
    <row r="2101" spans="2:2" x14ac:dyDescent="0.2">
      <c r="B2101" s="10"/>
    </row>
    <row r="2102" spans="2:2" x14ac:dyDescent="0.2">
      <c r="B2102" s="10"/>
    </row>
    <row r="2103" spans="2:2" x14ac:dyDescent="0.2">
      <c r="B2103" s="10"/>
    </row>
    <row r="2104" spans="2:2" x14ac:dyDescent="0.2">
      <c r="B2104" s="10"/>
    </row>
    <row r="2105" spans="2:2" x14ac:dyDescent="0.2">
      <c r="B2105" s="10"/>
    </row>
    <row r="2106" spans="2:2" x14ac:dyDescent="0.2">
      <c r="B2106" s="10"/>
    </row>
    <row r="2107" spans="2:2" x14ac:dyDescent="0.2">
      <c r="B2107" s="10"/>
    </row>
    <row r="2108" spans="2:2" x14ac:dyDescent="0.2">
      <c r="B2108" s="10"/>
    </row>
    <row r="2109" spans="2:2" x14ac:dyDescent="0.2">
      <c r="B2109" s="10"/>
    </row>
    <row r="2110" spans="2:2" x14ac:dyDescent="0.2">
      <c r="B2110" s="10"/>
    </row>
    <row r="2111" spans="2:2" x14ac:dyDescent="0.2">
      <c r="B2111" s="10"/>
    </row>
    <row r="2112" spans="2:2" x14ac:dyDescent="0.2">
      <c r="B2112" s="10"/>
    </row>
    <row r="2113" spans="2:2" x14ac:dyDescent="0.2">
      <c r="B2113" s="10"/>
    </row>
    <row r="2114" spans="2:2" x14ac:dyDescent="0.2">
      <c r="B2114" s="10"/>
    </row>
    <row r="2115" spans="2:2" x14ac:dyDescent="0.2">
      <c r="B2115" s="10"/>
    </row>
    <row r="2116" spans="2:2" x14ac:dyDescent="0.2">
      <c r="B2116" s="10"/>
    </row>
    <row r="2117" spans="2:2" x14ac:dyDescent="0.2">
      <c r="B2117" s="10"/>
    </row>
    <row r="2118" spans="2:2" x14ac:dyDescent="0.2">
      <c r="B2118" s="10"/>
    </row>
    <row r="2119" spans="2:2" x14ac:dyDescent="0.2">
      <c r="B2119" s="10"/>
    </row>
    <row r="2120" spans="2:2" x14ac:dyDescent="0.2">
      <c r="B2120" s="10"/>
    </row>
    <row r="2121" spans="2:2" x14ac:dyDescent="0.2">
      <c r="B2121" s="10"/>
    </row>
    <row r="2122" spans="2:2" x14ac:dyDescent="0.2">
      <c r="B2122" s="10"/>
    </row>
    <row r="2123" spans="2:2" x14ac:dyDescent="0.2">
      <c r="B2123" s="10"/>
    </row>
    <row r="2124" spans="2:2" x14ac:dyDescent="0.2">
      <c r="B2124" s="10"/>
    </row>
    <row r="2125" spans="2:2" x14ac:dyDescent="0.2">
      <c r="B2125" s="10"/>
    </row>
    <row r="2126" spans="2:2" x14ac:dyDescent="0.2">
      <c r="B2126" s="10"/>
    </row>
    <row r="2127" spans="2:2" x14ac:dyDescent="0.2">
      <c r="B2127" s="10"/>
    </row>
    <row r="2128" spans="2:2" x14ac:dyDescent="0.2">
      <c r="B2128" s="10"/>
    </row>
    <row r="2129" spans="2:2" x14ac:dyDescent="0.2">
      <c r="B2129" s="10"/>
    </row>
    <row r="2130" spans="2:2" x14ac:dyDescent="0.2">
      <c r="B2130" s="10"/>
    </row>
    <row r="2131" spans="2:2" x14ac:dyDescent="0.2">
      <c r="B2131" s="10"/>
    </row>
    <row r="2132" spans="2:2" x14ac:dyDescent="0.2">
      <c r="B2132" s="10"/>
    </row>
    <row r="2133" spans="2:2" x14ac:dyDescent="0.2">
      <c r="B2133" s="10"/>
    </row>
    <row r="2134" spans="2:2" x14ac:dyDescent="0.2">
      <c r="B2134" s="10"/>
    </row>
    <row r="2135" spans="2:2" x14ac:dyDescent="0.2">
      <c r="B2135" s="10"/>
    </row>
    <row r="2136" spans="2:2" x14ac:dyDescent="0.2">
      <c r="B2136" s="10"/>
    </row>
    <row r="2137" spans="2:2" x14ac:dyDescent="0.2">
      <c r="B2137" s="10"/>
    </row>
    <row r="2138" spans="2:2" x14ac:dyDescent="0.2">
      <c r="B2138" s="10"/>
    </row>
    <row r="2139" spans="2:2" x14ac:dyDescent="0.2">
      <c r="B2139" s="10"/>
    </row>
    <row r="2140" spans="2:2" x14ac:dyDescent="0.2">
      <c r="B2140" s="10"/>
    </row>
    <row r="2141" spans="2:2" x14ac:dyDescent="0.2">
      <c r="B2141" s="10"/>
    </row>
    <row r="2142" spans="2:2" x14ac:dyDescent="0.2">
      <c r="B2142" s="10"/>
    </row>
    <row r="2143" spans="2:2" x14ac:dyDescent="0.2">
      <c r="B2143" s="10"/>
    </row>
    <row r="2144" spans="2:2" x14ac:dyDescent="0.2">
      <c r="B2144" s="10"/>
    </row>
    <row r="2145" spans="2:2" x14ac:dyDescent="0.2">
      <c r="B2145" s="10"/>
    </row>
    <row r="2146" spans="2:2" x14ac:dyDescent="0.2">
      <c r="B2146" s="10"/>
    </row>
    <row r="2147" spans="2:2" x14ac:dyDescent="0.2">
      <c r="B2147" s="10"/>
    </row>
    <row r="2148" spans="2:2" x14ac:dyDescent="0.2">
      <c r="B2148" s="10"/>
    </row>
    <row r="2149" spans="2:2" x14ac:dyDescent="0.2">
      <c r="B2149" s="10"/>
    </row>
    <row r="2150" spans="2:2" x14ac:dyDescent="0.2">
      <c r="B2150" s="10"/>
    </row>
    <row r="2151" spans="2:2" x14ac:dyDescent="0.2">
      <c r="B2151" s="10"/>
    </row>
    <row r="2152" spans="2:2" x14ac:dyDescent="0.2">
      <c r="B2152" s="10"/>
    </row>
    <row r="2153" spans="2:2" x14ac:dyDescent="0.2">
      <c r="B2153" s="10"/>
    </row>
    <row r="2154" spans="2:2" x14ac:dyDescent="0.2">
      <c r="B2154" s="10"/>
    </row>
    <row r="2155" spans="2:2" x14ac:dyDescent="0.2">
      <c r="B2155" s="10"/>
    </row>
    <row r="2156" spans="2:2" x14ac:dyDescent="0.2">
      <c r="B2156" s="10"/>
    </row>
    <row r="2157" spans="2:2" x14ac:dyDescent="0.2">
      <c r="B2157" s="10"/>
    </row>
    <row r="2158" spans="2:2" x14ac:dyDescent="0.2">
      <c r="B2158" s="10"/>
    </row>
    <row r="2159" spans="2:2" x14ac:dyDescent="0.2">
      <c r="B2159" s="10"/>
    </row>
    <row r="2160" spans="2:2" x14ac:dyDescent="0.2">
      <c r="B2160" s="10"/>
    </row>
    <row r="2161" spans="2:2" x14ac:dyDescent="0.2">
      <c r="B2161" s="10"/>
    </row>
    <row r="2162" spans="2:2" x14ac:dyDescent="0.2">
      <c r="B2162" s="10"/>
    </row>
    <row r="2163" spans="2:2" x14ac:dyDescent="0.2">
      <c r="B2163" s="10"/>
    </row>
    <row r="2164" spans="2:2" x14ac:dyDescent="0.2">
      <c r="B2164" s="10"/>
    </row>
    <row r="2165" spans="2:2" x14ac:dyDescent="0.2">
      <c r="B2165" s="10"/>
    </row>
    <row r="2166" spans="2:2" x14ac:dyDescent="0.2">
      <c r="B2166" s="10"/>
    </row>
    <row r="2167" spans="2:2" x14ac:dyDescent="0.2">
      <c r="B2167" s="10"/>
    </row>
    <row r="2168" spans="2:2" x14ac:dyDescent="0.2">
      <c r="B2168" s="10"/>
    </row>
    <row r="2169" spans="2:2" x14ac:dyDescent="0.2">
      <c r="B2169" s="10"/>
    </row>
    <row r="2170" spans="2:2" x14ac:dyDescent="0.2">
      <c r="B2170" s="10"/>
    </row>
    <row r="2171" spans="2:2" x14ac:dyDescent="0.2">
      <c r="B2171" s="10"/>
    </row>
    <row r="2172" spans="2:2" x14ac:dyDescent="0.2">
      <c r="B2172" s="10"/>
    </row>
    <row r="2173" spans="2:2" x14ac:dyDescent="0.2">
      <c r="B2173" s="10"/>
    </row>
    <row r="2174" spans="2:2" x14ac:dyDescent="0.2">
      <c r="B2174" s="10"/>
    </row>
    <row r="2175" spans="2:2" x14ac:dyDescent="0.2">
      <c r="B2175" s="10"/>
    </row>
    <row r="2176" spans="2:2" x14ac:dyDescent="0.2">
      <c r="B2176" s="10"/>
    </row>
    <row r="2177" spans="2:2" x14ac:dyDescent="0.2">
      <c r="B2177" s="10"/>
    </row>
    <row r="2178" spans="2:2" x14ac:dyDescent="0.2">
      <c r="B2178" s="10"/>
    </row>
    <row r="2179" spans="2:2" x14ac:dyDescent="0.2">
      <c r="B2179" s="10"/>
    </row>
    <row r="2180" spans="2:2" x14ac:dyDescent="0.2">
      <c r="B2180" s="10"/>
    </row>
    <row r="2181" spans="2:2" x14ac:dyDescent="0.2">
      <c r="B2181" s="10"/>
    </row>
    <row r="2182" spans="2:2" x14ac:dyDescent="0.2">
      <c r="B2182" s="10"/>
    </row>
    <row r="2183" spans="2:2" x14ac:dyDescent="0.2">
      <c r="B2183" s="10"/>
    </row>
    <row r="2184" spans="2:2" x14ac:dyDescent="0.2">
      <c r="B2184" s="10"/>
    </row>
    <row r="2185" spans="2:2" x14ac:dyDescent="0.2">
      <c r="B2185" s="10"/>
    </row>
    <row r="2186" spans="2:2" x14ac:dyDescent="0.2">
      <c r="B2186" s="10"/>
    </row>
    <row r="2187" spans="2:2" x14ac:dyDescent="0.2">
      <c r="B2187" s="10"/>
    </row>
    <row r="2188" spans="2:2" x14ac:dyDescent="0.2">
      <c r="B2188" s="10"/>
    </row>
    <row r="2189" spans="2:2" x14ac:dyDescent="0.2">
      <c r="B2189" s="10"/>
    </row>
    <row r="2190" spans="2:2" x14ac:dyDescent="0.2">
      <c r="B2190" s="10"/>
    </row>
    <row r="2191" spans="2:2" x14ac:dyDescent="0.2">
      <c r="B2191" s="10"/>
    </row>
    <row r="2192" spans="2:2" x14ac:dyDescent="0.2">
      <c r="B2192" s="10"/>
    </row>
    <row r="2193" spans="2:2" x14ac:dyDescent="0.2">
      <c r="B2193" s="10"/>
    </row>
    <row r="2194" spans="2:2" x14ac:dyDescent="0.2">
      <c r="B2194" s="10"/>
    </row>
    <row r="2195" spans="2:2" x14ac:dyDescent="0.2">
      <c r="B2195" s="10"/>
    </row>
    <row r="2196" spans="2:2" x14ac:dyDescent="0.2">
      <c r="B2196" s="10"/>
    </row>
    <row r="2197" spans="2:2" x14ac:dyDescent="0.2">
      <c r="B2197" s="10"/>
    </row>
    <row r="2198" spans="2:2" x14ac:dyDescent="0.2">
      <c r="B2198" s="10"/>
    </row>
    <row r="2199" spans="2:2" x14ac:dyDescent="0.2">
      <c r="B2199" s="10"/>
    </row>
    <row r="2200" spans="2:2" x14ac:dyDescent="0.2">
      <c r="B2200" s="10"/>
    </row>
    <row r="2201" spans="2:2" x14ac:dyDescent="0.2">
      <c r="B2201" s="10"/>
    </row>
    <row r="2202" spans="2:2" x14ac:dyDescent="0.2">
      <c r="B2202" s="10"/>
    </row>
    <row r="2203" spans="2:2" x14ac:dyDescent="0.2">
      <c r="B2203" s="10"/>
    </row>
    <row r="2204" spans="2:2" x14ac:dyDescent="0.2">
      <c r="B2204" s="10"/>
    </row>
    <row r="2205" spans="2:2" x14ac:dyDescent="0.2">
      <c r="B2205" s="10"/>
    </row>
    <row r="2206" spans="2:2" x14ac:dyDescent="0.2">
      <c r="B2206" s="10"/>
    </row>
    <row r="2207" spans="2:2" x14ac:dyDescent="0.2">
      <c r="B2207" s="10"/>
    </row>
    <row r="2208" spans="2:2" x14ac:dyDescent="0.2">
      <c r="B2208" s="10"/>
    </row>
    <row r="2209" spans="2:2" x14ac:dyDescent="0.2">
      <c r="B2209" s="10"/>
    </row>
    <row r="2210" spans="2:2" x14ac:dyDescent="0.2">
      <c r="B2210" s="10"/>
    </row>
    <row r="2211" spans="2:2" x14ac:dyDescent="0.2">
      <c r="B2211" s="10"/>
    </row>
    <row r="2212" spans="2:2" x14ac:dyDescent="0.2">
      <c r="B2212" s="10"/>
    </row>
    <row r="2213" spans="2:2" x14ac:dyDescent="0.2">
      <c r="B2213" s="10"/>
    </row>
    <row r="2214" spans="2:2" x14ac:dyDescent="0.2">
      <c r="B2214" s="10"/>
    </row>
    <row r="2215" spans="2:2" x14ac:dyDescent="0.2">
      <c r="B2215" s="10"/>
    </row>
    <row r="2216" spans="2:2" x14ac:dyDescent="0.2">
      <c r="B2216" s="10"/>
    </row>
    <row r="2217" spans="2:2" x14ac:dyDescent="0.2">
      <c r="B2217" s="10"/>
    </row>
    <row r="2218" spans="2:2" x14ac:dyDescent="0.2">
      <c r="B2218" s="10"/>
    </row>
    <row r="2219" spans="2:2" x14ac:dyDescent="0.2">
      <c r="B2219" s="10"/>
    </row>
    <row r="2220" spans="2:2" x14ac:dyDescent="0.2">
      <c r="B2220" s="10"/>
    </row>
    <row r="2221" spans="2:2" x14ac:dyDescent="0.2">
      <c r="B2221" s="10"/>
    </row>
    <row r="2222" spans="2:2" x14ac:dyDescent="0.2">
      <c r="B2222" s="10"/>
    </row>
    <row r="2223" spans="2:2" x14ac:dyDescent="0.2">
      <c r="B2223" s="10"/>
    </row>
    <row r="2224" spans="2:2" x14ac:dyDescent="0.2">
      <c r="B2224" s="10"/>
    </row>
    <row r="2225" spans="2:2" x14ac:dyDescent="0.2">
      <c r="B2225" s="10"/>
    </row>
    <row r="2226" spans="2:2" x14ac:dyDescent="0.2">
      <c r="B2226" s="10"/>
    </row>
    <row r="2227" spans="2:2" x14ac:dyDescent="0.2">
      <c r="B2227" s="10"/>
    </row>
    <row r="2228" spans="2:2" x14ac:dyDescent="0.2">
      <c r="B2228" s="10"/>
    </row>
    <row r="2229" spans="2:2" x14ac:dyDescent="0.2">
      <c r="B2229" s="10"/>
    </row>
    <row r="2230" spans="2:2" x14ac:dyDescent="0.2">
      <c r="B2230" s="10"/>
    </row>
    <row r="2231" spans="2:2" x14ac:dyDescent="0.2">
      <c r="B2231" s="10"/>
    </row>
    <row r="2232" spans="2:2" x14ac:dyDescent="0.2">
      <c r="B2232" s="10"/>
    </row>
    <row r="2233" spans="2:2" x14ac:dyDescent="0.2">
      <c r="B2233" s="10"/>
    </row>
    <row r="2234" spans="2:2" x14ac:dyDescent="0.2">
      <c r="B2234" s="10"/>
    </row>
    <row r="2235" spans="2:2" x14ac:dyDescent="0.2">
      <c r="B2235" s="10"/>
    </row>
    <row r="2236" spans="2:2" x14ac:dyDescent="0.2">
      <c r="B2236" s="10"/>
    </row>
    <row r="2237" spans="2:2" x14ac:dyDescent="0.2">
      <c r="B2237" s="10"/>
    </row>
    <row r="2238" spans="2:2" x14ac:dyDescent="0.2">
      <c r="B2238" s="10"/>
    </row>
    <row r="2239" spans="2:2" x14ac:dyDescent="0.2">
      <c r="B2239" s="10"/>
    </row>
    <row r="2240" spans="2:2" x14ac:dyDescent="0.2">
      <c r="B2240" s="10"/>
    </row>
    <row r="2241" spans="2:2" x14ac:dyDescent="0.2">
      <c r="B2241" s="10"/>
    </row>
    <row r="2242" spans="2:2" x14ac:dyDescent="0.2">
      <c r="B2242" s="10"/>
    </row>
    <row r="2243" spans="2:2" x14ac:dyDescent="0.2">
      <c r="B2243" s="10"/>
    </row>
    <row r="2244" spans="2:2" x14ac:dyDescent="0.2">
      <c r="B2244" s="10"/>
    </row>
    <row r="2245" spans="2:2" x14ac:dyDescent="0.2">
      <c r="B2245" s="10"/>
    </row>
    <row r="2246" spans="2:2" x14ac:dyDescent="0.2">
      <c r="B2246" s="10"/>
    </row>
    <row r="2247" spans="2:2" x14ac:dyDescent="0.2">
      <c r="B2247" s="10"/>
    </row>
    <row r="2248" spans="2:2" x14ac:dyDescent="0.2">
      <c r="B2248" s="10"/>
    </row>
    <row r="2249" spans="2:2" x14ac:dyDescent="0.2">
      <c r="B2249" s="10"/>
    </row>
    <row r="2250" spans="2:2" x14ac:dyDescent="0.2">
      <c r="B2250" s="10"/>
    </row>
    <row r="2251" spans="2:2" x14ac:dyDescent="0.2">
      <c r="B2251" s="10"/>
    </row>
    <row r="2252" spans="2:2" x14ac:dyDescent="0.2">
      <c r="B2252" s="10"/>
    </row>
    <row r="2253" spans="2:2" x14ac:dyDescent="0.2">
      <c r="B2253" s="10"/>
    </row>
    <row r="2254" spans="2:2" x14ac:dyDescent="0.2">
      <c r="B2254" s="10"/>
    </row>
    <row r="2255" spans="2:2" x14ac:dyDescent="0.2">
      <c r="B2255" s="10"/>
    </row>
    <row r="2256" spans="2:2" x14ac:dyDescent="0.2">
      <c r="B2256" s="10"/>
    </row>
    <row r="2257" spans="2:2" x14ac:dyDescent="0.2">
      <c r="B2257" s="10"/>
    </row>
    <row r="2258" spans="2:2" x14ac:dyDescent="0.2">
      <c r="B2258" s="10"/>
    </row>
    <row r="2259" spans="2:2" x14ac:dyDescent="0.2">
      <c r="B2259" s="10"/>
    </row>
    <row r="2260" spans="2:2" x14ac:dyDescent="0.2">
      <c r="B2260" s="10"/>
    </row>
    <row r="2261" spans="2:2" x14ac:dyDescent="0.2">
      <c r="B2261" s="10"/>
    </row>
    <row r="2262" spans="2:2" x14ac:dyDescent="0.2">
      <c r="B2262" s="10"/>
    </row>
    <row r="2263" spans="2:2" x14ac:dyDescent="0.2">
      <c r="B2263" s="10"/>
    </row>
    <row r="2264" spans="2:2" x14ac:dyDescent="0.2">
      <c r="B2264" s="10"/>
    </row>
    <row r="2265" spans="2:2" x14ac:dyDescent="0.2">
      <c r="B2265" s="10"/>
    </row>
    <row r="2266" spans="2:2" x14ac:dyDescent="0.2">
      <c r="B2266" s="10"/>
    </row>
    <row r="2267" spans="2:2" x14ac:dyDescent="0.2">
      <c r="B2267" s="10"/>
    </row>
    <row r="2268" spans="2:2" x14ac:dyDescent="0.2">
      <c r="B2268" s="10"/>
    </row>
    <row r="2269" spans="2:2" x14ac:dyDescent="0.2">
      <c r="B2269" s="10"/>
    </row>
    <row r="2270" spans="2:2" x14ac:dyDescent="0.2">
      <c r="B2270" s="10"/>
    </row>
    <row r="2271" spans="2:2" x14ac:dyDescent="0.2">
      <c r="B2271" s="10"/>
    </row>
    <row r="2272" spans="2:2" x14ac:dyDescent="0.2">
      <c r="B2272" s="10"/>
    </row>
    <row r="2273" spans="2:2" x14ac:dyDescent="0.2">
      <c r="B2273" s="10"/>
    </row>
    <row r="2274" spans="2:2" x14ac:dyDescent="0.2">
      <c r="B2274" s="10"/>
    </row>
    <row r="2275" spans="2:2" x14ac:dyDescent="0.2">
      <c r="B2275" s="10"/>
    </row>
    <row r="2276" spans="2:2" x14ac:dyDescent="0.2">
      <c r="B2276" s="10"/>
    </row>
    <row r="2277" spans="2:2" x14ac:dyDescent="0.2">
      <c r="B2277" s="10"/>
    </row>
    <row r="2278" spans="2:2" x14ac:dyDescent="0.2">
      <c r="B2278" s="10"/>
    </row>
    <row r="2279" spans="2:2" x14ac:dyDescent="0.2">
      <c r="B2279" s="10"/>
    </row>
    <row r="2280" spans="2:2" x14ac:dyDescent="0.2">
      <c r="B2280" s="10"/>
    </row>
    <row r="2281" spans="2:2" x14ac:dyDescent="0.2">
      <c r="B2281" s="10"/>
    </row>
    <row r="2282" spans="2:2" x14ac:dyDescent="0.2">
      <c r="B2282" s="10"/>
    </row>
    <row r="2283" spans="2:2" x14ac:dyDescent="0.2">
      <c r="B2283" s="10"/>
    </row>
    <row r="2284" spans="2:2" x14ac:dyDescent="0.2">
      <c r="B2284" s="10"/>
    </row>
    <row r="2285" spans="2:2" x14ac:dyDescent="0.2">
      <c r="B2285" s="10"/>
    </row>
    <row r="2286" spans="2:2" x14ac:dyDescent="0.2">
      <c r="B2286" s="10"/>
    </row>
    <row r="2287" spans="2:2" x14ac:dyDescent="0.2">
      <c r="B2287" s="10"/>
    </row>
    <row r="2288" spans="2:2" x14ac:dyDescent="0.2">
      <c r="B2288" s="10"/>
    </row>
    <row r="2289" spans="2:2" x14ac:dyDescent="0.2">
      <c r="B2289" s="10"/>
    </row>
    <row r="2290" spans="2:2" x14ac:dyDescent="0.2">
      <c r="B2290" s="10"/>
    </row>
    <row r="2291" spans="2:2" x14ac:dyDescent="0.2">
      <c r="B2291" s="10"/>
    </row>
    <row r="2292" spans="2:2" x14ac:dyDescent="0.2">
      <c r="B2292" s="10"/>
    </row>
    <row r="2293" spans="2:2" x14ac:dyDescent="0.2">
      <c r="B2293" s="10"/>
    </row>
    <row r="2294" spans="2:2" x14ac:dyDescent="0.2">
      <c r="B2294" s="10"/>
    </row>
    <row r="2295" spans="2:2" x14ac:dyDescent="0.2">
      <c r="B2295" s="10"/>
    </row>
    <row r="2296" spans="2:2" x14ac:dyDescent="0.2">
      <c r="B2296" s="10"/>
    </row>
    <row r="2297" spans="2:2" x14ac:dyDescent="0.2">
      <c r="B2297" s="10"/>
    </row>
    <row r="2298" spans="2:2" x14ac:dyDescent="0.2">
      <c r="B2298" s="10"/>
    </row>
    <row r="2299" spans="2:2" x14ac:dyDescent="0.2">
      <c r="B2299" s="10"/>
    </row>
    <row r="2300" spans="2:2" x14ac:dyDescent="0.2">
      <c r="B2300" s="10"/>
    </row>
    <row r="2301" spans="2:2" x14ac:dyDescent="0.2">
      <c r="B2301" s="10"/>
    </row>
    <row r="2302" spans="2:2" x14ac:dyDescent="0.2">
      <c r="B2302" s="10"/>
    </row>
    <row r="2303" spans="2:2" x14ac:dyDescent="0.2">
      <c r="B2303" s="10"/>
    </row>
    <row r="2304" spans="2:2" x14ac:dyDescent="0.2">
      <c r="B2304" s="10"/>
    </row>
    <row r="2305" spans="2:2" x14ac:dyDescent="0.2">
      <c r="B2305" s="10"/>
    </row>
    <row r="2306" spans="2:2" x14ac:dyDescent="0.2">
      <c r="B2306" s="10"/>
    </row>
    <row r="2307" spans="2:2" x14ac:dyDescent="0.2">
      <c r="B2307" s="10"/>
    </row>
    <row r="2308" spans="2:2" x14ac:dyDescent="0.2">
      <c r="B2308" s="10"/>
    </row>
    <row r="2309" spans="2:2" x14ac:dyDescent="0.2">
      <c r="B2309" s="10"/>
    </row>
    <row r="2310" spans="2:2" x14ac:dyDescent="0.2">
      <c r="B2310" s="10"/>
    </row>
    <row r="2311" spans="2:2" x14ac:dyDescent="0.2">
      <c r="B2311" s="10"/>
    </row>
    <row r="2312" spans="2:2" x14ac:dyDescent="0.2">
      <c r="B2312" s="10"/>
    </row>
    <row r="2313" spans="2:2" x14ac:dyDescent="0.2">
      <c r="B2313" s="10"/>
    </row>
    <row r="2314" spans="2:2" x14ac:dyDescent="0.2">
      <c r="B2314" s="10"/>
    </row>
    <row r="2315" spans="2:2" x14ac:dyDescent="0.2">
      <c r="B2315" s="10"/>
    </row>
    <row r="2316" spans="2:2" x14ac:dyDescent="0.2">
      <c r="B2316" s="10"/>
    </row>
    <row r="2317" spans="2:2" x14ac:dyDescent="0.2">
      <c r="B2317" s="10"/>
    </row>
    <row r="2318" spans="2:2" x14ac:dyDescent="0.2">
      <c r="B2318" s="10"/>
    </row>
    <row r="2319" spans="2:2" x14ac:dyDescent="0.2">
      <c r="B2319" s="10"/>
    </row>
    <row r="2320" spans="2:2" x14ac:dyDescent="0.2">
      <c r="B2320" s="10"/>
    </row>
    <row r="2321" spans="2:2" x14ac:dyDescent="0.2">
      <c r="B2321" s="10"/>
    </row>
    <row r="2322" spans="2:2" x14ac:dyDescent="0.2">
      <c r="B2322" s="10"/>
    </row>
    <row r="2323" spans="2:2" x14ac:dyDescent="0.2">
      <c r="B2323" s="10"/>
    </row>
    <row r="2324" spans="2:2" x14ac:dyDescent="0.2">
      <c r="B2324" s="10"/>
    </row>
    <row r="2325" spans="2:2" x14ac:dyDescent="0.2">
      <c r="B2325" s="10"/>
    </row>
    <row r="2326" spans="2:2" x14ac:dyDescent="0.2">
      <c r="B2326" s="10"/>
    </row>
    <row r="2327" spans="2:2" x14ac:dyDescent="0.2">
      <c r="B2327" s="10"/>
    </row>
    <row r="2328" spans="2:2" x14ac:dyDescent="0.2">
      <c r="B2328" s="10"/>
    </row>
    <row r="2329" spans="2:2" x14ac:dyDescent="0.2">
      <c r="B2329" s="10"/>
    </row>
    <row r="2330" spans="2:2" x14ac:dyDescent="0.2">
      <c r="B2330" s="10"/>
    </row>
    <row r="2331" spans="2:2" x14ac:dyDescent="0.2">
      <c r="B2331" s="10"/>
    </row>
    <row r="2332" spans="2:2" x14ac:dyDescent="0.2">
      <c r="B2332" s="10"/>
    </row>
    <row r="2333" spans="2:2" x14ac:dyDescent="0.2">
      <c r="B2333" s="10"/>
    </row>
    <row r="2334" spans="2:2" x14ac:dyDescent="0.2">
      <c r="B2334" s="10"/>
    </row>
    <row r="2335" spans="2:2" x14ac:dyDescent="0.2">
      <c r="B2335" s="10"/>
    </row>
    <row r="2336" spans="2:2" x14ac:dyDescent="0.2">
      <c r="B2336" s="10"/>
    </row>
    <row r="2337" spans="2:2" x14ac:dyDescent="0.2">
      <c r="B2337" s="10"/>
    </row>
    <row r="2338" spans="2:2" x14ac:dyDescent="0.2">
      <c r="B2338" s="10"/>
    </row>
    <row r="2339" spans="2:2" x14ac:dyDescent="0.2">
      <c r="B2339" s="10"/>
    </row>
    <row r="2340" spans="2:2" x14ac:dyDescent="0.2">
      <c r="B2340" s="10"/>
    </row>
    <row r="2341" spans="2:2" x14ac:dyDescent="0.2">
      <c r="B2341" s="10"/>
    </row>
    <row r="2342" spans="2:2" x14ac:dyDescent="0.2">
      <c r="B2342" s="10"/>
    </row>
    <row r="2343" spans="2:2" x14ac:dyDescent="0.2">
      <c r="B2343" s="10"/>
    </row>
    <row r="2344" spans="2:2" x14ac:dyDescent="0.2">
      <c r="B2344" s="10"/>
    </row>
    <row r="2345" spans="2:2" x14ac:dyDescent="0.2">
      <c r="B2345" s="10"/>
    </row>
    <row r="2346" spans="2:2" x14ac:dyDescent="0.2">
      <c r="B2346" s="10"/>
    </row>
    <row r="2347" spans="2:2" x14ac:dyDescent="0.2">
      <c r="B2347" s="10"/>
    </row>
    <row r="2348" spans="2:2" x14ac:dyDescent="0.2">
      <c r="B2348" s="10"/>
    </row>
    <row r="2349" spans="2:2" x14ac:dyDescent="0.2">
      <c r="B2349" s="10"/>
    </row>
    <row r="2350" spans="2:2" x14ac:dyDescent="0.2">
      <c r="B2350" s="10"/>
    </row>
    <row r="2351" spans="2:2" x14ac:dyDescent="0.2">
      <c r="B2351" s="10"/>
    </row>
    <row r="2352" spans="2:2" x14ac:dyDescent="0.2">
      <c r="B2352" s="10"/>
    </row>
    <row r="2353" spans="2:2" x14ac:dyDescent="0.2">
      <c r="B2353" s="10"/>
    </row>
    <row r="2354" spans="2:2" x14ac:dyDescent="0.2">
      <c r="B2354" s="10"/>
    </row>
    <row r="2355" spans="2:2" x14ac:dyDescent="0.2">
      <c r="B2355" s="10"/>
    </row>
    <row r="2356" spans="2:2" x14ac:dyDescent="0.2">
      <c r="B2356" s="10"/>
    </row>
    <row r="2357" spans="2:2" x14ac:dyDescent="0.2">
      <c r="B2357" s="10"/>
    </row>
    <row r="2358" spans="2:2" x14ac:dyDescent="0.2">
      <c r="B2358" s="10"/>
    </row>
    <row r="2359" spans="2:2" x14ac:dyDescent="0.2">
      <c r="B2359" s="10"/>
    </row>
    <row r="2360" spans="2:2" x14ac:dyDescent="0.2">
      <c r="B2360" s="10"/>
    </row>
    <row r="2361" spans="2:2" x14ac:dyDescent="0.2">
      <c r="B2361" s="10"/>
    </row>
    <row r="2362" spans="2:2" x14ac:dyDescent="0.2">
      <c r="B2362" s="10"/>
    </row>
    <row r="2363" spans="2:2" x14ac:dyDescent="0.2">
      <c r="B2363" s="10"/>
    </row>
    <row r="2364" spans="2:2" x14ac:dyDescent="0.2">
      <c r="B2364" s="10"/>
    </row>
    <row r="2365" spans="2:2" x14ac:dyDescent="0.2">
      <c r="B2365" s="10"/>
    </row>
    <row r="2366" spans="2:2" x14ac:dyDescent="0.2">
      <c r="B2366" s="10"/>
    </row>
    <row r="2367" spans="2:2" x14ac:dyDescent="0.2">
      <c r="B2367" s="10"/>
    </row>
    <row r="2368" spans="2:2" x14ac:dyDescent="0.2">
      <c r="B2368" s="10"/>
    </row>
    <row r="2369" spans="2:2" x14ac:dyDescent="0.2">
      <c r="B2369" s="10"/>
    </row>
    <row r="2370" spans="2:2" x14ac:dyDescent="0.2">
      <c r="B2370" s="10"/>
    </row>
    <row r="2371" spans="2:2" x14ac:dyDescent="0.2">
      <c r="B2371" s="10"/>
    </row>
    <row r="2372" spans="2:2" x14ac:dyDescent="0.2">
      <c r="B2372" s="10"/>
    </row>
    <row r="2373" spans="2:2" x14ac:dyDescent="0.2">
      <c r="B2373" s="10"/>
    </row>
    <row r="2374" spans="2:2" x14ac:dyDescent="0.2">
      <c r="B2374" s="10"/>
    </row>
    <row r="2375" spans="2:2" x14ac:dyDescent="0.2">
      <c r="B2375" s="10"/>
    </row>
    <row r="2376" spans="2:2" x14ac:dyDescent="0.2">
      <c r="B2376" s="10"/>
    </row>
    <row r="2377" spans="2:2" x14ac:dyDescent="0.2">
      <c r="B2377" s="10"/>
    </row>
    <row r="2378" spans="2:2" x14ac:dyDescent="0.2">
      <c r="B2378" s="10"/>
    </row>
    <row r="2379" spans="2:2" x14ac:dyDescent="0.2">
      <c r="B2379" s="10"/>
    </row>
    <row r="2380" spans="2:2" x14ac:dyDescent="0.2">
      <c r="B2380" s="10"/>
    </row>
    <row r="2381" spans="2:2" x14ac:dyDescent="0.2">
      <c r="B2381" s="10"/>
    </row>
    <row r="2382" spans="2:2" x14ac:dyDescent="0.2">
      <c r="B2382" s="10"/>
    </row>
    <row r="2383" spans="2:2" x14ac:dyDescent="0.2">
      <c r="B2383" s="10"/>
    </row>
    <row r="2384" spans="2:2" x14ac:dyDescent="0.2">
      <c r="B2384" s="10"/>
    </row>
    <row r="2385" spans="2:2" x14ac:dyDescent="0.2">
      <c r="B2385" s="10"/>
    </row>
    <row r="2386" spans="2:2" x14ac:dyDescent="0.2">
      <c r="B2386" s="10"/>
    </row>
    <row r="2387" spans="2:2" x14ac:dyDescent="0.2">
      <c r="B2387" s="10"/>
    </row>
    <row r="2388" spans="2:2" x14ac:dyDescent="0.2">
      <c r="B2388" s="10"/>
    </row>
    <row r="2389" spans="2:2" x14ac:dyDescent="0.2">
      <c r="B2389" s="10"/>
    </row>
    <row r="2390" spans="2:2" x14ac:dyDescent="0.2">
      <c r="B2390" s="10"/>
    </row>
    <row r="2391" spans="2:2" x14ac:dyDescent="0.2">
      <c r="B2391" s="10"/>
    </row>
    <row r="2392" spans="2:2" x14ac:dyDescent="0.2">
      <c r="B2392" s="10"/>
    </row>
    <row r="2393" spans="2:2" x14ac:dyDescent="0.2">
      <c r="B2393" s="10"/>
    </row>
    <row r="2394" spans="2:2" x14ac:dyDescent="0.2">
      <c r="B2394" s="10"/>
    </row>
    <row r="2395" spans="2:2" x14ac:dyDescent="0.2">
      <c r="B2395" s="10"/>
    </row>
    <row r="2396" spans="2:2" x14ac:dyDescent="0.2">
      <c r="B2396" s="10"/>
    </row>
    <row r="2397" spans="2:2" x14ac:dyDescent="0.2">
      <c r="B2397" s="10"/>
    </row>
    <row r="2398" spans="2:2" x14ac:dyDescent="0.2">
      <c r="B2398" s="10"/>
    </row>
    <row r="2399" spans="2:2" x14ac:dyDescent="0.2">
      <c r="B2399" s="10"/>
    </row>
    <row r="2400" spans="2:2" x14ac:dyDescent="0.2">
      <c r="B2400" s="10"/>
    </row>
    <row r="2401" spans="2:2" x14ac:dyDescent="0.2">
      <c r="B2401" s="10"/>
    </row>
    <row r="2402" spans="2:2" x14ac:dyDescent="0.2">
      <c r="B2402" s="10"/>
    </row>
    <row r="2403" spans="2:2" x14ac:dyDescent="0.2">
      <c r="B2403" s="10"/>
    </row>
    <row r="2404" spans="2:2" x14ac:dyDescent="0.2">
      <c r="B2404" s="10"/>
    </row>
    <row r="2405" spans="2:2" x14ac:dyDescent="0.2">
      <c r="B2405" s="10"/>
    </row>
    <row r="2406" spans="2:2" x14ac:dyDescent="0.2">
      <c r="B2406" s="10"/>
    </row>
    <row r="2407" spans="2:2" x14ac:dyDescent="0.2">
      <c r="B2407" s="10"/>
    </row>
    <row r="2408" spans="2:2" x14ac:dyDescent="0.2">
      <c r="B2408" s="10"/>
    </row>
    <row r="2409" spans="2:2" x14ac:dyDescent="0.2">
      <c r="B2409" s="10"/>
    </row>
    <row r="2410" spans="2:2" x14ac:dyDescent="0.2">
      <c r="B2410" s="10"/>
    </row>
    <row r="2411" spans="2:2" x14ac:dyDescent="0.2">
      <c r="B2411" s="10"/>
    </row>
    <row r="2412" spans="2:2" x14ac:dyDescent="0.2">
      <c r="B2412" s="10"/>
    </row>
    <row r="2413" spans="2:2" x14ac:dyDescent="0.2">
      <c r="B2413" s="10"/>
    </row>
    <row r="2414" spans="2:2" x14ac:dyDescent="0.2">
      <c r="B2414" s="10"/>
    </row>
    <row r="2415" spans="2:2" x14ac:dyDescent="0.2">
      <c r="B2415" s="10"/>
    </row>
    <row r="2416" spans="2:2" x14ac:dyDescent="0.2">
      <c r="B2416" s="10"/>
    </row>
    <row r="2417" spans="2:2" x14ac:dyDescent="0.2">
      <c r="B2417" s="10"/>
    </row>
    <row r="2418" spans="2:2" x14ac:dyDescent="0.2">
      <c r="B2418" s="10"/>
    </row>
    <row r="2419" spans="2:2" x14ac:dyDescent="0.2">
      <c r="B2419" s="10"/>
    </row>
    <row r="2420" spans="2:2" x14ac:dyDescent="0.2">
      <c r="B2420" s="10"/>
    </row>
    <row r="2421" spans="2:2" x14ac:dyDescent="0.2">
      <c r="B2421" s="10"/>
    </row>
    <row r="2422" spans="2:2" x14ac:dyDescent="0.2">
      <c r="B2422" s="10"/>
    </row>
    <row r="2423" spans="2:2" x14ac:dyDescent="0.2">
      <c r="B2423" s="10"/>
    </row>
    <row r="2424" spans="2:2" x14ac:dyDescent="0.2">
      <c r="B2424" s="10"/>
    </row>
    <row r="2425" spans="2:2" x14ac:dyDescent="0.2">
      <c r="B2425" s="10"/>
    </row>
    <row r="2426" spans="2:2" x14ac:dyDescent="0.2">
      <c r="B2426" s="10"/>
    </row>
    <row r="2427" spans="2:2" x14ac:dyDescent="0.2">
      <c r="B2427" s="10"/>
    </row>
    <row r="2428" spans="2:2" x14ac:dyDescent="0.2">
      <c r="B2428" s="10"/>
    </row>
    <row r="2429" spans="2:2" x14ac:dyDescent="0.2">
      <c r="B2429" s="10"/>
    </row>
    <row r="2430" spans="2:2" x14ac:dyDescent="0.2">
      <c r="B2430" s="10"/>
    </row>
    <row r="2431" spans="2:2" x14ac:dyDescent="0.2">
      <c r="B2431" s="10"/>
    </row>
    <row r="2432" spans="2:2" x14ac:dyDescent="0.2">
      <c r="B2432" s="10"/>
    </row>
    <row r="2433" spans="2:2" x14ac:dyDescent="0.2">
      <c r="B2433" s="10"/>
    </row>
    <row r="2434" spans="2:2" x14ac:dyDescent="0.2">
      <c r="B2434" s="10"/>
    </row>
    <row r="2435" spans="2:2" x14ac:dyDescent="0.2">
      <c r="B2435" s="10"/>
    </row>
    <row r="2436" spans="2:2" x14ac:dyDescent="0.2">
      <c r="B2436" s="10"/>
    </row>
    <row r="2437" spans="2:2" x14ac:dyDescent="0.2">
      <c r="B2437" s="10"/>
    </row>
    <row r="2438" spans="2:2" x14ac:dyDescent="0.2">
      <c r="B2438" s="10"/>
    </row>
    <row r="2439" spans="2:2" x14ac:dyDescent="0.2">
      <c r="B2439" s="10"/>
    </row>
    <row r="2440" spans="2:2" x14ac:dyDescent="0.2">
      <c r="B2440" s="10"/>
    </row>
    <row r="2441" spans="2:2" x14ac:dyDescent="0.2">
      <c r="B2441" s="10"/>
    </row>
    <row r="2442" spans="2:2" x14ac:dyDescent="0.2">
      <c r="B2442" s="10"/>
    </row>
    <row r="2443" spans="2:2" x14ac:dyDescent="0.2">
      <c r="B2443" s="10"/>
    </row>
    <row r="2444" spans="2:2" x14ac:dyDescent="0.2">
      <c r="B2444" s="10"/>
    </row>
    <row r="2445" spans="2:2" x14ac:dyDescent="0.2">
      <c r="B2445" s="10"/>
    </row>
    <row r="2446" spans="2:2" x14ac:dyDescent="0.2">
      <c r="B2446" s="10"/>
    </row>
    <row r="2447" spans="2:2" x14ac:dyDescent="0.2">
      <c r="B2447" s="10"/>
    </row>
    <row r="2448" spans="2:2" x14ac:dyDescent="0.2">
      <c r="B2448" s="10"/>
    </row>
    <row r="2449" spans="2:2" x14ac:dyDescent="0.2">
      <c r="B2449" s="10"/>
    </row>
    <row r="2450" spans="2:2" x14ac:dyDescent="0.2">
      <c r="B2450" s="10"/>
    </row>
    <row r="2451" spans="2:2" x14ac:dyDescent="0.2">
      <c r="B2451" s="10"/>
    </row>
    <row r="2452" spans="2:2" x14ac:dyDescent="0.2">
      <c r="B2452" s="10"/>
    </row>
    <row r="2453" spans="2:2" x14ac:dyDescent="0.2">
      <c r="B2453" s="10"/>
    </row>
    <row r="2454" spans="2:2" x14ac:dyDescent="0.2">
      <c r="B2454" s="10"/>
    </row>
    <row r="2455" spans="2:2" x14ac:dyDescent="0.2">
      <c r="B2455" s="10"/>
    </row>
    <row r="2456" spans="2:2" x14ac:dyDescent="0.2">
      <c r="B2456" s="10"/>
    </row>
    <row r="2457" spans="2:2" x14ac:dyDescent="0.2">
      <c r="B2457" s="10"/>
    </row>
    <row r="2458" spans="2:2" x14ac:dyDescent="0.2">
      <c r="B2458" s="10"/>
    </row>
    <row r="2459" spans="2:2" x14ac:dyDescent="0.2">
      <c r="B2459" s="10"/>
    </row>
    <row r="2460" spans="2:2" x14ac:dyDescent="0.2">
      <c r="B2460" s="10"/>
    </row>
    <row r="2461" spans="2:2" x14ac:dyDescent="0.2">
      <c r="B2461" s="10"/>
    </row>
    <row r="2462" spans="2:2" x14ac:dyDescent="0.2">
      <c r="B2462" s="10"/>
    </row>
    <row r="2463" spans="2:2" x14ac:dyDescent="0.2">
      <c r="B2463" s="10"/>
    </row>
    <row r="2464" spans="2:2" x14ac:dyDescent="0.2">
      <c r="B2464" s="10"/>
    </row>
    <row r="2465" spans="2:2" x14ac:dyDescent="0.2">
      <c r="B2465" s="10"/>
    </row>
    <row r="2466" spans="2:2" x14ac:dyDescent="0.2">
      <c r="B2466" s="10"/>
    </row>
    <row r="2467" spans="2:2" x14ac:dyDescent="0.2">
      <c r="B2467" s="10"/>
    </row>
    <row r="2468" spans="2:2" x14ac:dyDescent="0.2">
      <c r="B2468" s="10"/>
    </row>
    <row r="2469" spans="2:2" x14ac:dyDescent="0.2">
      <c r="B2469" s="10"/>
    </row>
    <row r="2470" spans="2:2" x14ac:dyDescent="0.2">
      <c r="B2470" s="10"/>
    </row>
    <row r="2471" spans="2:2" x14ac:dyDescent="0.2">
      <c r="B2471" s="10"/>
    </row>
    <row r="2472" spans="2:2" x14ac:dyDescent="0.2">
      <c r="B2472" s="10"/>
    </row>
    <row r="2473" spans="2:2" x14ac:dyDescent="0.2">
      <c r="B2473" s="10"/>
    </row>
    <row r="2474" spans="2:2" x14ac:dyDescent="0.2">
      <c r="B2474" s="10"/>
    </row>
    <row r="2475" spans="2:2" x14ac:dyDescent="0.2">
      <c r="B2475" s="10"/>
    </row>
    <row r="2476" spans="2:2" x14ac:dyDescent="0.2">
      <c r="B2476" s="10"/>
    </row>
    <row r="2477" spans="2:2" x14ac:dyDescent="0.2">
      <c r="B2477" s="10"/>
    </row>
    <row r="2478" spans="2:2" x14ac:dyDescent="0.2">
      <c r="B2478" s="10"/>
    </row>
    <row r="2479" spans="2:2" x14ac:dyDescent="0.2">
      <c r="B2479" s="10"/>
    </row>
    <row r="2480" spans="2:2" x14ac:dyDescent="0.2">
      <c r="B2480" s="10"/>
    </row>
    <row r="2481" spans="2:2" x14ac:dyDescent="0.2">
      <c r="B2481" s="10"/>
    </row>
    <row r="2482" spans="2:2" x14ac:dyDescent="0.2">
      <c r="B2482" s="10"/>
    </row>
    <row r="2483" spans="2:2" x14ac:dyDescent="0.2">
      <c r="B2483" s="10"/>
    </row>
    <row r="2484" spans="2:2" x14ac:dyDescent="0.2">
      <c r="B2484" s="10"/>
    </row>
    <row r="2485" spans="2:2" x14ac:dyDescent="0.2">
      <c r="B2485" s="10"/>
    </row>
    <row r="2486" spans="2:2" x14ac:dyDescent="0.2">
      <c r="B2486" s="10"/>
    </row>
    <row r="2487" spans="2:2" x14ac:dyDescent="0.2">
      <c r="B2487" s="10"/>
    </row>
    <row r="2488" spans="2:2" x14ac:dyDescent="0.2">
      <c r="B2488" s="10"/>
    </row>
    <row r="2489" spans="2:2" x14ac:dyDescent="0.2">
      <c r="B2489" s="10"/>
    </row>
    <row r="2490" spans="2:2" x14ac:dyDescent="0.2">
      <c r="B2490" s="10"/>
    </row>
    <row r="2491" spans="2:2" x14ac:dyDescent="0.2">
      <c r="B2491" s="10"/>
    </row>
    <row r="2492" spans="2:2" x14ac:dyDescent="0.2">
      <c r="B2492" s="10"/>
    </row>
    <row r="2493" spans="2:2" x14ac:dyDescent="0.2">
      <c r="B2493" s="10"/>
    </row>
    <row r="2494" spans="2:2" x14ac:dyDescent="0.2">
      <c r="B2494" s="10"/>
    </row>
    <row r="2495" spans="2:2" x14ac:dyDescent="0.2">
      <c r="B2495" s="10"/>
    </row>
    <row r="2496" spans="2:2" x14ac:dyDescent="0.2">
      <c r="B2496" s="10"/>
    </row>
    <row r="2497" spans="2:2" x14ac:dyDescent="0.2">
      <c r="B2497" s="10"/>
    </row>
    <row r="2498" spans="2:2" x14ac:dyDescent="0.2">
      <c r="B2498" s="10"/>
    </row>
    <row r="2499" spans="2:2" x14ac:dyDescent="0.2">
      <c r="B2499" s="10"/>
    </row>
    <row r="2500" spans="2:2" x14ac:dyDescent="0.2">
      <c r="B2500" s="10"/>
    </row>
    <row r="2501" spans="2:2" x14ac:dyDescent="0.2">
      <c r="B2501" s="10"/>
    </row>
    <row r="2502" spans="2:2" x14ac:dyDescent="0.2">
      <c r="B2502" s="10"/>
    </row>
    <row r="2503" spans="2:2" x14ac:dyDescent="0.2">
      <c r="B2503" s="10"/>
    </row>
    <row r="2504" spans="2:2" x14ac:dyDescent="0.2">
      <c r="B2504" s="10"/>
    </row>
    <row r="2505" spans="2:2" x14ac:dyDescent="0.2">
      <c r="B2505" s="10"/>
    </row>
    <row r="2506" spans="2:2" x14ac:dyDescent="0.2">
      <c r="B2506" s="10"/>
    </row>
    <row r="2507" spans="2:2" x14ac:dyDescent="0.2">
      <c r="B2507" s="10"/>
    </row>
    <row r="2508" spans="2:2" x14ac:dyDescent="0.2">
      <c r="B2508" s="10"/>
    </row>
    <row r="2509" spans="2:2" x14ac:dyDescent="0.2">
      <c r="B2509" s="10"/>
    </row>
    <row r="2510" spans="2:2" x14ac:dyDescent="0.2">
      <c r="B2510" s="10"/>
    </row>
    <row r="2511" spans="2:2" x14ac:dyDescent="0.2">
      <c r="B2511" s="10"/>
    </row>
    <row r="2512" spans="2:2" x14ac:dyDescent="0.2">
      <c r="B2512" s="10"/>
    </row>
    <row r="2513" spans="2:2" x14ac:dyDescent="0.2">
      <c r="B2513" s="10"/>
    </row>
    <row r="2514" spans="2:2" x14ac:dyDescent="0.2">
      <c r="B2514" s="10"/>
    </row>
    <row r="2515" spans="2:2" x14ac:dyDescent="0.2">
      <c r="B2515" s="10"/>
    </row>
    <row r="2516" spans="2:2" x14ac:dyDescent="0.2">
      <c r="B2516" s="10"/>
    </row>
    <row r="2517" spans="2:2" x14ac:dyDescent="0.2">
      <c r="B2517" s="10"/>
    </row>
    <row r="2518" spans="2:2" x14ac:dyDescent="0.2">
      <c r="B2518" s="10"/>
    </row>
    <row r="2519" spans="2:2" x14ac:dyDescent="0.2">
      <c r="B2519" s="10"/>
    </row>
    <row r="2520" spans="2:2" x14ac:dyDescent="0.2">
      <c r="B2520" s="10"/>
    </row>
    <row r="2521" spans="2:2" x14ac:dyDescent="0.2">
      <c r="B2521" s="10"/>
    </row>
    <row r="2522" spans="2:2" x14ac:dyDescent="0.2">
      <c r="B2522" s="10"/>
    </row>
    <row r="2523" spans="2:2" x14ac:dyDescent="0.2">
      <c r="B2523" s="10"/>
    </row>
    <row r="2524" spans="2:2" x14ac:dyDescent="0.2">
      <c r="B2524" s="10"/>
    </row>
    <row r="2525" spans="2:2" x14ac:dyDescent="0.2">
      <c r="B2525" s="10"/>
    </row>
    <row r="2526" spans="2:2" x14ac:dyDescent="0.2">
      <c r="B2526" s="10"/>
    </row>
    <row r="2527" spans="2:2" x14ac:dyDescent="0.2">
      <c r="B2527" s="10"/>
    </row>
    <row r="2528" spans="2:2" x14ac:dyDescent="0.2">
      <c r="B2528" s="10"/>
    </row>
    <row r="2529" spans="2:2" x14ac:dyDescent="0.2">
      <c r="B2529" s="10"/>
    </row>
    <row r="2530" spans="2:2" x14ac:dyDescent="0.2">
      <c r="B2530" s="10"/>
    </row>
    <row r="2531" spans="2:2" x14ac:dyDescent="0.2">
      <c r="B2531" s="10"/>
    </row>
    <row r="2532" spans="2:2" x14ac:dyDescent="0.2">
      <c r="B2532" s="10"/>
    </row>
    <row r="2533" spans="2:2" x14ac:dyDescent="0.2">
      <c r="B2533" s="10"/>
    </row>
    <row r="2534" spans="2:2" x14ac:dyDescent="0.2">
      <c r="B2534" s="10"/>
    </row>
    <row r="2535" spans="2:2" x14ac:dyDescent="0.2">
      <c r="B2535" s="10"/>
    </row>
    <row r="2536" spans="2:2" x14ac:dyDescent="0.2">
      <c r="B2536" s="10"/>
    </row>
    <row r="2537" spans="2:2" x14ac:dyDescent="0.2">
      <c r="B2537" s="10"/>
    </row>
    <row r="2538" spans="2:2" x14ac:dyDescent="0.2">
      <c r="B2538" s="10"/>
    </row>
    <row r="2539" spans="2:2" x14ac:dyDescent="0.2">
      <c r="B2539" s="10"/>
    </row>
    <row r="2540" spans="2:2" x14ac:dyDescent="0.2">
      <c r="B2540" s="10"/>
    </row>
    <row r="2541" spans="2:2" x14ac:dyDescent="0.2">
      <c r="B2541" s="10"/>
    </row>
    <row r="2542" spans="2:2" x14ac:dyDescent="0.2">
      <c r="B2542" s="10"/>
    </row>
    <row r="2543" spans="2:2" x14ac:dyDescent="0.2">
      <c r="B2543" s="10"/>
    </row>
    <row r="2544" spans="2:2" x14ac:dyDescent="0.2">
      <c r="B2544" s="10"/>
    </row>
    <row r="2545" spans="2:2" x14ac:dyDescent="0.2">
      <c r="B2545" s="10"/>
    </row>
    <row r="2546" spans="2:2" x14ac:dyDescent="0.2">
      <c r="B2546" s="10"/>
    </row>
    <row r="2547" spans="2:2" x14ac:dyDescent="0.2">
      <c r="B2547" s="10"/>
    </row>
    <row r="2548" spans="2:2" x14ac:dyDescent="0.2">
      <c r="B2548" s="10"/>
    </row>
    <row r="2549" spans="2:2" x14ac:dyDescent="0.2">
      <c r="B2549" s="10"/>
    </row>
    <row r="2550" spans="2:2" x14ac:dyDescent="0.2">
      <c r="B2550" s="10"/>
    </row>
    <row r="2551" spans="2:2" x14ac:dyDescent="0.2">
      <c r="B2551" s="10"/>
    </row>
    <row r="2552" spans="2:2" x14ac:dyDescent="0.2">
      <c r="B2552" s="10"/>
    </row>
    <row r="2553" spans="2:2" x14ac:dyDescent="0.2">
      <c r="B2553" s="10"/>
    </row>
    <row r="2554" spans="2:2" x14ac:dyDescent="0.2">
      <c r="B2554" s="10"/>
    </row>
    <row r="2555" spans="2:2" x14ac:dyDescent="0.2">
      <c r="B2555" s="10"/>
    </row>
    <row r="2556" spans="2:2" x14ac:dyDescent="0.2">
      <c r="B2556" s="10"/>
    </row>
    <row r="2557" spans="2:2" x14ac:dyDescent="0.2">
      <c r="B2557" s="10"/>
    </row>
    <row r="2558" spans="2:2" x14ac:dyDescent="0.2">
      <c r="B2558" s="10"/>
    </row>
    <row r="2559" spans="2:2" x14ac:dyDescent="0.2">
      <c r="B2559" s="10"/>
    </row>
    <row r="2560" spans="2:2" x14ac:dyDescent="0.2">
      <c r="B2560" s="10"/>
    </row>
    <row r="2561" spans="2:2" x14ac:dyDescent="0.2">
      <c r="B2561" s="10"/>
    </row>
    <row r="2562" spans="2:2" x14ac:dyDescent="0.2">
      <c r="B2562" s="10"/>
    </row>
    <row r="2563" spans="2:2" x14ac:dyDescent="0.2">
      <c r="B2563" s="10"/>
    </row>
    <row r="2564" spans="2:2" x14ac:dyDescent="0.2">
      <c r="B2564" s="10"/>
    </row>
    <row r="2565" spans="2:2" x14ac:dyDescent="0.2">
      <c r="B2565" s="10"/>
    </row>
    <row r="2566" spans="2:2" x14ac:dyDescent="0.2">
      <c r="B2566" s="10"/>
    </row>
    <row r="2567" spans="2:2" x14ac:dyDescent="0.2">
      <c r="B2567" s="10"/>
    </row>
    <row r="2568" spans="2:2" x14ac:dyDescent="0.2">
      <c r="B2568" s="10"/>
    </row>
    <row r="2569" spans="2:2" x14ac:dyDescent="0.2">
      <c r="B2569" s="10"/>
    </row>
    <row r="2570" spans="2:2" x14ac:dyDescent="0.2">
      <c r="B2570" s="10"/>
    </row>
    <row r="2571" spans="2:2" x14ac:dyDescent="0.2">
      <c r="B2571" s="10"/>
    </row>
    <row r="2572" spans="2:2" x14ac:dyDescent="0.2">
      <c r="B2572" s="10"/>
    </row>
    <row r="2573" spans="2:2" x14ac:dyDescent="0.2">
      <c r="B2573" s="10"/>
    </row>
    <row r="2574" spans="2:2" x14ac:dyDescent="0.2">
      <c r="B2574" s="10"/>
    </row>
    <row r="2575" spans="2:2" x14ac:dyDescent="0.2">
      <c r="B2575" s="10"/>
    </row>
    <row r="2576" spans="2:2" x14ac:dyDescent="0.2">
      <c r="B2576" s="10"/>
    </row>
    <row r="2577" spans="2:2" x14ac:dyDescent="0.2">
      <c r="B2577" s="10"/>
    </row>
    <row r="2578" spans="2:2" x14ac:dyDescent="0.2">
      <c r="B2578" s="10"/>
    </row>
    <row r="2579" spans="2:2" x14ac:dyDescent="0.2">
      <c r="B2579" s="10"/>
    </row>
    <row r="2580" spans="2:2" x14ac:dyDescent="0.2">
      <c r="B2580" s="10"/>
    </row>
    <row r="2581" spans="2:2" x14ac:dyDescent="0.2">
      <c r="B2581" s="10"/>
    </row>
    <row r="2582" spans="2:2" x14ac:dyDescent="0.2">
      <c r="B2582" s="10"/>
    </row>
    <row r="2583" spans="2:2" x14ac:dyDescent="0.2">
      <c r="B2583" s="10"/>
    </row>
    <row r="2584" spans="2:2" x14ac:dyDescent="0.2">
      <c r="B2584" s="10"/>
    </row>
    <row r="2585" spans="2:2" x14ac:dyDescent="0.2">
      <c r="B2585" s="10"/>
    </row>
    <row r="2586" spans="2:2" x14ac:dyDescent="0.2">
      <c r="B2586" s="10"/>
    </row>
    <row r="2587" spans="2:2" x14ac:dyDescent="0.2">
      <c r="B2587" s="10"/>
    </row>
    <row r="2588" spans="2:2" x14ac:dyDescent="0.2">
      <c r="B2588" s="10"/>
    </row>
    <row r="2589" spans="2:2" x14ac:dyDescent="0.2">
      <c r="B2589" s="10"/>
    </row>
    <row r="2590" spans="2:2" x14ac:dyDescent="0.2">
      <c r="B2590" s="10"/>
    </row>
    <row r="2591" spans="2:2" x14ac:dyDescent="0.2">
      <c r="B2591" s="10"/>
    </row>
    <row r="2592" spans="2:2" x14ac:dyDescent="0.2">
      <c r="B2592" s="10"/>
    </row>
    <row r="2593" spans="2:2" x14ac:dyDescent="0.2">
      <c r="B2593" s="10"/>
    </row>
    <row r="2594" spans="2:2" x14ac:dyDescent="0.2">
      <c r="B2594" s="10"/>
    </row>
    <row r="2595" spans="2:2" x14ac:dyDescent="0.2">
      <c r="B2595" s="10"/>
    </row>
    <row r="2596" spans="2:2" x14ac:dyDescent="0.2">
      <c r="B2596" s="10"/>
    </row>
    <row r="2597" spans="2:2" x14ac:dyDescent="0.2">
      <c r="B2597" s="10"/>
    </row>
    <row r="2598" spans="2:2" x14ac:dyDescent="0.2">
      <c r="B2598" s="10"/>
    </row>
    <row r="2599" spans="2:2" x14ac:dyDescent="0.2">
      <c r="B2599" s="10"/>
    </row>
    <row r="2600" spans="2:2" x14ac:dyDescent="0.2">
      <c r="B2600" s="10"/>
    </row>
    <row r="2601" spans="2:2" x14ac:dyDescent="0.2">
      <c r="B2601" s="10"/>
    </row>
    <row r="2602" spans="2:2" x14ac:dyDescent="0.2">
      <c r="B2602" s="10"/>
    </row>
    <row r="2603" spans="2:2" x14ac:dyDescent="0.2">
      <c r="B2603" s="10"/>
    </row>
    <row r="2604" spans="2:2" x14ac:dyDescent="0.2">
      <c r="B2604" s="10"/>
    </row>
    <row r="2605" spans="2:2" x14ac:dyDescent="0.2">
      <c r="B2605" s="10"/>
    </row>
    <row r="2606" spans="2:2" x14ac:dyDescent="0.2">
      <c r="B2606" s="10"/>
    </row>
    <row r="2607" spans="2:2" x14ac:dyDescent="0.2">
      <c r="B2607" s="10"/>
    </row>
    <row r="2608" spans="2:2" x14ac:dyDescent="0.2">
      <c r="B2608" s="10"/>
    </row>
    <row r="2609" spans="2:2" x14ac:dyDescent="0.2">
      <c r="B2609" s="10"/>
    </row>
    <row r="2610" spans="2:2" x14ac:dyDescent="0.2">
      <c r="B2610" s="10"/>
    </row>
    <row r="2611" spans="2:2" x14ac:dyDescent="0.2">
      <c r="B2611" s="10"/>
    </row>
    <row r="2612" spans="2:2" x14ac:dyDescent="0.2">
      <c r="B2612" s="10"/>
    </row>
    <row r="2613" spans="2:2" x14ac:dyDescent="0.2">
      <c r="B2613" s="10"/>
    </row>
    <row r="2614" spans="2:2" x14ac:dyDescent="0.2">
      <c r="B2614" s="10"/>
    </row>
    <row r="2615" spans="2:2" x14ac:dyDescent="0.2">
      <c r="B2615" s="10"/>
    </row>
    <row r="2616" spans="2:2" x14ac:dyDescent="0.2">
      <c r="B2616" s="10"/>
    </row>
    <row r="2617" spans="2:2" x14ac:dyDescent="0.2">
      <c r="B2617" s="10"/>
    </row>
    <row r="2618" spans="2:2" x14ac:dyDescent="0.2">
      <c r="B2618" s="10"/>
    </row>
    <row r="2619" spans="2:2" x14ac:dyDescent="0.2">
      <c r="B2619" s="10"/>
    </row>
    <row r="2620" spans="2:2" x14ac:dyDescent="0.2">
      <c r="B2620" s="10"/>
    </row>
    <row r="2621" spans="2:2" x14ac:dyDescent="0.2">
      <c r="B2621" s="10"/>
    </row>
    <row r="2622" spans="2:2" x14ac:dyDescent="0.2">
      <c r="B2622" s="10"/>
    </row>
    <row r="2623" spans="2:2" x14ac:dyDescent="0.2">
      <c r="B2623" s="10"/>
    </row>
    <row r="2624" spans="2:2" x14ac:dyDescent="0.2">
      <c r="B2624" s="10"/>
    </row>
    <row r="2625" spans="2:2" x14ac:dyDescent="0.2">
      <c r="B2625" s="10"/>
    </row>
    <row r="2626" spans="2:2" x14ac:dyDescent="0.2">
      <c r="B2626" s="10"/>
    </row>
    <row r="2627" spans="2:2" x14ac:dyDescent="0.2">
      <c r="B2627" s="10"/>
    </row>
    <row r="2628" spans="2:2" x14ac:dyDescent="0.2">
      <c r="B2628" s="10"/>
    </row>
    <row r="2629" spans="2:2" x14ac:dyDescent="0.2">
      <c r="B2629" s="10"/>
    </row>
    <row r="2630" spans="2:2" x14ac:dyDescent="0.2">
      <c r="B2630" s="10"/>
    </row>
    <row r="2631" spans="2:2" x14ac:dyDescent="0.2">
      <c r="B2631" s="10"/>
    </row>
    <row r="2632" spans="2:2" x14ac:dyDescent="0.2">
      <c r="B2632" s="10"/>
    </row>
    <row r="2633" spans="2:2" x14ac:dyDescent="0.2">
      <c r="B2633" s="10"/>
    </row>
    <row r="2634" spans="2:2" x14ac:dyDescent="0.2">
      <c r="B2634" s="10"/>
    </row>
    <row r="2635" spans="2:2" x14ac:dyDescent="0.2">
      <c r="B2635" s="10"/>
    </row>
    <row r="2636" spans="2:2" x14ac:dyDescent="0.2">
      <c r="B2636" s="10"/>
    </row>
    <row r="2637" spans="2:2" x14ac:dyDescent="0.2">
      <c r="B2637" s="10"/>
    </row>
    <row r="2638" spans="2:2" x14ac:dyDescent="0.2">
      <c r="B2638" s="10"/>
    </row>
    <row r="2639" spans="2:2" x14ac:dyDescent="0.2">
      <c r="B2639" s="10"/>
    </row>
    <row r="2640" spans="2:2" x14ac:dyDescent="0.2">
      <c r="B2640" s="10"/>
    </row>
    <row r="2641" spans="2:2" x14ac:dyDescent="0.2">
      <c r="B2641" s="10"/>
    </row>
    <row r="2642" spans="2:2" x14ac:dyDescent="0.2">
      <c r="B2642" s="10"/>
    </row>
    <row r="2643" spans="2:2" x14ac:dyDescent="0.2">
      <c r="B2643" s="10"/>
    </row>
    <row r="2644" spans="2:2" x14ac:dyDescent="0.2">
      <c r="B2644" s="10"/>
    </row>
    <row r="2645" spans="2:2" x14ac:dyDescent="0.2">
      <c r="B2645" s="10"/>
    </row>
    <row r="2646" spans="2:2" x14ac:dyDescent="0.2">
      <c r="B2646" s="10"/>
    </row>
    <row r="2647" spans="2:2" x14ac:dyDescent="0.2">
      <c r="B2647" s="10"/>
    </row>
    <row r="2648" spans="2:2" x14ac:dyDescent="0.2">
      <c r="B2648" s="10"/>
    </row>
    <row r="2649" spans="2:2" x14ac:dyDescent="0.2">
      <c r="B2649" s="10"/>
    </row>
    <row r="2650" spans="2:2" x14ac:dyDescent="0.2">
      <c r="B2650" s="10"/>
    </row>
    <row r="2651" spans="2:2" x14ac:dyDescent="0.2">
      <c r="B2651" s="10"/>
    </row>
    <row r="2652" spans="2:2" x14ac:dyDescent="0.2">
      <c r="B2652" s="10"/>
    </row>
    <row r="2653" spans="2:2" x14ac:dyDescent="0.2">
      <c r="B2653" s="10"/>
    </row>
    <row r="2654" spans="2:2" x14ac:dyDescent="0.2">
      <c r="B2654" s="10"/>
    </row>
    <row r="2655" spans="2:2" x14ac:dyDescent="0.2">
      <c r="B2655" s="10"/>
    </row>
    <row r="2656" spans="2:2" x14ac:dyDescent="0.2">
      <c r="B2656" s="10"/>
    </row>
    <row r="2657" spans="2:2" x14ac:dyDescent="0.2">
      <c r="B2657" s="10"/>
    </row>
    <row r="2658" spans="2:2" x14ac:dyDescent="0.2">
      <c r="B2658" s="10"/>
    </row>
    <row r="2659" spans="2:2" x14ac:dyDescent="0.2">
      <c r="B2659" s="10"/>
    </row>
    <row r="2660" spans="2:2" x14ac:dyDescent="0.2">
      <c r="B2660" s="10"/>
    </row>
    <row r="2661" spans="2:2" x14ac:dyDescent="0.2">
      <c r="B2661" s="10"/>
    </row>
    <row r="2662" spans="2:2" x14ac:dyDescent="0.2">
      <c r="B2662" s="10"/>
    </row>
    <row r="2663" spans="2:2" x14ac:dyDescent="0.2">
      <c r="B2663" s="10"/>
    </row>
    <row r="2664" spans="2:2" x14ac:dyDescent="0.2">
      <c r="B2664" s="10"/>
    </row>
    <row r="2665" spans="2:2" x14ac:dyDescent="0.2">
      <c r="B2665" s="10"/>
    </row>
    <row r="2666" spans="2:2" x14ac:dyDescent="0.2">
      <c r="B2666" s="10"/>
    </row>
    <row r="2667" spans="2:2" x14ac:dyDescent="0.2">
      <c r="B2667" s="10"/>
    </row>
    <row r="2668" spans="2:2" x14ac:dyDescent="0.2">
      <c r="B2668" s="10"/>
    </row>
    <row r="2669" spans="2:2" x14ac:dyDescent="0.2">
      <c r="B2669" s="10"/>
    </row>
    <row r="2670" spans="2:2" x14ac:dyDescent="0.2">
      <c r="B2670" s="10"/>
    </row>
    <row r="2671" spans="2:2" x14ac:dyDescent="0.2">
      <c r="B2671" s="10"/>
    </row>
    <row r="2672" spans="2:2" x14ac:dyDescent="0.2">
      <c r="B2672" s="10"/>
    </row>
    <row r="2673" spans="2:2" x14ac:dyDescent="0.2">
      <c r="B2673" s="10"/>
    </row>
    <row r="2674" spans="2:2" x14ac:dyDescent="0.2">
      <c r="B2674" s="10"/>
    </row>
    <row r="2675" spans="2:2" x14ac:dyDescent="0.2">
      <c r="B2675" s="10"/>
    </row>
    <row r="2676" spans="2:2" x14ac:dyDescent="0.2">
      <c r="B2676" s="10"/>
    </row>
    <row r="2677" spans="2:2" x14ac:dyDescent="0.2">
      <c r="B2677" s="10"/>
    </row>
    <row r="2678" spans="2:2" x14ac:dyDescent="0.2">
      <c r="B2678" s="10"/>
    </row>
    <row r="2679" spans="2:2" x14ac:dyDescent="0.2">
      <c r="B2679" s="10"/>
    </row>
    <row r="2680" spans="2:2" x14ac:dyDescent="0.2">
      <c r="B2680" s="10"/>
    </row>
    <row r="2681" spans="2:2" x14ac:dyDescent="0.2">
      <c r="B2681" s="10"/>
    </row>
    <row r="2682" spans="2:2" x14ac:dyDescent="0.2">
      <c r="B2682" s="10"/>
    </row>
    <row r="2683" spans="2:2" x14ac:dyDescent="0.2">
      <c r="B2683" s="10"/>
    </row>
    <row r="2684" spans="2:2" x14ac:dyDescent="0.2">
      <c r="B2684" s="10"/>
    </row>
    <row r="2685" spans="2:2" x14ac:dyDescent="0.2">
      <c r="B2685" s="10"/>
    </row>
    <row r="2686" spans="2:2" x14ac:dyDescent="0.2">
      <c r="B2686" s="10"/>
    </row>
    <row r="2687" spans="2:2" x14ac:dyDescent="0.2">
      <c r="B2687" s="10"/>
    </row>
    <row r="2688" spans="2:2" x14ac:dyDescent="0.2">
      <c r="B2688" s="10"/>
    </row>
    <row r="2689" spans="2:2" x14ac:dyDescent="0.2">
      <c r="B2689" s="10"/>
    </row>
    <row r="2690" spans="2:2" x14ac:dyDescent="0.2">
      <c r="B2690" s="10"/>
    </row>
    <row r="2691" spans="2:2" x14ac:dyDescent="0.2">
      <c r="B2691" s="10"/>
    </row>
    <row r="2692" spans="2:2" x14ac:dyDescent="0.2">
      <c r="B2692" s="10"/>
    </row>
    <row r="2693" spans="2:2" x14ac:dyDescent="0.2">
      <c r="B2693" s="10"/>
    </row>
    <row r="2694" spans="2:2" x14ac:dyDescent="0.2">
      <c r="B2694" s="10"/>
    </row>
    <row r="2695" spans="2:2" x14ac:dyDescent="0.2">
      <c r="B2695" s="10"/>
    </row>
    <row r="2696" spans="2:2" x14ac:dyDescent="0.2">
      <c r="B2696" s="10"/>
    </row>
    <row r="2697" spans="2:2" x14ac:dyDescent="0.2">
      <c r="B2697" s="10"/>
    </row>
    <row r="2698" spans="2:2" x14ac:dyDescent="0.2">
      <c r="B2698" s="10"/>
    </row>
    <row r="2699" spans="2:2" x14ac:dyDescent="0.2">
      <c r="B2699" s="10"/>
    </row>
    <row r="2700" spans="2:2" x14ac:dyDescent="0.2">
      <c r="B2700" s="10"/>
    </row>
    <row r="2701" spans="2:2" x14ac:dyDescent="0.2">
      <c r="B2701" s="10"/>
    </row>
    <row r="2702" spans="2:2" x14ac:dyDescent="0.2">
      <c r="B2702" s="10"/>
    </row>
    <row r="2703" spans="2:2" x14ac:dyDescent="0.2">
      <c r="B2703" s="10"/>
    </row>
    <row r="2704" spans="2:2" x14ac:dyDescent="0.2">
      <c r="B2704" s="10"/>
    </row>
    <row r="2705" spans="2:2" x14ac:dyDescent="0.2">
      <c r="B2705" s="10"/>
    </row>
    <row r="2706" spans="2:2" x14ac:dyDescent="0.2">
      <c r="B2706" s="10"/>
    </row>
    <row r="2707" spans="2:2" x14ac:dyDescent="0.2">
      <c r="B2707" s="10"/>
    </row>
    <row r="2708" spans="2:2" x14ac:dyDescent="0.2">
      <c r="B2708" s="10"/>
    </row>
    <row r="2709" spans="2:2" x14ac:dyDescent="0.2">
      <c r="B2709" s="10"/>
    </row>
    <row r="2710" spans="2:2" x14ac:dyDescent="0.2">
      <c r="B2710" s="10"/>
    </row>
    <row r="2711" spans="2:2" x14ac:dyDescent="0.2">
      <c r="B2711" s="10"/>
    </row>
    <row r="2712" spans="2:2" x14ac:dyDescent="0.2">
      <c r="B2712" s="10"/>
    </row>
    <row r="2713" spans="2:2" x14ac:dyDescent="0.2">
      <c r="B2713" s="10"/>
    </row>
    <row r="2714" spans="2:2" x14ac:dyDescent="0.2">
      <c r="B2714" s="10"/>
    </row>
    <row r="2715" spans="2:2" x14ac:dyDescent="0.2">
      <c r="B2715" s="10"/>
    </row>
    <row r="2716" spans="2:2" x14ac:dyDescent="0.2">
      <c r="B2716" s="10"/>
    </row>
    <row r="2717" spans="2:2" x14ac:dyDescent="0.2">
      <c r="B2717" s="10"/>
    </row>
    <row r="2718" spans="2:2" x14ac:dyDescent="0.2">
      <c r="B2718" s="10"/>
    </row>
    <row r="2719" spans="2:2" x14ac:dyDescent="0.2">
      <c r="B2719" s="10"/>
    </row>
    <row r="2720" spans="2:2" x14ac:dyDescent="0.2">
      <c r="B2720" s="10"/>
    </row>
    <row r="2721" spans="2:2" x14ac:dyDescent="0.2">
      <c r="B2721" s="10"/>
    </row>
    <row r="2722" spans="2:2" x14ac:dyDescent="0.2">
      <c r="B2722" s="10"/>
    </row>
    <row r="2723" spans="2:2" x14ac:dyDescent="0.2">
      <c r="B2723" s="10"/>
    </row>
    <row r="2724" spans="2:2" x14ac:dyDescent="0.2">
      <c r="B2724" s="10"/>
    </row>
    <row r="2725" spans="2:2" x14ac:dyDescent="0.2">
      <c r="B2725" s="10"/>
    </row>
    <row r="2726" spans="2:2" x14ac:dyDescent="0.2">
      <c r="B2726" s="10"/>
    </row>
    <row r="2727" spans="2:2" x14ac:dyDescent="0.2">
      <c r="B2727" s="10"/>
    </row>
    <row r="2728" spans="2:2" x14ac:dyDescent="0.2">
      <c r="B2728" s="10"/>
    </row>
    <row r="2729" spans="2:2" x14ac:dyDescent="0.2">
      <c r="B2729" s="10"/>
    </row>
    <row r="2730" spans="2:2" x14ac:dyDescent="0.2">
      <c r="B2730" s="10"/>
    </row>
    <row r="2731" spans="2:2" x14ac:dyDescent="0.2">
      <c r="B2731" s="10"/>
    </row>
    <row r="2732" spans="2:2" x14ac:dyDescent="0.2">
      <c r="B2732" s="10"/>
    </row>
    <row r="2733" spans="2:2" x14ac:dyDescent="0.2">
      <c r="B2733" s="10"/>
    </row>
    <row r="2734" spans="2:2" x14ac:dyDescent="0.2">
      <c r="B2734" s="10"/>
    </row>
    <row r="2735" spans="2:2" x14ac:dyDescent="0.2">
      <c r="B2735" s="10"/>
    </row>
    <row r="2736" spans="2:2" x14ac:dyDescent="0.2">
      <c r="B2736" s="10"/>
    </row>
    <row r="2737" spans="2:2" x14ac:dyDescent="0.2">
      <c r="B2737" s="10"/>
    </row>
    <row r="2738" spans="2:2" x14ac:dyDescent="0.2">
      <c r="B2738" s="10"/>
    </row>
    <row r="2739" spans="2:2" x14ac:dyDescent="0.2">
      <c r="B2739" s="10"/>
    </row>
    <row r="2740" spans="2:2" x14ac:dyDescent="0.2">
      <c r="B2740" s="10"/>
    </row>
    <row r="2741" spans="2:2" x14ac:dyDescent="0.2">
      <c r="B2741" s="10"/>
    </row>
    <row r="2742" spans="2:2" x14ac:dyDescent="0.2">
      <c r="B2742" s="10"/>
    </row>
    <row r="2743" spans="2:2" x14ac:dyDescent="0.2">
      <c r="B2743" s="10"/>
    </row>
    <row r="2744" spans="2:2" x14ac:dyDescent="0.2">
      <c r="B2744" s="10"/>
    </row>
    <row r="2745" spans="2:2" x14ac:dyDescent="0.2">
      <c r="B2745" s="10"/>
    </row>
    <row r="2746" spans="2:2" x14ac:dyDescent="0.2">
      <c r="B2746" s="10"/>
    </row>
    <row r="2747" spans="2:2" x14ac:dyDescent="0.2">
      <c r="B2747" s="10"/>
    </row>
    <row r="2748" spans="2:2" x14ac:dyDescent="0.2">
      <c r="B2748" s="10"/>
    </row>
    <row r="2749" spans="2:2" x14ac:dyDescent="0.2">
      <c r="B2749" s="10"/>
    </row>
    <row r="2750" spans="2:2" x14ac:dyDescent="0.2">
      <c r="B2750" s="10"/>
    </row>
    <row r="2751" spans="2:2" x14ac:dyDescent="0.2">
      <c r="B2751" s="10"/>
    </row>
    <row r="2752" spans="2:2" x14ac:dyDescent="0.2">
      <c r="B2752" s="10"/>
    </row>
    <row r="2753" spans="2:2" x14ac:dyDescent="0.2">
      <c r="B2753" s="10"/>
    </row>
    <row r="2754" spans="2:2" x14ac:dyDescent="0.2">
      <c r="B2754" s="10"/>
    </row>
    <row r="2755" spans="2:2" x14ac:dyDescent="0.2">
      <c r="B2755" s="10"/>
    </row>
    <row r="2756" spans="2:2" x14ac:dyDescent="0.2">
      <c r="B2756" s="10"/>
    </row>
    <row r="2757" spans="2:2" x14ac:dyDescent="0.2">
      <c r="B2757" s="10"/>
    </row>
    <row r="2758" spans="2:2" x14ac:dyDescent="0.2">
      <c r="B2758" s="10"/>
    </row>
    <row r="2759" spans="2:2" x14ac:dyDescent="0.2">
      <c r="B2759" s="10"/>
    </row>
    <row r="2760" spans="2:2" x14ac:dyDescent="0.2">
      <c r="B2760" s="10"/>
    </row>
    <row r="2761" spans="2:2" x14ac:dyDescent="0.2">
      <c r="B2761" s="10"/>
    </row>
    <row r="2762" spans="2:2" x14ac:dyDescent="0.2">
      <c r="B2762" s="10"/>
    </row>
    <row r="2763" spans="2:2" x14ac:dyDescent="0.2">
      <c r="B2763" s="10"/>
    </row>
    <row r="2764" spans="2:2" x14ac:dyDescent="0.2">
      <c r="B2764" s="10"/>
    </row>
    <row r="2765" spans="2:2" x14ac:dyDescent="0.2">
      <c r="B2765" s="10"/>
    </row>
    <row r="2766" spans="2:2" x14ac:dyDescent="0.2">
      <c r="B2766" s="10"/>
    </row>
    <row r="2767" spans="2:2" x14ac:dyDescent="0.2">
      <c r="B2767" s="10"/>
    </row>
    <row r="2768" spans="2:2" x14ac:dyDescent="0.2">
      <c r="B2768" s="10"/>
    </row>
    <row r="2769" spans="2:2" x14ac:dyDescent="0.2">
      <c r="B2769" s="10"/>
    </row>
    <row r="2770" spans="2:2" x14ac:dyDescent="0.2">
      <c r="B2770" s="10"/>
    </row>
    <row r="2771" spans="2:2" x14ac:dyDescent="0.2">
      <c r="B2771" s="10"/>
    </row>
    <row r="2772" spans="2:2" x14ac:dyDescent="0.2">
      <c r="B2772" s="10"/>
    </row>
    <row r="2773" spans="2:2" x14ac:dyDescent="0.2">
      <c r="B2773" s="10"/>
    </row>
    <row r="2774" spans="2:2" x14ac:dyDescent="0.2">
      <c r="B2774" s="10"/>
    </row>
    <row r="2775" spans="2:2" x14ac:dyDescent="0.2">
      <c r="B2775" s="10"/>
    </row>
    <row r="2776" spans="2:2" x14ac:dyDescent="0.2">
      <c r="B2776" s="10"/>
    </row>
    <row r="2777" spans="2:2" x14ac:dyDescent="0.2">
      <c r="B2777" s="10"/>
    </row>
    <row r="2778" spans="2:2" x14ac:dyDescent="0.2">
      <c r="B2778" s="10"/>
    </row>
    <row r="2779" spans="2:2" x14ac:dyDescent="0.2">
      <c r="B2779" s="10"/>
    </row>
    <row r="2780" spans="2:2" x14ac:dyDescent="0.2">
      <c r="B2780" s="10"/>
    </row>
    <row r="2781" spans="2:2" x14ac:dyDescent="0.2">
      <c r="B2781" s="10"/>
    </row>
    <row r="2782" spans="2:2" x14ac:dyDescent="0.2">
      <c r="B2782" s="10"/>
    </row>
    <row r="2783" spans="2:2" x14ac:dyDescent="0.2">
      <c r="B2783" s="10"/>
    </row>
    <row r="2784" spans="2:2" x14ac:dyDescent="0.2">
      <c r="B2784" s="10"/>
    </row>
    <row r="2785" spans="2:2" x14ac:dyDescent="0.2">
      <c r="B2785" s="10"/>
    </row>
    <row r="2786" spans="2:2" x14ac:dyDescent="0.2">
      <c r="B2786" s="10"/>
    </row>
    <row r="2787" spans="2:2" x14ac:dyDescent="0.2">
      <c r="B2787" s="10"/>
    </row>
    <row r="2788" spans="2:2" x14ac:dyDescent="0.2">
      <c r="B2788" s="10"/>
    </row>
    <row r="2789" spans="2:2" x14ac:dyDescent="0.2">
      <c r="B2789" s="10"/>
    </row>
    <row r="2790" spans="2:2" x14ac:dyDescent="0.2">
      <c r="B2790" s="10"/>
    </row>
    <row r="2791" spans="2:2" x14ac:dyDescent="0.2">
      <c r="B2791" s="10"/>
    </row>
    <row r="2792" spans="2:2" x14ac:dyDescent="0.2">
      <c r="B2792" s="10"/>
    </row>
    <row r="2793" spans="2:2" x14ac:dyDescent="0.2">
      <c r="B2793" s="10"/>
    </row>
    <row r="2794" spans="2:2" x14ac:dyDescent="0.2">
      <c r="B2794" s="10"/>
    </row>
    <row r="2795" spans="2:2" x14ac:dyDescent="0.2">
      <c r="B2795" s="10"/>
    </row>
    <row r="2796" spans="2:2" x14ac:dyDescent="0.2">
      <c r="B2796" s="10"/>
    </row>
    <row r="2797" spans="2:2" x14ac:dyDescent="0.2">
      <c r="B2797" s="10"/>
    </row>
    <row r="2798" spans="2:2" x14ac:dyDescent="0.2">
      <c r="B2798" s="10"/>
    </row>
    <row r="2799" spans="2:2" x14ac:dyDescent="0.2">
      <c r="B2799" s="10"/>
    </row>
    <row r="2800" spans="2:2" x14ac:dyDescent="0.2">
      <c r="B2800" s="10"/>
    </row>
    <row r="2801" spans="2:2" x14ac:dyDescent="0.2">
      <c r="B2801" s="10"/>
    </row>
    <row r="2802" spans="2:2" x14ac:dyDescent="0.2">
      <c r="B2802" s="10"/>
    </row>
    <row r="2803" spans="2:2" x14ac:dyDescent="0.2">
      <c r="B2803" s="10"/>
    </row>
    <row r="2804" spans="2:2" x14ac:dyDescent="0.2">
      <c r="B2804" s="10"/>
    </row>
    <row r="2805" spans="2:2" x14ac:dyDescent="0.2">
      <c r="B2805" s="10"/>
    </row>
    <row r="2806" spans="2:2" x14ac:dyDescent="0.2">
      <c r="B2806" s="10"/>
    </row>
    <row r="2807" spans="2:2" x14ac:dyDescent="0.2">
      <c r="B2807" s="10"/>
    </row>
    <row r="2808" spans="2:2" x14ac:dyDescent="0.2">
      <c r="B2808" s="10"/>
    </row>
    <row r="2809" spans="2:2" x14ac:dyDescent="0.2">
      <c r="B2809" s="10"/>
    </row>
    <row r="2810" spans="2:2" x14ac:dyDescent="0.2">
      <c r="B2810" s="10"/>
    </row>
    <row r="2811" spans="2:2" x14ac:dyDescent="0.2">
      <c r="B2811" s="10"/>
    </row>
    <row r="2812" spans="2:2" x14ac:dyDescent="0.2">
      <c r="B2812" s="10"/>
    </row>
    <row r="2813" spans="2:2" x14ac:dyDescent="0.2">
      <c r="B2813" s="10"/>
    </row>
    <row r="2814" spans="2:2" x14ac:dyDescent="0.2">
      <c r="B2814" s="10"/>
    </row>
    <row r="2815" spans="2:2" x14ac:dyDescent="0.2">
      <c r="B2815" s="10"/>
    </row>
    <row r="2816" spans="2:2" x14ac:dyDescent="0.2">
      <c r="B2816" s="10"/>
    </row>
    <row r="2817" spans="2:2" x14ac:dyDescent="0.2">
      <c r="B2817" s="10"/>
    </row>
    <row r="2818" spans="2:2" x14ac:dyDescent="0.2">
      <c r="B2818" s="10"/>
    </row>
    <row r="2819" spans="2:2" x14ac:dyDescent="0.2">
      <c r="B2819" s="10"/>
    </row>
    <row r="2820" spans="2:2" x14ac:dyDescent="0.2">
      <c r="B2820" s="10"/>
    </row>
    <row r="2821" spans="2:2" x14ac:dyDescent="0.2">
      <c r="B2821" s="10"/>
    </row>
    <row r="2822" spans="2:2" x14ac:dyDescent="0.2">
      <c r="B2822" s="10"/>
    </row>
    <row r="2823" spans="2:2" x14ac:dyDescent="0.2">
      <c r="B2823" s="10"/>
    </row>
    <row r="2824" spans="2:2" x14ac:dyDescent="0.2">
      <c r="B2824" s="10"/>
    </row>
    <row r="2825" spans="2:2" x14ac:dyDescent="0.2">
      <c r="B2825" s="10"/>
    </row>
    <row r="2826" spans="2:2" x14ac:dyDescent="0.2">
      <c r="B2826" s="10"/>
    </row>
    <row r="2827" spans="2:2" x14ac:dyDescent="0.2">
      <c r="B2827" s="10"/>
    </row>
    <row r="2828" spans="2:2" x14ac:dyDescent="0.2">
      <c r="B2828" s="10"/>
    </row>
    <row r="2829" spans="2:2" x14ac:dyDescent="0.2">
      <c r="B2829" s="10"/>
    </row>
    <row r="2830" spans="2:2" x14ac:dyDescent="0.2">
      <c r="B2830" s="10"/>
    </row>
    <row r="2831" spans="2:2" x14ac:dyDescent="0.2">
      <c r="B2831" s="10"/>
    </row>
    <row r="2832" spans="2:2" x14ac:dyDescent="0.2">
      <c r="B2832" s="10"/>
    </row>
    <row r="2833" spans="2:2" x14ac:dyDescent="0.2">
      <c r="B2833" s="10"/>
    </row>
    <row r="2834" spans="2:2" x14ac:dyDescent="0.2">
      <c r="B2834" s="10"/>
    </row>
    <row r="2835" spans="2:2" x14ac:dyDescent="0.2">
      <c r="B2835" s="10"/>
    </row>
    <row r="2836" spans="2:2" x14ac:dyDescent="0.2">
      <c r="B2836" s="10"/>
    </row>
    <row r="2837" spans="2:2" x14ac:dyDescent="0.2">
      <c r="B2837" s="10"/>
    </row>
    <row r="2838" spans="2:2" x14ac:dyDescent="0.2">
      <c r="B2838" s="10"/>
    </row>
    <row r="2839" spans="2:2" x14ac:dyDescent="0.2">
      <c r="B2839" s="10"/>
    </row>
    <row r="2840" spans="2:2" x14ac:dyDescent="0.2">
      <c r="B2840" s="10"/>
    </row>
    <row r="2841" spans="2:2" x14ac:dyDescent="0.2">
      <c r="B2841" s="10"/>
    </row>
    <row r="2842" spans="2:2" x14ac:dyDescent="0.2">
      <c r="B2842" s="10"/>
    </row>
    <row r="2843" spans="2:2" x14ac:dyDescent="0.2">
      <c r="B2843" s="10"/>
    </row>
    <row r="2844" spans="2:2" x14ac:dyDescent="0.2">
      <c r="B2844" s="10"/>
    </row>
    <row r="2845" spans="2:2" x14ac:dyDescent="0.2">
      <c r="B2845" s="10"/>
    </row>
    <row r="2846" spans="2:2" x14ac:dyDescent="0.2">
      <c r="B2846" s="10"/>
    </row>
    <row r="2847" spans="2:2" x14ac:dyDescent="0.2">
      <c r="B2847" s="10"/>
    </row>
    <row r="2848" spans="2:2" x14ac:dyDescent="0.2">
      <c r="B2848" s="10"/>
    </row>
    <row r="2849" spans="2:2" x14ac:dyDescent="0.2">
      <c r="B2849" s="10"/>
    </row>
    <row r="2850" spans="2:2" x14ac:dyDescent="0.2">
      <c r="B2850" s="10"/>
    </row>
    <row r="2851" spans="2:2" x14ac:dyDescent="0.2">
      <c r="B2851" s="10"/>
    </row>
    <row r="2852" spans="2:2" x14ac:dyDescent="0.2">
      <c r="B2852" s="10"/>
    </row>
    <row r="2853" spans="2:2" x14ac:dyDescent="0.2">
      <c r="B2853" s="10"/>
    </row>
    <row r="2854" spans="2:2" x14ac:dyDescent="0.2">
      <c r="B2854" s="10"/>
    </row>
    <row r="2855" spans="2:2" x14ac:dyDescent="0.2">
      <c r="B2855" s="10"/>
    </row>
    <row r="2856" spans="2:2" x14ac:dyDescent="0.2">
      <c r="B2856" s="10"/>
    </row>
    <row r="2857" spans="2:2" x14ac:dyDescent="0.2">
      <c r="B2857" s="10"/>
    </row>
    <row r="2858" spans="2:2" x14ac:dyDescent="0.2">
      <c r="B2858" s="10"/>
    </row>
    <row r="2859" spans="2:2" x14ac:dyDescent="0.2">
      <c r="B2859" s="10"/>
    </row>
    <row r="2860" spans="2:2" x14ac:dyDescent="0.2">
      <c r="B2860" s="10"/>
    </row>
    <row r="2861" spans="2:2" x14ac:dyDescent="0.2">
      <c r="B2861" s="10"/>
    </row>
    <row r="2862" spans="2:2" x14ac:dyDescent="0.2">
      <c r="B2862" s="10"/>
    </row>
    <row r="2863" spans="2:2" x14ac:dyDescent="0.2">
      <c r="B2863" s="10"/>
    </row>
    <row r="2864" spans="2:2" x14ac:dyDescent="0.2">
      <c r="B2864" s="10"/>
    </row>
    <row r="2865" spans="2:2" x14ac:dyDescent="0.2">
      <c r="B2865" s="10"/>
    </row>
    <row r="2866" spans="2:2" x14ac:dyDescent="0.2">
      <c r="B2866" s="10"/>
    </row>
    <row r="2867" spans="2:2" x14ac:dyDescent="0.2">
      <c r="B2867" s="10"/>
    </row>
    <row r="2868" spans="2:2" x14ac:dyDescent="0.2">
      <c r="B2868" s="10"/>
    </row>
    <row r="2869" spans="2:2" x14ac:dyDescent="0.2">
      <c r="B2869" s="10"/>
    </row>
    <row r="2870" spans="2:2" x14ac:dyDescent="0.2">
      <c r="B2870" s="10"/>
    </row>
    <row r="2871" spans="2:2" x14ac:dyDescent="0.2">
      <c r="B2871" s="10"/>
    </row>
    <row r="2872" spans="2:2" x14ac:dyDescent="0.2">
      <c r="B2872" s="10"/>
    </row>
    <row r="2873" spans="2:2" x14ac:dyDescent="0.2">
      <c r="B2873" s="10"/>
    </row>
    <row r="2874" spans="2:2" x14ac:dyDescent="0.2">
      <c r="B2874" s="10"/>
    </row>
    <row r="2875" spans="2:2" x14ac:dyDescent="0.2">
      <c r="B2875" s="10"/>
    </row>
    <row r="2876" spans="2:2" x14ac:dyDescent="0.2">
      <c r="B2876" s="10"/>
    </row>
    <row r="2877" spans="2:2" x14ac:dyDescent="0.2">
      <c r="B2877" s="10"/>
    </row>
    <row r="2878" spans="2:2" x14ac:dyDescent="0.2">
      <c r="B2878" s="10"/>
    </row>
    <row r="2879" spans="2:2" x14ac:dyDescent="0.2">
      <c r="B2879" s="10"/>
    </row>
    <row r="2880" spans="2:2" x14ac:dyDescent="0.2">
      <c r="B2880" s="10"/>
    </row>
    <row r="2881" spans="2:2" x14ac:dyDescent="0.2">
      <c r="B2881" s="10"/>
    </row>
    <row r="2882" spans="2:2" x14ac:dyDescent="0.2">
      <c r="B2882" s="10"/>
    </row>
    <row r="2883" spans="2:2" x14ac:dyDescent="0.2">
      <c r="B2883" s="10"/>
    </row>
    <row r="2884" spans="2:2" x14ac:dyDescent="0.2">
      <c r="B2884" s="10"/>
    </row>
    <row r="2885" spans="2:2" x14ac:dyDescent="0.2">
      <c r="B2885" s="10"/>
    </row>
    <row r="2886" spans="2:2" x14ac:dyDescent="0.2">
      <c r="B2886" s="10"/>
    </row>
    <row r="2887" spans="2:2" x14ac:dyDescent="0.2">
      <c r="B2887" s="10"/>
    </row>
    <row r="2888" spans="2:2" x14ac:dyDescent="0.2">
      <c r="B2888" s="10"/>
    </row>
    <row r="2889" spans="2:2" x14ac:dyDescent="0.2">
      <c r="B2889" s="10"/>
    </row>
    <row r="2890" spans="2:2" x14ac:dyDescent="0.2">
      <c r="B2890" s="10"/>
    </row>
    <row r="2891" spans="2:2" x14ac:dyDescent="0.2">
      <c r="B2891" s="10"/>
    </row>
    <row r="2892" spans="2:2" x14ac:dyDescent="0.2">
      <c r="B2892" s="10"/>
    </row>
    <row r="2893" spans="2:2" x14ac:dyDescent="0.2">
      <c r="B2893" s="10"/>
    </row>
    <row r="2894" spans="2:2" x14ac:dyDescent="0.2">
      <c r="B2894" s="10"/>
    </row>
    <row r="2895" spans="2:2" x14ac:dyDescent="0.2">
      <c r="B2895" s="10"/>
    </row>
    <row r="2896" spans="2:2" x14ac:dyDescent="0.2">
      <c r="B2896" s="10"/>
    </row>
    <row r="2897" spans="2:2" x14ac:dyDescent="0.2">
      <c r="B2897" s="10"/>
    </row>
    <row r="2898" spans="2:2" x14ac:dyDescent="0.2">
      <c r="B2898" s="10"/>
    </row>
    <row r="2899" spans="2:2" x14ac:dyDescent="0.2">
      <c r="B2899" s="10"/>
    </row>
    <row r="2900" spans="2:2" x14ac:dyDescent="0.2">
      <c r="B2900" s="10"/>
    </row>
    <row r="2901" spans="2:2" x14ac:dyDescent="0.2">
      <c r="B2901" s="10"/>
    </row>
    <row r="2902" spans="2:2" x14ac:dyDescent="0.2">
      <c r="B2902" s="10"/>
    </row>
    <row r="2903" spans="2:2" x14ac:dyDescent="0.2">
      <c r="B2903" s="10"/>
    </row>
    <row r="2904" spans="2:2" x14ac:dyDescent="0.2">
      <c r="B2904" s="10"/>
    </row>
    <row r="2905" spans="2:2" x14ac:dyDescent="0.2">
      <c r="B2905" s="10"/>
    </row>
    <row r="2906" spans="2:2" x14ac:dyDescent="0.2">
      <c r="B2906" s="10"/>
    </row>
    <row r="2907" spans="2:2" x14ac:dyDescent="0.2">
      <c r="B2907" s="10"/>
    </row>
    <row r="2908" spans="2:2" x14ac:dyDescent="0.2">
      <c r="B2908" s="10"/>
    </row>
    <row r="2909" spans="2:2" x14ac:dyDescent="0.2">
      <c r="B2909" s="10"/>
    </row>
    <row r="2910" spans="2:2" x14ac:dyDescent="0.2">
      <c r="B2910" s="10"/>
    </row>
    <row r="2911" spans="2:2" x14ac:dyDescent="0.2">
      <c r="B2911" s="10"/>
    </row>
    <row r="2912" spans="2:2" x14ac:dyDescent="0.2">
      <c r="B2912" s="10"/>
    </row>
    <row r="2913" spans="2:2" x14ac:dyDescent="0.2">
      <c r="B2913" s="10"/>
    </row>
    <row r="2914" spans="2:2" x14ac:dyDescent="0.2">
      <c r="B2914" s="10"/>
    </row>
    <row r="2915" spans="2:2" x14ac:dyDescent="0.2">
      <c r="B2915" s="10"/>
    </row>
    <row r="2916" spans="2:2" x14ac:dyDescent="0.2">
      <c r="B2916" s="10"/>
    </row>
    <row r="2917" spans="2:2" x14ac:dyDescent="0.2">
      <c r="B2917" s="10"/>
    </row>
    <row r="2918" spans="2:2" x14ac:dyDescent="0.2">
      <c r="B2918" s="10"/>
    </row>
    <row r="2919" spans="2:2" x14ac:dyDescent="0.2">
      <c r="B2919" s="10"/>
    </row>
    <row r="2920" spans="2:2" x14ac:dyDescent="0.2">
      <c r="B2920" s="10"/>
    </row>
    <row r="2921" spans="2:2" x14ac:dyDescent="0.2">
      <c r="B2921" s="10"/>
    </row>
    <row r="2922" spans="2:2" x14ac:dyDescent="0.2">
      <c r="B2922" s="10"/>
    </row>
    <row r="2923" spans="2:2" x14ac:dyDescent="0.2">
      <c r="B2923" s="10"/>
    </row>
    <row r="2924" spans="2:2" x14ac:dyDescent="0.2">
      <c r="B2924" s="10"/>
    </row>
    <row r="2925" spans="2:2" x14ac:dyDescent="0.2">
      <c r="B2925" s="10"/>
    </row>
    <row r="2926" spans="2:2" x14ac:dyDescent="0.2">
      <c r="B2926" s="10"/>
    </row>
    <row r="2927" spans="2:2" x14ac:dyDescent="0.2">
      <c r="B2927" s="10"/>
    </row>
    <row r="2928" spans="2:2" x14ac:dyDescent="0.2">
      <c r="B2928" s="10"/>
    </row>
    <row r="2929" spans="2:2" x14ac:dyDescent="0.2">
      <c r="B2929" s="10"/>
    </row>
    <row r="2930" spans="2:2" x14ac:dyDescent="0.2">
      <c r="B2930" s="10"/>
    </row>
    <row r="2931" spans="2:2" x14ac:dyDescent="0.2">
      <c r="B2931" s="10"/>
    </row>
    <row r="2932" spans="2:2" x14ac:dyDescent="0.2">
      <c r="B2932" s="10"/>
    </row>
    <row r="2933" spans="2:2" x14ac:dyDescent="0.2">
      <c r="B2933" s="10"/>
    </row>
    <row r="2934" spans="2:2" x14ac:dyDescent="0.2">
      <c r="B2934" s="10"/>
    </row>
    <row r="2935" spans="2:2" x14ac:dyDescent="0.2">
      <c r="B2935" s="10"/>
    </row>
    <row r="2936" spans="2:2" x14ac:dyDescent="0.2">
      <c r="B2936" s="10"/>
    </row>
    <row r="2937" spans="2:2" x14ac:dyDescent="0.2">
      <c r="B2937" s="10"/>
    </row>
    <row r="2938" spans="2:2" x14ac:dyDescent="0.2">
      <c r="B2938" s="10"/>
    </row>
    <row r="2939" spans="2:2" x14ac:dyDescent="0.2">
      <c r="B2939" s="10"/>
    </row>
    <row r="2940" spans="2:2" x14ac:dyDescent="0.2">
      <c r="B2940" s="10"/>
    </row>
    <row r="2941" spans="2:2" x14ac:dyDescent="0.2">
      <c r="B2941" s="10"/>
    </row>
    <row r="2942" spans="2:2" x14ac:dyDescent="0.2">
      <c r="B2942" s="10"/>
    </row>
    <row r="2943" spans="2:2" x14ac:dyDescent="0.2">
      <c r="B2943" s="10"/>
    </row>
    <row r="2944" spans="2:2" x14ac:dyDescent="0.2">
      <c r="B2944" s="10"/>
    </row>
    <row r="2945" spans="2:2" x14ac:dyDescent="0.2">
      <c r="B2945" s="10"/>
    </row>
    <row r="2946" spans="2:2" x14ac:dyDescent="0.2">
      <c r="B2946" s="10"/>
    </row>
    <row r="2947" spans="2:2" x14ac:dyDescent="0.2">
      <c r="B2947" s="10"/>
    </row>
    <row r="2948" spans="2:2" x14ac:dyDescent="0.2">
      <c r="B2948" s="10"/>
    </row>
    <row r="2949" spans="2:2" x14ac:dyDescent="0.2">
      <c r="B2949" s="10"/>
    </row>
    <row r="2950" spans="2:2" x14ac:dyDescent="0.2">
      <c r="B2950" s="10"/>
    </row>
    <row r="2951" spans="2:2" x14ac:dyDescent="0.2">
      <c r="B2951" s="10"/>
    </row>
    <row r="2952" spans="2:2" x14ac:dyDescent="0.2">
      <c r="B2952" s="10"/>
    </row>
    <row r="2953" spans="2:2" x14ac:dyDescent="0.2">
      <c r="B2953" s="10"/>
    </row>
    <row r="2954" spans="2:2" x14ac:dyDescent="0.2">
      <c r="B2954" s="10"/>
    </row>
    <row r="2955" spans="2:2" x14ac:dyDescent="0.2">
      <c r="B2955" s="10"/>
    </row>
    <row r="2956" spans="2:2" x14ac:dyDescent="0.2">
      <c r="B2956" s="10"/>
    </row>
    <row r="2957" spans="2:2" x14ac:dyDescent="0.2">
      <c r="B2957" s="10"/>
    </row>
    <row r="2958" spans="2:2" x14ac:dyDescent="0.2">
      <c r="B2958" s="10"/>
    </row>
    <row r="2959" spans="2:2" x14ac:dyDescent="0.2">
      <c r="B2959" s="10"/>
    </row>
    <row r="2960" spans="2:2" x14ac:dyDescent="0.2">
      <c r="B2960" s="10"/>
    </row>
    <row r="2961" spans="2:2" x14ac:dyDescent="0.2">
      <c r="B2961" s="10"/>
    </row>
    <row r="2962" spans="2:2" x14ac:dyDescent="0.2">
      <c r="B2962" s="10"/>
    </row>
    <row r="2963" spans="2:2" x14ac:dyDescent="0.2">
      <c r="B2963" s="10"/>
    </row>
    <row r="2964" spans="2:2" x14ac:dyDescent="0.2">
      <c r="B2964" s="10"/>
    </row>
    <row r="2965" spans="2:2" x14ac:dyDescent="0.2">
      <c r="B2965" s="10"/>
    </row>
    <row r="2966" spans="2:2" x14ac:dyDescent="0.2">
      <c r="B2966" s="10"/>
    </row>
    <row r="2967" spans="2:2" x14ac:dyDescent="0.2">
      <c r="B2967" s="10"/>
    </row>
    <row r="2968" spans="2:2" x14ac:dyDescent="0.2">
      <c r="B2968" s="10"/>
    </row>
    <row r="2969" spans="2:2" x14ac:dyDescent="0.2">
      <c r="B2969" s="10"/>
    </row>
    <row r="2970" spans="2:2" x14ac:dyDescent="0.2">
      <c r="B2970" s="10"/>
    </row>
    <row r="2971" spans="2:2" x14ac:dyDescent="0.2">
      <c r="B2971" s="10"/>
    </row>
    <row r="2972" spans="2:2" x14ac:dyDescent="0.2">
      <c r="B2972" s="10"/>
    </row>
    <row r="2973" spans="2:2" x14ac:dyDescent="0.2">
      <c r="B2973" s="10"/>
    </row>
    <row r="2974" spans="2:2" x14ac:dyDescent="0.2">
      <c r="B2974" s="10"/>
    </row>
    <row r="2975" spans="2:2" x14ac:dyDescent="0.2">
      <c r="B2975" s="10"/>
    </row>
    <row r="2976" spans="2:2" x14ac:dyDescent="0.2">
      <c r="B2976" s="10"/>
    </row>
    <row r="2977" spans="2:2" x14ac:dyDescent="0.2">
      <c r="B2977" s="10"/>
    </row>
    <row r="2978" spans="2:2" x14ac:dyDescent="0.2">
      <c r="B2978" s="10"/>
    </row>
    <row r="2979" spans="2:2" x14ac:dyDescent="0.2">
      <c r="B2979" s="10"/>
    </row>
    <row r="2980" spans="2:2" x14ac:dyDescent="0.2">
      <c r="B2980" s="10"/>
    </row>
    <row r="2981" spans="2:2" x14ac:dyDescent="0.2">
      <c r="B2981" s="10"/>
    </row>
    <row r="2982" spans="2:2" x14ac:dyDescent="0.2">
      <c r="B2982" s="10"/>
    </row>
    <row r="2983" spans="2:2" x14ac:dyDescent="0.2">
      <c r="B2983" s="10"/>
    </row>
    <row r="2984" spans="2:2" x14ac:dyDescent="0.2">
      <c r="B2984" s="10"/>
    </row>
    <row r="2985" spans="2:2" x14ac:dyDescent="0.2">
      <c r="B2985" s="10"/>
    </row>
    <row r="2986" spans="2:2" x14ac:dyDescent="0.2">
      <c r="B2986" s="10"/>
    </row>
    <row r="2987" spans="2:2" x14ac:dyDescent="0.2">
      <c r="B2987" s="10"/>
    </row>
    <row r="2988" spans="2:2" x14ac:dyDescent="0.2">
      <c r="B2988" s="10"/>
    </row>
    <row r="2989" spans="2:2" x14ac:dyDescent="0.2">
      <c r="B2989" s="10"/>
    </row>
    <row r="2990" spans="2:2" x14ac:dyDescent="0.2">
      <c r="B2990" s="10"/>
    </row>
    <row r="2991" spans="2:2" x14ac:dyDescent="0.2">
      <c r="B2991" s="10"/>
    </row>
    <row r="2992" spans="2:2" x14ac:dyDescent="0.2">
      <c r="B2992" s="10"/>
    </row>
    <row r="2993" spans="2:2" x14ac:dyDescent="0.2">
      <c r="B2993" s="10"/>
    </row>
    <row r="2994" spans="2:2" x14ac:dyDescent="0.2">
      <c r="B2994" s="10"/>
    </row>
    <row r="2995" spans="2:2" x14ac:dyDescent="0.2">
      <c r="B2995" s="10"/>
    </row>
    <row r="2996" spans="2:2" x14ac:dyDescent="0.2">
      <c r="B2996" s="10"/>
    </row>
    <row r="2997" spans="2:2" x14ac:dyDescent="0.2">
      <c r="B2997" s="10"/>
    </row>
    <row r="2998" spans="2:2" x14ac:dyDescent="0.2">
      <c r="B2998" s="10"/>
    </row>
    <row r="2999" spans="2:2" x14ac:dyDescent="0.2">
      <c r="B2999" s="10"/>
    </row>
    <row r="3000" spans="2:2" x14ac:dyDescent="0.2">
      <c r="B3000" s="10"/>
    </row>
    <row r="3001" spans="2:2" x14ac:dyDescent="0.2">
      <c r="B3001" s="10"/>
    </row>
    <row r="3002" spans="2:2" x14ac:dyDescent="0.2">
      <c r="B3002" s="10"/>
    </row>
    <row r="3003" spans="2:2" x14ac:dyDescent="0.2">
      <c r="B3003" s="10"/>
    </row>
    <row r="3004" spans="2:2" x14ac:dyDescent="0.2">
      <c r="B3004" s="10"/>
    </row>
    <row r="3005" spans="2:2" x14ac:dyDescent="0.2">
      <c r="B3005" s="10"/>
    </row>
    <row r="3006" spans="2:2" x14ac:dyDescent="0.2">
      <c r="B3006" s="10"/>
    </row>
    <row r="3007" spans="2:2" x14ac:dyDescent="0.2">
      <c r="B3007" s="10"/>
    </row>
    <row r="3008" spans="2:2" x14ac:dyDescent="0.2">
      <c r="B3008" s="10"/>
    </row>
    <row r="3009" spans="2:2" x14ac:dyDescent="0.2">
      <c r="B3009" s="10"/>
    </row>
    <row r="3010" spans="2:2" x14ac:dyDescent="0.2">
      <c r="B3010" s="10"/>
    </row>
    <row r="3011" spans="2:2" x14ac:dyDescent="0.2">
      <c r="B3011" s="10"/>
    </row>
    <row r="3012" spans="2:2" x14ac:dyDescent="0.2">
      <c r="B3012" s="10"/>
    </row>
    <row r="3013" spans="2:2" x14ac:dyDescent="0.2">
      <c r="B3013" s="10"/>
    </row>
    <row r="3014" spans="2:2" x14ac:dyDescent="0.2">
      <c r="B3014" s="10"/>
    </row>
    <row r="3015" spans="2:2" x14ac:dyDescent="0.2">
      <c r="B3015" s="10"/>
    </row>
    <row r="3016" spans="2:2" x14ac:dyDescent="0.2">
      <c r="B3016" s="10"/>
    </row>
    <row r="3017" spans="2:2" x14ac:dyDescent="0.2">
      <c r="B3017" s="10"/>
    </row>
    <row r="3018" spans="2:2" x14ac:dyDescent="0.2">
      <c r="B3018" s="10"/>
    </row>
    <row r="3019" spans="2:2" x14ac:dyDescent="0.2">
      <c r="B3019" s="10"/>
    </row>
    <row r="3020" spans="2:2" x14ac:dyDescent="0.2">
      <c r="B3020" s="10"/>
    </row>
    <row r="3021" spans="2:2" x14ac:dyDescent="0.2">
      <c r="B3021" s="10"/>
    </row>
    <row r="3022" spans="2:2" x14ac:dyDescent="0.2">
      <c r="B3022" s="10"/>
    </row>
    <row r="3023" spans="2:2" x14ac:dyDescent="0.2">
      <c r="B3023" s="10"/>
    </row>
    <row r="3024" spans="2:2" x14ac:dyDescent="0.2">
      <c r="B3024" s="10"/>
    </row>
    <row r="3025" spans="2:2" x14ac:dyDescent="0.2">
      <c r="B3025" s="10"/>
    </row>
    <row r="3026" spans="2:2" x14ac:dyDescent="0.2">
      <c r="B3026" s="10"/>
    </row>
    <row r="3027" spans="2:2" x14ac:dyDescent="0.2">
      <c r="B3027" s="10"/>
    </row>
    <row r="3028" spans="2:2" x14ac:dyDescent="0.2">
      <c r="B3028" s="10"/>
    </row>
    <row r="3029" spans="2:2" x14ac:dyDescent="0.2">
      <c r="B3029" s="10"/>
    </row>
    <row r="3030" spans="2:2" x14ac:dyDescent="0.2">
      <c r="B3030" s="10"/>
    </row>
    <row r="3031" spans="2:2" x14ac:dyDescent="0.2">
      <c r="B3031" s="10"/>
    </row>
    <row r="3032" spans="2:2" x14ac:dyDescent="0.2">
      <c r="B3032" s="10"/>
    </row>
    <row r="3033" spans="2:2" x14ac:dyDescent="0.2">
      <c r="B3033" s="10"/>
    </row>
    <row r="3034" spans="2:2" x14ac:dyDescent="0.2">
      <c r="B3034" s="10"/>
    </row>
    <row r="3035" spans="2:2" x14ac:dyDescent="0.2">
      <c r="B3035" s="10"/>
    </row>
    <row r="3036" spans="2:2" x14ac:dyDescent="0.2">
      <c r="B3036" s="10"/>
    </row>
    <row r="3037" spans="2:2" x14ac:dyDescent="0.2">
      <c r="B3037" s="10"/>
    </row>
    <row r="3038" spans="2:2" x14ac:dyDescent="0.2">
      <c r="B3038" s="10"/>
    </row>
    <row r="3039" spans="2:2" x14ac:dyDescent="0.2">
      <c r="B3039" s="10"/>
    </row>
    <row r="3040" spans="2:2" x14ac:dyDescent="0.2">
      <c r="B3040" s="10"/>
    </row>
    <row r="3041" spans="2:2" x14ac:dyDescent="0.2">
      <c r="B3041" s="10"/>
    </row>
    <row r="3042" spans="2:2" x14ac:dyDescent="0.2">
      <c r="B3042" s="10"/>
    </row>
    <row r="3043" spans="2:2" x14ac:dyDescent="0.2">
      <c r="B3043" s="10"/>
    </row>
    <row r="3044" spans="2:2" x14ac:dyDescent="0.2">
      <c r="B3044" s="10"/>
    </row>
    <row r="3045" spans="2:2" x14ac:dyDescent="0.2">
      <c r="B3045" s="10"/>
    </row>
    <row r="3046" spans="2:2" x14ac:dyDescent="0.2">
      <c r="B3046" s="10"/>
    </row>
    <row r="3047" spans="2:2" x14ac:dyDescent="0.2">
      <c r="B3047" s="10"/>
    </row>
    <row r="3048" spans="2:2" x14ac:dyDescent="0.2">
      <c r="B3048" s="10"/>
    </row>
    <row r="3049" spans="2:2" x14ac:dyDescent="0.2">
      <c r="B3049" s="10"/>
    </row>
    <row r="3050" spans="2:2" x14ac:dyDescent="0.2">
      <c r="B3050" s="10"/>
    </row>
    <row r="3051" spans="2:2" x14ac:dyDescent="0.2">
      <c r="B3051" s="10"/>
    </row>
    <row r="3052" spans="2:2" x14ac:dyDescent="0.2">
      <c r="B3052" s="10"/>
    </row>
    <row r="3053" spans="2:2" x14ac:dyDescent="0.2">
      <c r="B3053" s="10"/>
    </row>
    <row r="3054" spans="2:2" x14ac:dyDescent="0.2">
      <c r="B3054" s="10"/>
    </row>
    <row r="3055" spans="2:2" x14ac:dyDescent="0.2">
      <c r="B3055" s="10"/>
    </row>
    <row r="3056" spans="2:2" x14ac:dyDescent="0.2">
      <c r="B3056" s="10"/>
    </row>
    <row r="3057" spans="2:2" x14ac:dyDescent="0.2">
      <c r="B3057" s="10"/>
    </row>
    <row r="3058" spans="2:2" x14ac:dyDescent="0.2">
      <c r="B3058" s="10"/>
    </row>
    <row r="3059" spans="2:2" x14ac:dyDescent="0.2">
      <c r="B3059" s="10"/>
    </row>
    <row r="3060" spans="2:2" x14ac:dyDescent="0.2">
      <c r="B3060" s="10"/>
    </row>
    <row r="3061" spans="2:2" x14ac:dyDescent="0.2">
      <c r="B3061" s="10"/>
    </row>
    <row r="3062" spans="2:2" x14ac:dyDescent="0.2">
      <c r="B3062" s="10"/>
    </row>
    <row r="3063" spans="2:2" x14ac:dyDescent="0.2">
      <c r="B3063" s="10"/>
    </row>
    <row r="3064" spans="2:2" x14ac:dyDescent="0.2">
      <c r="B3064" s="10"/>
    </row>
    <row r="3065" spans="2:2" x14ac:dyDescent="0.2">
      <c r="B3065" s="10"/>
    </row>
    <row r="3066" spans="2:2" x14ac:dyDescent="0.2">
      <c r="B3066" s="10"/>
    </row>
    <row r="3067" spans="2:2" x14ac:dyDescent="0.2">
      <c r="B3067" s="10"/>
    </row>
    <row r="3068" spans="2:2" x14ac:dyDescent="0.2">
      <c r="B3068" s="10"/>
    </row>
    <row r="3069" spans="2:2" x14ac:dyDescent="0.2">
      <c r="B3069" s="10"/>
    </row>
    <row r="3070" spans="2:2" x14ac:dyDescent="0.2">
      <c r="B3070" s="10"/>
    </row>
    <row r="3071" spans="2:2" x14ac:dyDescent="0.2">
      <c r="B3071" s="10"/>
    </row>
    <row r="3072" spans="2:2" x14ac:dyDescent="0.2">
      <c r="B3072" s="10"/>
    </row>
    <row r="3073" spans="2:2" x14ac:dyDescent="0.2">
      <c r="B3073" s="10"/>
    </row>
    <row r="3074" spans="2:2" x14ac:dyDescent="0.2">
      <c r="B3074" s="10"/>
    </row>
    <row r="3075" spans="2:2" x14ac:dyDescent="0.2">
      <c r="B3075" s="10"/>
    </row>
    <row r="3076" spans="2:2" x14ac:dyDescent="0.2">
      <c r="B3076" s="10"/>
    </row>
    <row r="3077" spans="2:2" x14ac:dyDescent="0.2">
      <c r="B3077" s="10"/>
    </row>
    <row r="3078" spans="2:2" x14ac:dyDescent="0.2">
      <c r="B3078" s="10"/>
    </row>
    <row r="3079" spans="2:2" x14ac:dyDescent="0.2">
      <c r="B3079" s="10"/>
    </row>
    <row r="3080" spans="2:2" x14ac:dyDescent="0.2">
      <c r="B3080" s="10"/>
    </row>
    <row r="3081" spans="2:2" x14ac:dyDescent="0.2">
      <c r="B3081" s="10"/>
    </row>
    <row r="3082" spans="2:2" x14ac:dyDescent="0.2">
      <c r="B3082" s="10"/>
    </row>
    <row r="3083" spans="2:2" x14ac:dyDescent="0.2">
      <c r="B3083" s="10"/>
    </row>
    <row r="3084" spans="2:2" x14ac:dyDescent="0.2">
      <c r="B3084" s="10"/>
    </row>
    <row r="3085" spans="2:2" x14ac:dyDescent="0.2">
      <c r="B3085" s="10"/>
    </row>
    <row r="3086" spans="2:2" x14ac:dyDescent="0.2">
      <c r="B3086" s="10"/>
    </row>
    <row r="3087" spans="2:2" x14ac:dyDescent="0.2">
      <c r="B3087" s="10"/>
    </row>
    <row r="3088" spans="2:2" x14ac:dyDescent="0.2">
      <c r="B3088" s="10"/>
    </row>
    <row r="3089" spans="2:2" x14ac:dyDescent="0.2">
      <c r="B3089" s="10"/>
    </row>
    <row r="3090" spans="2:2" x14ac:dyDescent="0.2">
      <c r="B3090" s="10"/>
    </row>
    <row r="3091" spans="2:2" x14ac:dyDescent="0.2">
      <c r="B3091" s="10"/>
    </row>
    <row r="3092" spans="2:2" x14ac:dyDescent="0.2">
      <c r="B3092" s="10"/>
    </row>
    <row r="3093" spans="2:2" x14ac:dyDescent="0.2">
      <c r="B3093" s="10"/>
    </row>
    <row r="3094" spans="2:2" x14ac:dyDescent="0.2">
      <c r="B3094" s="10"/>
    </row>
    <row r="3095" spans="2:2" x14ac:dyDescent="0.2">
      <c r="B3095" s="10"/>
    </row>
    <row r="3096" spans="2:2" x14ac:dyDescent="0.2">
      <c r="B3096" s="10"/>
    </row>
    <row r="3097" spans="2:2" x14ac:dyDescent="0.2">
      <c r="B3097" s="10"/>
    </row>
    <row r="3098" spans="2:2" x14ac:dyDescent="0.2">
      <c r="B3098" s="10"/>
    </row>
    <row r="3099" spans="2:2" x14ac:dyDescent="0.2">
      <c r="B3099" s="10"/>
    </row>
    <row r="3100" spans="2:2" x14ac:dyDescent="0.2">
      <c r="B3100" s="10"/>
    </row>
    <row r="3101" spans="2:2" x14ac:dyDescent="0.2">
      <c r="B3101" s="10"/>
    </row>
    <row r="3102" spans="2:2" x14ac:dyDescent="0.2">
      <c r="B3102" s="10"/>
    </row>
    <row r="3103" spans="2:2" x14ac:dyDescent="0.2">
      <c r="B3103" s="10"/>
    </row>
    <row r="3104" spans="2:2" x14ac:dyDescent="0.2">
      <c r="B3104" s="10"/>
    </row>
    <row r="3105" spans="2:2" x14ac:dyDescent="0.2">
      <c r="B3105" s="10"/>
    </row>
    <row r="3106" spans="2:2" x14ac:dyDescent="0.2">
      <c r="B3106" s="10"/>
    </row>
    <row r="3107" spans="2:2" x14ac:dyDescent="0.2">
      <c r="B3107" s="10"/>
    </row>
    <row r="3108" spans="2:2" x14ac:dyDescent="0.2">
      <c r="B3108" s="10"/>
    </row>
    <row r="3109" spans="2:2" x14ac:dyDescent="0.2">
      <c r="B3109" s="10"/>
    </row>
    <row r="3110" spans="2:2" x14ac:dyDescent="0.2">
      <c r="B3110" s="10"/>
    </row>
    <row r="3111" spans="2:2" x14ac:dyDescent="0.2">
      <c r="B3111" s="10"/>
    </row>
    <row r="3112" spans="2:2" x14ac:dyDescent="0.2">
      <c r="B3112" s="10"/>
    </row>
    <row r="3113" spans="2:2" x14ac:dyDescent="0.2">
      <c r="B3113" s="10"/>
    </row>
    <row r="3114" spans="2:2" x14ac:dyDescent="0.2">
      <c r="B3114" s="10"/>
    </row>
    <row r="3115" spans="2:2" x14ac:dyDescent="0.2">
      <c r="B3115" s="10"/>
    </row>
    <row r="3116" spans="2:2" x14ac:dyDescent="0.2">
      <c r="B3116" s="10"/>
    </row>
    <row r="3117" spans="2:2" x14ac:dyDescent="0.2">
      <c r="B3117" s="10"/>
    </row>
    <row r="3118" spans="2:2" x14ac:dyDescent="0.2">
      <c r="B3118" s="10"/>
    </row>
    <row r="3119" spans="2:2" x14ac:dyDescent="0.2">
      <c r="B3119" s="10"/>
    </row>
    <row r="3120" spans="2:2" x14ac:dyDescent="0.2">
      <c r="B3120" s="10"/>
    </row>
    <row r="3121" spans="2:2" x14ac:dyDescent="0.2">
      <c r="B3121" s="10"/>
    </row>
    <row r="3122" spans="2:2" x14ac:dyDescent="0.2">
      <c r="B3122" s="10"/>
    </row>
    <row r="3123" spans="2:2" x14ac:dyDescent="0.2">
      <c r="B3123" s="10"/>
    </row>
    <row r="3124" spans="2:2" x14ac:dyDescent="0.2">
      <c r="B3124" s="10"/>
    </row>
    <row r="3125" spans="2:2" x14ac:dyDescent="0.2">
      <c r="B3125" s="10"/>
    </row>
    <row r="3126" spans="2:2" x14ac:dyDescent="0.2">
      <c r="B3126" s="10"/>
    </row>
    <row r="3127" spans="2:2" x14ac:dyDescent="0.2">
      <c r="B3127" s="10"/>
    </row>
    <row r="3128" spans="2:2" x14ac:dyDescent="0.2">
      <c r="B3128" s="10"/>
    </row>
    <row r="3129" spans="2:2" x14ac:dyDescent="0.2">
      <c r="B3129" s="10"/>
    </row>
    <row r="3130" spans="2:2" x14ac:dyDescent="0.2">
      <c r="B3130" s="10"/>
    </row>
    <row r="3131" spans="2:2" x14ac:dyDescent="0.2">
      <c r="B3131" s="10"/>
    </row>
    <row r="3132" spans="2:2" x14ac:dyDescent="0.2">
      <c r="B3132" s="10"/>
    </row>
    <row r="3133" spans="2:2" x14ac:dyDescent="0.2">
      <c r="B3133" s="10"/>
    </row>
    <row r="3134" spans="2:2" x14ac:dyDescent="0.2">
      <c r="B3134" s="10"/>
    </row>
    <row r="3135" spans="2:2" x14ac:dyDescent="0.2">
      <c r="B3135" s="10"/>
    </row>
    <row r="3136" spans="2:2" x14ac:dyDescent="0.2">
      <c r="B3136" s="10"/>
    </row>
    <row r="3137" spans="2:2" x14ac:dyDescent="0.2">
      <c r="B3137" s="10"/>
    </row>
    <row r="3138" spans="2:2" x14ac:dyDescent="0.2">
      <c r="B3138" s="10"/>
    </row>
    <row r="3139" spans="2:2" x14ac:dyDescent="0.2">
      <c r="B3139" s="10"/>
    </row>
    <row r="3140" spans="2:2" x14ac:dyDescent="0.2">
      <c r="B3140" s="10"/>
    </row>
    <row r="3141" spans="2:2" x14ac:dyDescent="0.2">
      <c r="B3141" s="10"/>
    </row>
    <row r="3142" spans="2:2" x14ac:dyDescent="0.2">
      <c r="B3142" s="10"/>
    </row>
    <row r="3143" spans="2:2" x14ac:dyDescent="0.2">
      <c r="B3143" s="10"/>
    </row>
    <row r="3144" spans="2:2" x14ac:dyDescent="0.2">
      <c r="B3144" s="10"/>
    </row>
    <row r="3145" spans="2:2" x14ac:dyDescent="0.2">
      <c r="B3145" s="10"/>
    </row>
    <row r="3146" spans="2:2" x14ac:dyDescent="0.2">
      <c r="B3146" s="10"/>
    </row>
    <row r="3147" spans="2:2" x14ac:dyDescent="0.2">
      <c r="B3147" s="10"/>
    </row>
    <row r="3148" spans="2:2" x14ac:dyDescent="0.2">
      <c r="B3148" s="10"/>
    </row>
    <row r="3149" spans="2:2" x14ac:dyDescent="0.2">
      <c r="B3149" s="10"/>
    </row>
    <row r="3150" spans="2:2" x14ac:dyDescent="0.2">
      <c r="B3150" s="10"/>
    </row>
    <row r="3151" spans="2:2" x14ac:dyDescent="0.2">
      <c r="B3151" s="10"/>
    </row>
    <row r="3152" spans="2:2" x14ac:dyDescent="0.2">
      <c r="B3152" s="10"/>
    </row>
    <row r="3153" spans="2:2" x14ac:dyDescent="0.2">
      <c r="B3153" s="10"/>
    </row>
    <row r="3154" spans="2:2" x14ac:dyDescent="0.2">
      <c r="B3154" s="10"/>
    </row>
    <row r="3155" spans="2:2" x14ac:dyDescent="0.2">
      <c r="B3155" s="10"/>
    </row>
    <row r="3156" spans="2:2" x14ac:dyDescent="0.2">
      <c r="B3156" s="10"/>
    </row>
    <row r="3157" spans="2:2" x14ac:dyDescent="0.2">
      <c r="B3157" s="10"/>
    </row>
    <row r="3158" spans="2:2" x14ac:dyDescent="0.2">
      <c r="B3158" s="10"/>
    </row>
    <row r="3159" spans="2:2" x14ac:dyDescent="0.2">
      <c r="B3159" s="10"/>
    </row>
    <row r="3160" spans="2:2" x14ac:dyDescent="0.2">
      <c r="B3160" s="10"/>
    </row>
    <row r="3161" spans="2:2" x14ac:dyDescent="0.2">
      <c r="B3161" s="10"/>
    </row>
    <row r="3162" spans="2:2" x14ac:dyDescent="0.2">
      <c r="B3162" s="10"/>
    </row>
    <row r="3163" spans="2:2" x14ac:dyDescent="0.2">
      <c r="B3163" s="10"/>
    </row>
    <row r="3164" spans="2:2" x14ac:dyDescent="0.2">
      <c r="B3164" s="10"/>
    </row>
    <row r="3165" spans="2:2" x14ac:dyDescent="0.2">
      <c r="B3165" s="10"/>
    </row>
    <row r="3166" spans="2:2" x14ac:dyDescent="0.2">
      <c r="B3166" s="10"/>
    </row>
    <row r="3167" spans="2:2" x14ac:dyDescent="0.2">
      <c r="B3167" s="10"/>
    </row>
    <row r="3168" spans="2:2" x14ac:dyDescent="0.2">
      <c r="B3168" s="10"/>
    </row>
    <row r="3169" spans="2:2" x14ac:dyDescent="0.2">
      <c r="B3169" s="10"/>
    </row>
    <row r="3170" spans="2:2" x14ac:dyDescent="0.2">
      <c r="B3170" s="10"/>
    </row>
    <row r="3171" spans="2:2" x14ac:dyDescent="0.2">
      <c r="B3171" s="10"/>
    </row>
    <row r="3172" spans="2:2" x14ac:dyDescent="0.2">
      <c r="B3172" s="10"/>
    </row>
    <row r="3173" spans="2:2" x14ac:dyDescent="0.2">
      <c r="B3173" s="10"/>
    </row>
    <row r="3174" spans="2:2" x14ac:dyDescent="0.2">
      <c r="B3174" s="10"/>
    </row>
    <row r="3175" spans="2:2" x14ac:dyDescent="0.2">
      <c r="B3175" s="10"/>
    </row>
    <row r="3176" spans="2:2" x14ac:dyDescent="0.2">
      <c r="B3176" s="10"/>
    </row>
    <row r="3177" spans="2:2" x14ac:dyDescent="0.2">
      <c r="B3177" s="10"/>
    </row>
    <row r="3178" spans="2:2" x14ac:dyDescent="0.2">
      <c r="B3178" s="10"/>
    </row>
    <row r="3179" spans="2:2" x14ac:dyDescent="0.2">
      <c r="B3179" s="10"/>
    </row>
    <row r="3180" spans="2:2" x14ac:dyDescent="0.2">
      <c r="B3180" s="10"/>
    </row>
    <row r="3181" spans="2:2" x14ac:dyDescent="0.2">
      <c r="B3181" s="10"/>
    </row>
    <row r="3182" spans="2:2" x14ac:dyDescent="0.2">
      <c r="B3182" s="10"/>
    </row>
    <row r="3183" spans="2:2" x14ac:dyDescent="0.2">
      <c r="B3183" s="10"/>
    </row>
    <row r="3184" spans="2:2" x14ac:dyDescent="0.2">
      <c r="B3184" s="10"/>
    </row>
    <row r="3185" spans="2:2" x14ac:dyDescent="0.2">
      <c r="B3185" s="10"/>
    </row>
    <row r="3186" spans="2:2" x14ac:dyDescent="0.2">
      <c r="B3186" s="10"/>
    </row>
    <row r="3187" spans="2:2" x14ac:dyDescent="0.2">
      <c r="B3187" s="10"/>
    </row>
    <row r="3188" spans="2:2" x14ac:dyDescent="0.2">
      <c r="B3188" s="10"/>
    </row>
    <row r="3189" spans="2:2" x14ac:dyDescent="0.2">
      <c r="B3189" s="10"/>
    </row>
    <row r="3190" spans="2:2" x14ac:dyDescent="0.2">
      <c r="B3190" s="10"/>
    </row>
    <row r="3191" spans="2:2" x14ac:dyDescent="0.2">
      <c r="B3191" s="10"/>
    </row>
    <row r="3192" spans="2:2" x14ac:dyDescent="0.2">
      <c r="B3192" s="10"/>
    </row>
    <row r="3193" spans="2:2" x14ac:dyDescent="0.2">
      <c r="B3193" s="10"/>
    </row>
    <row r="3194" spans="2:2" x14ac:dyDescent="0.2">
      <c r="B3194" s="10"/>
    </row>
    <row r="3195" spans="2:2" x14ac:dyDescent="0.2">
      <c r="B3195" s="10"/>
    </row>
    <row r="3196" spans="2:2" x14ac:dyDescent="0.2">
      <c r="B3196" s="10"/>
    </row>
    <row r="3197" spans="2:2" x14ac:dyDescent="0.2">
      <c r="B3197" s="10"/>
    </row>
    <row r="3198" spans="2:2" x14ac:dyDescent="0.2">
      <c r="B3198" s="10"/>
    </row>
    <row r="3199" spans="2:2" x14ac:dyDescent="0.2">
      <c r="B3199" s="10"/>
    </row>
    <row r="3200" spans="2:2" x14ac:dyDescent="0.2">
      <c r="B3200" s="10"/>
    </row>
    <row r="3201" spans="2:2" x14ac:dyDescent="0.2">
      <c r="B3201" s="10"/>
    </row>
    <row r="3202" spans="2:2" x14ac:dyDescent="0.2">
      <c r="B3202" s="10"/>
    </row>
    <row r="3203" spans="2:2" x14ac:dyDescent="0.2">
      <c r="B3203" s="10"/>
    </row>
    <row r="3204" spans="2:2" x14ac:dyDescent="0.2">
      <c r="B3204" s="10"/>
    </row>
    <row r="3205" spans="2:2" x14ac:dyDescent="0.2">
      <c r="B3205" s="10"/>
    </row>
    <row r="3206" spans="2:2" x14ac:dyDescent="0.2">
      <c r="B3206" s="10"/>
    </row>
    <row r="3207" spans="2:2" x14ac:dyDescent="0.2">
      <c r="B3207" s="10"/>
    </row>
    <row r="3208" spans="2:2" x14ac:dyDescent="0.2">
      <c r="B3208" s="10"/>
    </row>
    <row r="3209" spans="2:2" x14ac:dyDescent="0.2">
      <c r="B3209" s="10"/>
    </row>
    <row r="3210" spans="2:2" x14ac:dyDescent="0.2">
      <c r="B3210" s="10"/>
    </row>
    <row r="3211" spans="2:2" x14ac:dyDescent="0.2">
      <c r="B3211" s="10"/>
    </row>
    <row r="3212" spans="2:2" x14ac:dyDescent="0.2">
      <c r="B3212" s="10"/>
    </row>
    <row r="3213" spans="2:2" x14ac:dyDescent="0.2">
      <c r="B3213" s="10"/>
    </row>
    <row r="3214" spans="2:2" x14ac:dyDescent="0.2">
      <c r="B3214" s="10"/>
    </row>
    <row r="3215" spans="2:2" x14ac:dyDescent="0.2">
      <c r="B3215" s="10"/>
    </row>
    <row r="3216" spans="2:2" x14ac:dyDescent="0.2">
      <c r="B3216" s="10"/>
    </row>
    <row r="3217" spans="2:2" x14ac:dyDescent="0.2">
      <c r="B3217" s="10"/>
    </row>
    <row r="3218" spans="2:2" x14ac:dyDescent="0.2">
      <c r="B3218" s="10"/>
    </row>
    <row r="3219" spans="2:2" x14ac:dyDescent="0.2">
      <c r="B3219" s="10"/>
    </row>
    <row r="3220" spans="2:2" x14ac:dyDescent="0.2">
      <c r="B3220" s="10"/>
    </row>
    <row r="3221" spans="2:2" x14ac:dyDescent="0.2">
      <c r="B3221" s="10"/>
    </row>
    <row r="3222" spans="2:2" x14ac:dyDescent="0.2">
      <c r="B3222" s="10"/>
    </row>
    <row r="3223" spans="2:2" x14ac:dyDescent="0.2">
      <c r="B3223" s="10"/>
    </row>
    <row r="3224" spans="2:2" x14ac:dyDescent="0.2">
      <c r="B3224" s="10"/>
    </row>
    <row r="3225" spans="2:2" x14ac:dyDescent="0.2">
      <c r="B3225" s="10"/>
    </row>
    <row r="3226" spans="2:2" x14ac:dyDescent="0.2">
      <c r="B3226" s="10"/>
    </row>
    <row r="3227" spans="2:2" x14ac:dyDescent="0.2">
      <c r="B3227" s="10"/>
    </row>
    <row r="3228" spans="2:2" x14ac:dyDescent="0.2">
      <c r="B3228" s="10"/>
    </row>
    <row r="3229" spans="2:2" x14ac:dyDescent="0.2">
      <c r="B3229" s="10"/>
    </row>
    <row r="3230" spans="2:2" x14ac:dyDescent="0.2">
      <c r="B3230" s="10"/>
    </row>
    <row r="3231" spans="2:2" x14ac:dyDescent="0.2">
      <c r="B3231" s="10"/>
    </row>
    <row r="3232" spans="2:2" x14ac:dyDescent="0.2">
      <c r="B3232" s="10"/>
    </row>
    <row r="3233" spans="2:2" x14ac:dyDescent="0.2">
      <c r="B3233" s="10"/>
    </row>
    <row r="3234" spans="2:2" x14ac:dyDescent="0.2">
      <c r="B3234" s="10"/>
    </row>
    <row r="3235" spans="2:2" x14ac:dyDescent="0.2">
      <c r="B3235" s="10"/>
    </row>
    <row r="3236" spans="2:2" x14ac:dyDescent="0.2">
      <c r="B3236" s="10"/>
    </row>
    <row r="3237" spans="2:2" x14ac:dyDescent="0.2">
      <c r="B3237" s="10"/>
    </row>
    <row r="3238" spans="2:2" x14ac:dyDescent="0.2">
      <c r="B3238" s="10"/>
    </row>
    <row r="3239" spans="2:2" x14ac:dyDescent="0.2">
      <c r="B3239" s="10"/>
    </row>
    <row r="3240" spans="2:2" x14ac:dyDescent="0.2">
      <c r="B3240" s="10"/>
    </row>
    <row r="3241" spans="2:2" x14ac:dyDescent="0.2">
      <c r="B3241" s="10"/>
    </row>
    <row r="3242" spans="2:2" x14ac:dyDescent="0.2">
      <c r="B3242" s="10"/>
    </row>
    <row r="3243" spans="2:2" x14ac:dyDescent="0.2">
      <c r="B3243" s="10"/>
    </row>
    <row r="3244" spans="2:2" x14ac:dyDescent="0.2">
      <c r="B3244" s="10"/>
    </row>
    <row r="3245" spans="2:2" x14ac:dyDescent="0.2">
      <c r="B3245" s="10"/>
    </row>
    <row r="3246" spans="2:2" x14ac:dyDescent="0.2">
      <c r="B3246" s="10"/>
    </row>
    <row r="3247" spans="2:2" x14ac:dyDescent="0.2">
      <c r="B3247" s="10"/>
    </row>
    <row r="3248" spans="2:2" x14ac:dyDescent="0.2">
      <c r="B3248" s="10"/>
    </row>
    <row r="3249" spans="2:2" x14ac:dyDescent="0.2">
      <c r="B3249" s="10"/>
    </row>
    <row r="3250" spans="2:2" x14ac:dyDescent="0.2">
      <c r="B3250" s="10"/>
    </row>
    <row r="3251" spans="2:2" x14ac:dyDescent="0.2">
      <c r="B3251" s="10"/>
    </row>
    <row r="3252" spans="2:2" x14ac:dyDescent="0.2">
      <c r="B3252" s="10"/>
    </row>
    <row r="3253" spans="2:2" x14ac:dyDescent="0.2">
      <c r="B3253" s="10"/>
    </row>
    <row r="3254" spans="2:2" x14ac:dyDescent="0.2">
      <c r="B3254" s="10"/>
    </row>
    <row r="3255" spans="2:2" x14ac:dyDescent="0.2">
      <c r="B3255" s="10"/>
    </row>
    <row r="3256" spans="2:2" x14ac:dyDescent="0.2">
      <c r="B3256" s="10"/>
    </row>
    <row r="3257" spans="2:2" x14ac:dyDescent="0.2">
      <c r="B3257" s="10"/>
    </row>
    <row r="3258" spans="2:2" x14ac:dyDescent="0.2">
      <c r="B3258" s="10"/>
    </row>
    <row r="3259" spans="2:2" x14ac:dyDescent="0.2">
      <c r="B3259" s="10"/>
    </row>
    <row r="3260" spans="2:2" x14ac:dyDescent="0.2">
      <c r="B3260" s="10"/>
    </row>
    <row r="3261" spans="2:2" x14ac:dyDescent="0.2">
      <c r="B3261" s="10"/>
    </row>
    <row r="3262" spans="2:2" x14ac:dyDescent="0.2">
      <c r="B3262" s="10"/>
    </row>
    <row r="3263" spans="2:2" x14ac:dyDescent="0.2">
      <c r="B3263" s="10"/>
    </row>
    <row r="3264" spans="2:2" x14ac:dyDescent="0.2">
      <c r="B3264" s="10"/>
    </row>
    <row r="3265" spans="2:2" x14ac:dyDescent="0.2">
      <c r="B3265" s="10"/>
    </row>
    <row r="3266" spans="2:2" x14ac:dyDescent="0.2">
      <c r="B3266" s="10"/>
    </row>
    <row r="3267" spans="2:2" x14ac:dyDescent="0.2">
      <c r="B3267" s="10"/>
    </row>
    <row r="3268" spans="2:2" x14ac:dyDescent="0.2">
      <c r="B3268" s="10"/>
    </row>
    <row r="3269" spans="2:2" x14ac:dyDescent="0.2">
      <c r="B3269" s="10"/>
    </row>
    <row r="3270" spans="2:2" x14ac:dyDescent="0.2">
      <c r="B3270" s="10"/>
    </row>
    <row r="3271" spans="2:2" x14ac:dyDescent="0.2">
      <c r="B3271" s="10"/>
    </row>
    <row r="3272" spans="2:2" x14ac:dyDescent="0.2">
      <c r="B3272" s="10"/>
    </row>
    <row r="3273" spans="2:2" x14ac:dyDescent="0.2">
      <c r="B3273" s="10"/>
    </row>
    <row r="3274" spans="2:2" x14ac:dyDescent="0.2">
      <c r="B3274" s="10"/>
    </row>
    <row r="3275" spans="2:2" x14ac:dyDescent="0.2">
      <c r="B3275" s="10"/>
    </row>
    <row r="3276" spans="2:2" x14ac:dyDescent="0.2">
      <c r="B3276" s="10"/>
    </row>
    <row r="3277" spans="2:2" x14ac:dyDescent="0.2">
      <c r="B3277" s="10"/>
    </row>
    <row r="3278" spans="2:2" x14ac:dyDescent="0.2">
      <c r="B3278" s="10"/>
    </row>
    <row r="3279" spans="2:2" x14ac:dyDescent="0.2">
      <c r="B3279" s="10"/>
    </row>
    <row r="3280" spans="2:2" x14ac:dyDescent="0.2">
      <c r="B3280" s="10"/>
    </row>
    <row r="3281" spans="2:2" x14ac:dyDescent="0.2">
      <c r="B3281" s="10"/>
    </row>
    <row r="3282" spans="2:2" x14ac:dyDescent="0.2">
      <c r="B3282" s="10"/>
    </row>
    <row r="3283" spans="2:2" x14ac:dyDescent="0.2">
      <c r="B3283" s="10"/>
    </row>
    <row r="3284" spans="2:2" x14ac:dyDescent="0.2">
      <c r="B3284" s="10"/>
    </row>
    <row r="3285" spans="2:2" x14ac:dyDescent="0.2">
      <c r="B3285" s="10"/>
    </row>
    <row r="3286" spans="2:2" x14ac:dyDescent="0.2">
      <c r="B3286" s="10"/>
    </row>
    <row r="3287" spans="2:2" x14ac:dyDescent="0.2">
      <c r="B3287" s="10"/>
    </row>
    <row r="3288" spans="2:2" x14ac:dyDescent="0.2">
      <c r="B3288" s="10"/>
    </row>
    <row r="3289" spans="2:2" x14ac:dyDescent="0.2">
      <c r="B3289" s="10"/>
    </row>
    <row r="3290" spans="2:2" x14ac:dyDescent="0.2">
      <c r="B3290" s="10"/>
    </row>
    <row r="3291" spans="2:2" x14ac:dyDescent="0.2">
      <c r="B3291" s="10"/>
    </row>
    <row r="3292" spans="2:2" x14ac:dyDescent="0.2">
      <c r="B3292" s="10"/>
    </row>
    <row r="3293" spans="2:2" x14ac:dyDescent="0.2">
      <c r="B3293" s="10"/>
    </row>
    <row r="3294" spans="2:2" x14ac:dyDescent="0.2">
      <c r="B3294" s="10"/>
    </row>
    <row r="3295" spans="2:2" x14ac:dyDescent="0.2">
      <c r="B3295" s="10"/>
    </row>
    <row r="3296" spans="2:2" x14ac:dyDescent="0.2">
      <c r="B3296" s="10"/>
    </row>
    <row r="3297" spans="2:2" x14ac:dyDescent="0.2">
      <c r="B3297" s="10"/>
    </row>
    <row r="3298" spans="2:2" x14ac:dyDescent="0.2">
      <c r="B3298" s="10"/>
    </row>
    <row r="3299" spans="2:2" x14ac:dyDescent="0.2">
      <c r="B3299" s="10"/>
    </row>
    <row r="3300" spans="2:2" x14ac:dyDescent="0.2">
      <c r="B3300" s="10"/>
    </row>
    <row r="3301" spans="2:2" x14ac:dyDescent="0.2">
      <c r="B3301" s="10"/>
    </row>
    <row r="3302" spans="2:2" x14ac:dyDescent="0.2">
      <c r="B3302" s="10"/>
    </row>
    <row r="3303" spans="2:2" x14ac:dyDescent="0.2">
      <c r="B3303" s="10"/>
    </row>
    <row r="3304" spans="2:2" x14ac:dyDescent="0.2">
      <c r="B3304" s="10"/>
    </row>
    <row r="3305" spans="2:2" x14ac:dyDescent="0.2">
      <c r="B3305" s="10"/>
    </row>
    <row r="3306" spans="2:2" x14ac:dyDescent="0.2">
      <c r="B3306" s="10"/>
    </row>
    <row r="3307" spans="2:2" x14ac:dyDescent="0.2">
      <c r="B3307" s="10"/>
    </row>
    <row r="3308" spans="2:2" x14ac:dyDescent="0.2">
      <c r="B3308" s="10"/>
    </row>
    <row r="3309" spans="2:2" x14ac:dyDescent="0.2">
      <c r="B3309" s="10"/>
    </row>
    <row r="3310" spans="2:2" x14ac:dyDescent="0.2">
      <c r="B3310" s="10"/>
    </row>
    <row r="3311" spans="2:2" x14ac:dyDescent="0.2">
      <c r="B3311" s="10"/>
    </row>
    <row r="3312" spans="2:2" x14ac:dyDescent="0.2">
      <c r="B3312" s="10"/>
    </row>
    <row r="3313" spans="2:2" x14ac:dyDescent="0.2">
      <c r="B3313" s="10"/>
    </row>
    <row r="3314" spans="2:2" x14ac:dyDescent="0.2">
      <c r="B3314" s="10"/>
    </row>
    <row r="3315" spans="2:2" x14ac:dyDescent="0.2">
      <c r="B3315" s="10"/>
    </row>
    <row r="3316" spans="2:2" x14ac:dyDescent="0.2">
      <c r="B3316" s="10"/>
    </row>
    <row r="3317" spans="2:2" x14ac:dyDescent="0.2">
      <c r="B3317" s="10"/>
    </row>
    <row r="3318" spans="2:2" x14ac:dyDescent="0.2">
      <c r="B3318" s="10"/>
    </row>
    <row r="3319" spans="2:2" x14ac:dyDescent="0.2">
      <c r="B3319" s="10"/>
    </row>
    <row r="3320" spans="2:2" x14ac:dyDescent="0.2">
      <c r="B3320" s="10"/>
    </row>
    <row r="3321" spans="2:2" x14ac:dyDescent="0.2">
      <c r="B3321" s="10"/>
    </row>
    <row r="3322" spans="2:2" x14ac:dyDescent="0.2">
      <c r="B3322" s="10"/>
    </row>
    <row r="3323" spans="2:2" x14ac:dyDescent="0.2">
      <c r="B3323" s="10"/>
    </row>
    <row r="3324" spans="2:2" x14ac:dyDescent="0.2">
      <c r="B3324" s="10"/>
    </row>
    <row r="3325" spans="2:2" x14ac:dyDescent="0.2">
      <c r="B3325" s="10"/>
    </row>
    <row r="3326" spans="2:2" x14ac:dyDescent="0.2">
      <c r="B3326" s="10"/>
    </row>
    <row r="3327" spans="2:2" x14ac:dyDescent="0.2">
      <c r="B3327" s="10"/>
    </row>
    <row r="3328" spans="2:2" x14ac:dyDescent="0.2">
      <c r="B3328" s="10"/>
    </row>
    <row r="3329" spans="2:2" x14ac:dyDescent="0.2">
      <c r="B3329" s="10"/>
    </row>
    <row r="3330" spans="2:2" x14ac:dyDescent="0.2">
      <c r="B3330" s="10"/>
    </row>
    <row r="3331" spans="2:2" x14ac:dyDescent="0.2">
      <c r="B3331" s="10"/>
    </row>
    <row r="3332" spans="2:2" x14ac:dyDescent="0.2">
      <c r="B3332" s="10"/>
    </row>
    <row r="3333" spans="2:2" x14ac:dyDescent="0.2">
      <c r="B3333" s="10"/>
    </row>
    <row r="3334" spans="2:2" x14ac:dyDescent="0.2">
      <c r="B3334" s="10"/>
    </row>
    <row r="3335" spans="2:2" x14ac:dyDescent="0.2">
      <c r="B3335" s="10"/>
    </row>
    <row r="3336" spans="2:2" x14ac:dyDescent="0.2">
      <c r="B3336" s="10"/>
    </row>
    <row r="3337" spans="2:2" x14ac:dyDescent="0.2">
      <c r="B3337" s="10"/>
    </row>
    <row r="3338" spans="2:2" x14ac:dyDescent="0.2">
      <c r="B3338" s="10"/>
    </row>
    <row r="3339" spans="2:2" x14ac:dyDescent="0.2">
      <c r="B3339" s="10"/>
    </row>
    <row r="3340" spans="2:2" x14ac:dyDescent="0.2">
      <c r="B3340" s="10"/>
    </row>
    <row r="3341" spans="2:2" x14ac:dyDescent="0.2">
      <c r="B3341" s="10"/>
    </row>
    <row r="3342" spans="2:2" x14ac:dyDescent="0.2">
      <c r="B3342" s="10"/>
    </row>
    <row r="3343" spans="2:2" x14ac:dyDescent="0.2">
      <c r="B3343" s="10"/>
    </row>
    <row r="3344" spans="2:2" x14ac:dyDescent="0.2">
      <c r="B3344" s="10"/>
    </row>
    <row r="3345" spans="2:2" x14ac:dyDescent="0.2">
      <c r="B3345" s="10"/>
    </row>
    <row r="3346" spans="2:2" x14ac:dyDescent="0.2">
      <c r="B3346" s="10"/>
    </row>
    <row r="3347" spans="2:2" x14ac:dyDescent="0.2">
      <c r="B3347" s="10"/>
    </row>
    <row r="3348" spans="2:2" x14ac:dyDescent="0.2">
      <c r="B3348" s="10"/>
    </row>
    <row r="3349" spans="2:2" x14ac:dyDescent="0.2">
      <c r="B3349" s="10"/>
    </row>
    <row r="3350" spans="2:2" x14ac:dyDescent="0.2">
      <c r="B3350" s="10"/>
    </row>
    <row r="3351" spans="2:2" x14ac:dyDescent="0.2">
      <c r="B3351" s="10"/>
    </row>
    <row r="3352" spans="2:2" x14ac:dyDescent="0.2">
      <c r="B3352" s="10"/>
    </row>
    <row r="3353" spans="2:2" x14ac:dyDescent="0.2">
      <c r="B3353" s="10"/>
    </row>
    <row r="3354" spans="2:2" x14ac:dyDescent="0.2">
      <c r="B3354" s="10"/>
    </row>
    <row r="3355" spans="2:2" x14ac:dyDescent="0.2">
      <c r="B3355" s="10"/>
    </row>
    <row r="3356" spans="2:2" x14ac:dyDescent="0.2">
      <c r="B3356" s="10"/>
    </row>
    <row r="3357" spans="2:2" x14ac:dyDescent="0.2">
      <c r="B3357" s="10"/>
    </row>
    <row r="3358" spans="2:2" x14ac:dyDescent="0.2">
      <c r="B3358" s="10"/>
    </row>
    <row r="3359" spans="2:2" x14ac:dyDescent="0.2">
      <c r="B3359" s="10"/>
    </row>
    <row r="3360" spans="2:2" x14ac:dyDescent="0.2">
      <c r="B3360" s="10"/>
    </row>
    <row r="3361" spans="2:2" x14ac:dyDescent="0.2">
      <c r="B3361" s="10"/>
    </row>
    <row r="3362" spans="2:2" x14ac:dyDescent="0.2">
      <c r="B3362" s="10"/>
    </row>
    <row r="3363" spans="2:2" x14ac:dyDescent="0.2">
      <c r="B3363" s="10"/>
    </row>
    <row r="3364" spans="2:2" x14ac:dyDescent="0.2">
      <c r="B3364" s="10"/>
    </row>
    <row r="3365" spans="2:2" x14ac:dyDescent="0.2">
      <c r="B3365" s="10"/>
    </row>
    <row r="3366" spans="2:2" x14ac:dyDescent="0.2">
      <c r="B3366" s="10"/>
    </row>
    <row r="3367" spans="2:2" x14ac:dyDescent="0.2">
      <c r="B3367" s="10"/>
    </row>
    <row r="3368" spans="2:2" x14ac:dyDescent="0.2">
      <c r="B3368" s="10"/>
    </row>
    <row r="3369" spans="2:2" x14ac:dyDescent="0.2">
      <c r="B3369" s="10"/>
    </row>
    <row r="3370" spans="2:2" x14ac:dyDescent="0.2">
      <c r="B3370" s="10"/>
    </row>
    <row r="3371" spans="2:2" x14ac:dyDescent="0.2">
      <c r="B3371" s="10"/>
    </row>
    <row r="3372" spans="2:2" x14ac:dyDescent="0.2">
      <c r="B3372" s="10"/>
    </row>
    <row r="3373" spans="2:2" x14ac:dyDescent="0.2">
      <c r="B3373" s="10"/>
    </row>
    <row r="3374" spans="2:2" x14ac:dyDescent="0.2">
      <c r="B3374" s="10"/>
    </row>
    <row r="3375" spans="2:2" x14ac:dyDescent="0.2">
      <c r="B3375" s="10"/>
    </row>
    <row r="3376" spans="2:2" x14ac:dyDescent="0.2">
      <c r="B3376" s="10"/>
    </row>
    <row r="3377" spans="2:2" x14ac:dyDescent="0.2">
      <c r="B3377" s="10"/>
    </row>
    <row r="3378" spans="2:2" x14ac:dyDescent="0.2">
      <c r="B3378" s="10"/>
    </row>
    <row r="3379" spans="2:2" x14ac:dyDescent="0.2">
      <c r="B3379" s="10"/>
    </row>
    <row r="3380" spans="2:2" x14ac:dyDescent="0.2">
      <c r="B3380" s="10"/>
    </row>
    <row r="3381" spans="2:2" x14ac:dyDescent="0.2">
      <c r="B3381" s="10"/>
    </row>
    <row r="3382" spans="2:2" x14ac:dyDescent="0.2">
      <c r="B3382" s="10"/>
    </row>
    <row r="3383" spans="2:2" x14ac:dyDescent="0.2">
      <c r="B3383" s="10"/>
    </row>
    <row r="3384" spans="2:2" x14ac:dyDescent="0.2">
      <c r="B3384" s="10"/>
    </row>
    <row r="3385" spans="2:2" x14ac:dyDescent="0.2">
      <c r="B3385" s="10"/>
    </row>
    <row r="3386" spans="2:2" x14ac:dyDescent="0.2">
      <c r="B3386" s="10"/>
    </row>
    <row r="3387" spans="2:2" x14ac:dyDescent="0.2">
      <c r="B3387" s="10"/>
    </row>
    <row r="3388" spans="2:2" x14ac:dyDescent="0.2">
      <c r="B3388" s="10"/>
    </row>
    <row r="3389" spans="2:2" x14ac:dyDescent="0.2">
      <c r="B3389" s="10"/>
    </row>
    <row r="3390" spans="2:2" x14ac:dyDescent="0.2">
      <c r="B3390" s="10"/>
    </row>
    <row r="3391" spans="2:2" x14ac:dyDescent="0.2">
      <c r="B3391" s="10"/>
    </row>
    <row r="3392" spans="2:2" x14ac:dyDescent="0.2">
      <c r="B3392" s="10"/>
    </row>
    <row r="3393" spans="2:2" x14ac:dyDescent="0.2">
      <c r="B3393" s="10"/>
    </row>
    <row r="3394" spans="2:2" x14ac:dyDescent="0.2">
      <c r="B3394" s="10"/>
    </row>
    <row r="3395" spans="2:2" x14ac:dyDescent="0.2">
      <c r="B3395" s="10"/>
    </row>
    <row r="3396" spans="2:2" x14ac:dyDescent="0.2">
      <c r="B3396" s="10"/>
    </row>
    <row r="3397" spans="2:2" x14ac:dyDescent="0.2">
      <c r="B3397" s="10"/>
    </row>
    <row r="3398" spans="2:2" x14ac:dyDescent="0.2">
      <c r="B3398" s="10"/>
    </row>
    <row r="3399" spans="2:2" x14ac:dyDescent="0.2">
      <c r="B3399" s="10"/>
    </row>
    <row r="3400" spans="2:2" x14ac:dyDescent="0.2">
      <c r="B3400" s="10"/>
    </row>
    <row r="3401" spans="2:2" x14ac:dyDescent="0.2">
      <c r="B3401" s="10"/>
    </row>
    <row r="3402" spans="2:2" x14ac:dyDescent="0.2">
      <c r="B3402" s="10"/>
    </row>
    <row r="3403" spans="2:2" x14ac:dyDescent="0.2">
      <c r="B3403" s="10"/>
    </row>
    <row r="3404" spans="2:2" x14ac:dyDescent="0.2">
      <c r="B3404" s="10"/>
    </row>
    <row r="3405" spans="2:2" x14ac:dyDescent="0.2">
      <c r="B3405" s="10"/>
    </row>
    <row r="3406" spans="2:2" x14ac:dyDescent="0.2">
      <c r="B3406" s="10"/>
    </row>
    <row r="3407" spans="2:2" x14ac:dyDescent="0.2">
      <c r="B3407" s="10"/>
    </row>
    <row r="3408" spans="2:2" x14ac:dyDescent="0.2">
      <c r="B3408" s="10"/>
    </row>
    <row r="3409" spans="2:2" x14ac:dyDescent="0.2">
      <c r="B3409" s="10"/>
    </row>
    <row r="3410" spans="2:2" x14ac:dyDescent="0.2">
      <c r="B3410" s="10"/>
    </row>
    <row r="3411" spans="2:2" x14ac:dyDescent="0.2">
      <c r="B3411" s="10"/>
    </row>
    <row r="3412" spans="2:2" x14ac:dyDescent="0.2">
      <c r="B3412" s="10"/>
    </row>
    <row r="3413" spans="2:2" x14ac:dyDescent="0.2">
      <c r="B3413" s="10"/>
    </row>
    <row r="3414" spans="2:2" x14ac:dyDescent="0.2">
      <c r="B3414" s="10"/>
    </row>
    <row r="3415" spans="2:2" x14ac:dyDescent="0.2">
      <c r="B3415" s="10"/>
    </row>
    <row r="3416" spans="2:2" x14ac:dyDescent="0.2">
      <c r="B3416" s="10"/>
    </row>
    <row r="3417" spans="2:2" x14ac:dyDescent="0.2">
      <c r="B3417" s="10"/>
    </row>
    <row r="3418" spans="2:2" x14ac:dyDescent="0.2">
      <c r="B3418" s="10"/>
    </row>
    <row r="3419" spans="2:2" x14ac:dyDescent="0.2">
      <c r="B3419" s="10"/>
    </row>
    <row r="3420" spans="2:2" x14ac:dyDescent="0.2">
      <c r="B3420" s="10"/>
    </row>
    <row r="3421" spans="2:2" x14ac:dyDescent="0.2">
      <c r="B3421" s="10"/>
    </row>
    <row r="3422" spans="2:2" x14ac:dyDescent="0.2">
      <c r="B3422" s="10"/>
    </row>
    <row r="3423" spans="2:2" x14ac:dyDescent="0.2">
      <c r="B3423" s="10"/>
    </row>
    <row r="3424" spans="2:2" x14ac:dyDescent="0.2">
      <c r="B3424" s="10"/>
    </row>
    <row r="3425" spans="2:2" x14ac:dyDescent="0.2">
      <c r="B3425" s="10"/>
    </row>
    <row r="3426" spans="2:2" x14ac:dyDescent="0.2">
      <c r="B3426" s="10"/>
    </row>
    <row r="3427" spans="2:2" x14ac:dyDescent="0.2">
      <c r="B3427" s="10"/>
    </row>
    <row r="3428" spans="2:2" x14ac:dyDescent="0.2">
      <c r="B3428" s="10"/>
    </row>
    <row r="3429" spans="2:2" x14ac:dyDescent="0.2">
      <c r="B3429" s="10"/>
    </row>
    <row r="3430" spans="2:2" x14ac:dyDescent="0.2">
      <c r="B3430" s="10"/>
    </row>
    <row r="3431" spans="2:2" x14ac:dyDescent="0.2">
      <c r="B3431" s="10"/>
    </row>
    <row r="3432" spans="2:2" x14ac:dyDescent="0.2">
      <c r="B3432" s="10"/>
    </row>
    <row r="3433" spans="2:2" x14ac:dyDescent="0.2">
      <c r="B3433" s="10"/>
    </row>
    <row r="3434" spans="2:2" x14ac:dyDescent="0.2">
      <c r="B3434" s="10"/>
    </row>
    <row r="3435" spans="2:2" x14ac:dyDescent="0.2">
      <c r="B3435" s="10"/>
    </row>
    <row r="3436" spans="2:2" x14ac:dyDescent="0.2">
      <c r="B3436" s="10"/>
    </row>
    <row r="3437" spans="2:2" x14ac:dyDescent="0.2">
      <c r="B3437" s="10"/>
    </row>
    <row r="3438" spans="2:2" x14ac:dyDescent="0.2">
      <c r="B3438" s="10"/>
    </row>
    <row r="3439" spans="2:2" x14ac:dyDescent="0.2">
      <c r="B3439" s="10"/>
    </row>
    <row r="3440" spans="2:2" x14ac:dyDescent="0.2">
      <c r="B3440" s="10"/>
    </row>
    <row r="3441" spans="2:2" x14ac:dyDescent="0.2">
      <c r="B3441" s="10"/>
    </row>
    <row r="3442" spans="2:2" x14ac:dyDescent="0.2">
      <c r="B3442" s="10"/>
    </row>
    <row r="3443" spans="2:2" x14ac:dyDescent="0.2">
      <c r="B3443" s="10"/>
    </row>
    <row r="3444" spans="2:2" x14ac:dyDescent="0.2">
      <c r="B3444" s="10"/>
    </row>
    <row r="3445" spans="2:2" x14ac:dyDescent="0.2">
      <c r="B3445" s="10"/>
    </row>
    <row r="3446" spans="2:2" x14ac:dyDescent="0.2">
      <c r="B3446" s="10"/>
    </row>
    <row r="3447" spans="2:2" x14ac:dyDescent="0.2">
      <c r="B3447" s="10"/>
    </row>
    <row r="3448" spans="2:2" x14ac:dyDescent="0.2">
      <c r="B3448" s="10"/>
    </row>
    <row r="3449" spans="2:2" x14ac:dyDescent="0.2">
      <c r="B3449" s="10"/>
    </row>
    <row r="3450" spans="2:2" x14ac:dyDescent="0.2">
      <c r="B3450" s="10"/>
    </row>
    <row r="3451" spans="2:2" x14ac:dyDescent="0.2">
      <c r="B3451" s="10"/>
    </row>
    <row r="3452" spans="2:2" x14ac:dyDescent="0.2">
      <c r="B3452" s="10"/>
    </row>
    <row r="3453" spans="2:2" x14ac:dyDescent="0.2">
      <c r="B3453" s="10"/>
    </row>
    <row r="3454" spans="2:2" x14ac:dyDescent="0.2">
      <c r="B3454" s="10"/>
    </row>
    <row r="3455" spans="2:2" x14ac:dyDescent="0.2">
      <c r="B3455" s="10"/>
    </row>
    <row r="3456" spans="2:2" x14ac:dyDescent="0.2">
      <c r="B3456" s="10"/>
    </row>
    <row r="3457" spans="2:2" x14ac:dyDescent="0.2">
      <c r="B3457" s="10"/>
    </row>
    <row r="3458" spans="2:2" x14ac:dyDescent="0.2">
      <c r="B3458" s="10"/>
    </row>
    <row r="3459" spans="2:2" x14ac:dyDescent="0.2">
      <c r="B3459" s="10"/>
    </row>
    <row r="3460" spans="2:2" x14ac:dyDescent="0.2">
      <c r="B3460" s="10"/>
    </row>
    <row r="3461" spans="2:2" x14ac:dyDescent="0.2">
      <c r="B3461" s="10"/>
    </row>
    <row r="3462" spans="2:2" x14ac:dyDescent="0.2">
      <c r="B3462" s="10"/>
    </row>
    <row r="3463" spans="2:2" x14ac:dyDescent="0.2">
      <c r="B3463" s="10"/>
    </row>
    <row r="3464" spans="2:2" x14ac:dyDescent="0.2">
      <c r="B3464" s="10"/>
    </row>
    <row r="3465" spans="2:2" x14ac:dyDescent="0.2">
      <c r="B3465" s="10"/>
    </row>
    <row r="3466" spans="2:2" x14ac:dyDescent="0.2">
      <c r="B3466" s="10"/>
    </row>
    <row r="3467" spans="2:2" x14ac:dyDescent="0.2">
      <c r="B3467" s="10"/>
    </row>
    <row r="3468" spans="2:2" x14ac:dyDescent="0.2">
      <c r="B3468" s="10"/>
    </row>
    <row r="3469" spans="2:2" x14ac:dyDescent="0.2">
      <c r="B3469" s="10"/>
    </row>
    <row r="3470" spans="2:2" x14ac:dyDescent="0.2">
      <c r="B3470" s="10"/>
    </row>
    <row r="3471" spans="2:2" x14ac:dyDescent="0.2">
      <c r="B3471" s="10"/>
    </row>
    <row r="3472" spans="2:2" x14ac:dyDescent="0.2">
      <c r="B3472" s="10"/>
    </row>
    <row r="3473" spans="2:2" x14ac:dyDescent="0.2">
      <c r="B3473" s="10"/>
    </row>
    <row r="3474" spans="2:2" x14ac:dyDescent="0.2">
      <c r="B3474" s="10"/>
    </row>
    <row r="3475" spans="2:2" x14ac:dyDescent="0.2">
      <c r="B3475" s="10"/>
    </row>
    <row r="3476" spans="2:2" x14ac:dyDescent="0.2">
      <c r="B3476" s="10"/>
    </row>
    <row r="3477" spans="2:2" x14ac:dyDescent="0.2">
      <c r="B3477" s="10"/>
    </row>
    <row r="3478" spans="2:2" x14ac:dyDescent="0.2">
      <c r="B3478" s="10"/>
    </row>
    <row r="3479" spans="2:2" x14ac:dyDescent="0.2">
      <c r="B3479" s="10"/>
    </row>
    <row r="3480" spans="2:2" x14ac:dyDescent="0.2">
      <c r="B3480" s="10"/>
    </row>
    <row r="3481" spans="2:2" x14ac:dyDescent="0.2">
      <c r="B3481" s="10"/>
    </row>
    <row r="3482" spans="2:2" x14ac:dyDescent="0.2">
      <c r="B3482" s="10"/>
    </row>
    <row r="3483" spans="2:2" x14ac:dyDescent="0.2">
      <c r="B3483" s="10"/>
    </row>
    <row r="3484" spans="2:2" x14ac:dyDescent="0.2">
      <c r="B3484" s="10"/>
    </row>
    <row r="3485" spans="2:2" x14ac:dyDescent="0.2">
      <c r="B3485" s="10"/>
    </row>
    <row r="3486" spans="2:2" x14ac:dyDescent="0.2">
      <c r="B3486" s="10"/>
    </row>
    <row r="3487" spans="2:2" x14ac:dyDescent="0.2">
      <c r="B3487" s="10"/>
    </row>
    <row r="3488" spans="2:2" x14ac:dyDescent="0.2">
      <c r="B3488" s="10"/>
    </row>
    <row r="3489" spans="2:2" x14ac:dyDescent="0.2">
      <c r="B3489" s="10"/>
    </row>
    <row r="3490" spans="2:2" x14ac:dyDescent="0.2">
      <c r="B3490" s="10"/>
    </row>
    <row r="3491" spans="2:2" x14ac:dyDescent="0.2">
      <c r="B3491" s="10"/>
    </row>
    <row r="3492" spans="2:2" x14ac:dyDescent="0.2">
      <c r="B3492" s="10"/>
    </row>
    <row r="3493" spans="2:2" x14ac:dyDescent="0.2">
      <c r="B3493" s="10"/>
    </row>
    <row r="3494" spans="2:2" x14ac:dyDescent="0.2">
      <c r="B3494" s="10"/>
    </row>
    <row r="3495" spans="2:2" x14ac:dyDescent="0.2">
      <c r="B3495" s="10"/>
    </row>
    <row r="3496" spans="2:2" x14ac:dyDescent="0.2">
      <c r="B3496" s="10"/>
    </row>
    <row r="3497" spans="2:2" x14ac:dyDescent="0.2">
      <c r="B3497" s="10"/>
    </row>
    <row r="3498" spans="2:2" x14ac:dyDescent="0.2">
      <c r="B3498" s="10"/>
    </row>
    <row r="3499" spans="2:2" x14ac:dyDescent="0.2">
      <c r="B3499" s="10"/>
    </row>
    <row r="3500" spans="2:2" x14ac:dyDescent="0.2">
      <c r="B3500" s="10"/>
    </row>
    <row r="3501" spans="2:2" x14ac:dyDescent="0.2">
      <c r="B3501" s="10"/>
    </row>
    <row r="3502" spans="2:2" x14ac:dyDescent="0.2">
      <c r="B3502" s="10"/>
    </row>
    <row r="3503" spans="2:2" x14ac:dyDescent="0.2">
      <c r="B3503" s="10"/>
    </row>
    <row r="3504" spans="2:2" x14ac:dyDescent="0.2">
      <c r="B3504" s="10"/>
    </row>
    <row r="3505" spans="2:2" x14ac:dyDescent="0.2">
      <c r="B3505" s="10"/>
    </row>
    <row r="3506" spans="2:2" x14ac:dyDescent="0.2">
      <c r="B3506" s="10"/>
    </row>
    <row r="3507" spans="2:2" x14ac:dyDescent="0.2">
      <c r="B3507" s="10"/>
    </row>
    <row r="3508" spans="2:2" x14ac:dyDescent="0.2">
      <c r="B3508" s="10"/>
    </row>
    <row r="3509" spans="2:2" x14ac:dyDescent="0.2">
      <c r="B3509" s="10"/>
    </row>
    <row r="3510" spans="2:2" x14ac:dyDescent="0.2">
      <c r="B3510" s="10"/>
    </row>
    <row r="3511" spans="2:2" x14ac:dyDescent="0.2">
      <c r="B3511" s="10"/>
    </row>
    <row r="3512" spans="2:2" x14ac:dyDescent="0.2">
      <c r="B3512" s="10"/>
    </row>
    <row r="3513" spans="2:2" x14ac:dyDescent="0.2">
      <c r="B3513" s="10"/>
    </row>
    <row r="3514" spans="2:2" x14ac:dyDescent="0.2">
      <c r="B3514" s="10"/>
    </row>
    <row r="3515" spans="2:2" x14ac:dyDescent="0.2">
      <c r="B3515" s="10"/>
    </row>
    <row r="3516" spans="2:2" x14ac:dyDescent="0.2">
      <c r="B3516" s="10"/>
    </row>
    <row r="3517" spans="2:2" x14ac:dyDescent="0.2">
      <c r="B3517" s="10"/>
    </row>
    <row r="3518" spans="2:2" x14ac:dyDescent="0.2">
      <c r="B3518" s="10"/>
    </row>
    <row r="3519" spans="2:2" x14ac:dyDescent="0.2">
      <c r="B3519" s="10"/>
    </row>
    <row r="3520" spans="2:2" x14ac:dyDescent="0.2">
      <c r="B3520" s="10"/>
    </row>
    <row r="3521" spans="2:2" x14ac:dyDescent="0.2">
      <c r="B3521" s="10"/>
    </row>
    <row r="3522" spans="2:2" x14ac:dyDescent="0.2">
      <c r="B3522" s="10"/>
    </row>
    <row r="3523" spans="2:2" x14ac:dyDescent="0.2">
      <c r="B3523" s="10"/>
    </row>
    <row r="3524" spans="2:2" x14ac:dyDescent="0.2">
      <c r="B3524" s="10"/>
    </row>
    <row r="3525" spans="2:2" x14ac:dyDescent="0.2">
      <c r="B3525" s="10"/>
    </row>
    <row r="3526" spans="2:2" x14ac:dyDescent="0.2">
      <c r="B3526" s="10"/>
    </row>
    <row r="3527" spans="2:2" x14ac:dyDescent="0.2">
      <c r="B3527" s="10"/>
    </row>
    <row r="3528" spans="2:2" x14ac:dyDescent="0.2">
      <c r="B3528" s="10"/>
    </row>
    <row r="3529" spans="2:2" x14ac:dyDescent="0.2">
      <c r="B3529" s="10"/>
    </row>
    <row r="3530" spans="2:2" x14ac:dyDescent="0.2">
      <c r="B3530" s="10"/>
    </row>
    <row r="3531" spans="2:2" x14ac:dyDescent="0.2">
      <c r="B3531" s="10"/>
    </row>
    <row r="3532" spans="2:2" x14ac:dyDescent="0.2">
      <c r="B3532" s="10"/>
    </row>
    <row r="3533" spans="2:2" x14ac:dyDescent="0.2">
      <c r="B3533" s="10"/>
    </row>
    <row r="3534" spans="2:2" x14ac:dyDescent="0.2">
      <c r="B3534" s="10"/>
    </row>
    <row r="3535" spans="2:2" x14ac:dyDescent="0.2">
      <c r="B3535" s="10"/>
    </row>
    <row r="3536" spans="2:2" x14ac:dyDescent="0.2">
      <c r="B3536" s="10"/>
    </row>
    <row r="3537" spans="2:2" x14ac:dyDescent="0.2">
      <c r="B3537" s="10"/>
    </row>
    <row r="3538" spans="2:2" x14ac:dyDescent="0.2">
      <c r="B3538" s="10"/>
    </row>
    <row r="3539" spans="2:2" x14ac:dyDescent="0.2">
      <c r="B3539" s="10"/>
    </row>
    <row r="3540" spans="2:2" x14ac:dyDescent="0.2">
      <c r="B3540" s="10"/>
    </row>
    <row r="3541" spans="2:2" x14ac:dyDescent="0.2">
      <c r="B3541" s="10"/>
    </row>
    <row r="3542" spans="2:2" x14ac:dyDescent="0.2">
      <c r="B3542" s="10"/>
    </row>
    <row r="3543" spans="2:2" x14ac:dyDescent="0.2">
      <c r="B3543" s="10"/>
    </row>
    <row r="3544" spans="2:2" x14ac:dyDescent="0.2">
      <c r="B3544" s="10"/>
    </row>
    <row r="3545" spans="2:2" x14ac:dyDescent="0.2">
      <c r="B3545" s="10"/>
    </row>
    <row r="3546" spans="2:2" x14ac:dyDescent="0.2">
      <c r="B3546" s="10"/>
    </row>
    <row r="3547" spans="2:2" x14ac:dyDescent="0.2">
      <c r="B3547" s="10"/>
    </row>
    <row r="3548" spans="2:2" x14ac:dyDescent="0.2">
      <c r="B3548" s="10"/>
    </row>
    <row r="3549" spans="2:2" x14ac:dyDescent="0.2">
      <c r="B3549" s="10"/>
    </row>
    <row r="3550" spans="2:2" x14ac:dyDescent="0.2">
      <c r="B3550" s="10"/>
    </row>
    <row r="3551" spans="2:2" x14ac:dyDescent="0.2">
      <c r="B3551" s="10"/>
    </row>
    <row r="3552" spans="2:2" x14ac:dyDescent="0.2">
      <c r="B3552" s="10"/>
    </row>
    <row r="3553" spans="2:2" x14ac:dyDescent="0.2">
      <c r="B3553" s="10"/>
    </row>
    <row r="3554" spans="2:2" x14ac:dyDescent="0.2">
      <c r="B3554" s="10"/>
    </row>
    <row r="3555" spans="2:2" x14ac:dyDescent="0.2">
      <c r="B3555" s="10"/>
    </row>
    <row r="3556" spans="2:2" x14ac:dyDescent="0.2">
      <c r="B3556" s="10"/>
    </row>
    <row r="3557" spans="2:2" x14ac:dyDescent="0.2">
      <c r="B3557" s="10"/>
    </row>
    <row r="3558" spans="2:2" x14ac:dyDescent="0.2">
      <c r="B3558" s="10"/>
    </row>
    <row r="3559" spans="2:2" x14ac:dyDescent="0.2">
      <c r="B3559" s="10"/>
    </row>
    <row r="3560" spans="2:2" x14ac:dyDescent="0.2">
      <c r="B3560" s="10"/>
    </row>
    <row r="3561" spans="2:2" x14ac:dyDescent="0.2">
      <c r="B3561" s="10"/>
    </row>
    <row r="3562" spans="2:2" x14ac:dyDescent="0.2">
      <c r="B3562" s="10"/>
    </row>
    <row r="3563" spans="2:2" x14ac:dyDescent="0.2">
      <c r="B3563" s="10"/>
    </row>
    <row r="3564" spans="2:2" x14ac:dyDescent="0.2">
      <c r="B3564" s="10"/>
    </row>
    <row r="3565" spans="2:2" x14ac:dyDescent="0.2">
      <c r="B3565" s="10"/>
    </row>
    <row r="3566" spans="2:2" x14ac:dyDescent="0.2">
      <c r="B3566" s="10"/>
    </row>
    <row r="3567" spans="2:2" x14ac:dyDescent="0.2">
      <c r="B3567" s="10"/>
    </row>
    <row r="3568" spans="2:2" x14ac:dyDescent="0.2">
      <c r="B3568" s="10"/>
    </row>
    <row r="3569" spans="2:2" x14ac:dyDescent="0.2">
      <c r="B3569" s="10"/>
    </row>
    <row r="3570" spans="2:2" x14ac:dyDescent="0.2">
      <c r="B3570" s="10"/>
    </row>
    <row r="3571" spans="2:2" x14ac:dyDescent="0.2">
      <c r="B3571" s="10"/>
    </row>
    <row r="3572" spans="2:2" x14ac:dyDescent="0.2">
      <c r="B3572" s="10"/>
    </row>
    <row r="3573" spans="2:2" x14ac:dyDescent="0.2">
      <c r="B3573" s="10"/>
    </row>
    <row r="3574" spans="2:2" x14ac:dyDescent="0.2">
      <c r="B3574" s="10"/>
    </row>
    <row r="3575" spans="2:2" x14ac:dyDescent="0.2">
      <c r="B3575" s="10"/>
    </row>
    <row r="3576" spans="2:2" x14ac:dyDescent="0.2">
      <c r="B3576" s="10"/>
    </row>
    <row r="3577" spans="2:2" x14ac:dyDescent="0.2">
      <c r="B3577" s="10"/>
    </row>
    <row r="3578" spans="2:2" x14ac:dyDescent="0.2">
      <c r="B3578" s="10"/>
    </row>
    <row r="3579" spans="2:2" x14ac:dyDescent="0.2">
      <c r="B3579" s="10"/>
    </row>
    <row r="3580" spans="2:2" x14ac:dyDescent="0.2">
      <c r="B3580" s="10"/>
    </row>
    <row r="3581" spans="2:2" x14ac:dyDescent="0.2">
      <c r="B3581" s="10"/>
    </row>
    <row r="3582" spans="2:2" x14ac:dyDescent="0.2">
      <c r="B3582" s="10"/>
    </row>
    <row r="3583" spans="2:2" x14ac:dyDescent="0.2">
      <c r="B3583" s="10"/>
    </row>
    <row r="3584" spans="2:2" x14ac:dyDescent="0.2">
      <c r="B3584" s="10"/>
    </row>
    <row r="3585" spans="2:2" x14ac:dyDescent="0.2">
      <c r="B3585" s="10"/>
    </row>
    <row r="3586" spans="2:2" x14ac:dyDescent="0.2">
      <c r="B3586" s="10"/>
    </row>
    <row r="3587" spans="2:2" x14ac:dyDescent="0.2">
      <c r="B3587" s="10"/>
    </row>
    <row r="3588" spans="2:2" x14ac:dyDescent="0.2">
      <c r="B3588" s="10"/>
    </row>
    <row r="3589" spans="2:2" x14ac:dyDescent="0.2">
      <c r="B3589" s="10"/>
    </row>
    <row r="3590" spans="2:2" x14ac:dyDescent="0.2">
      <c r="B3590" s="10"/>
    </row>
    <row r="3591" spans="2:2" x14ac:dyDescent="0.2">
      <c r="B3591" s="10"/>
    </row>
    <row r="3592" spans="2:2" x14ac:dyDescent="0.2">
      <c r="B3592" s="10"/>
    </row>
    <row r="3593" spans="2:2" x14ac:dyDescent="0.2">
      <c r="B3593" s="10"/>
    </row>
    <row r="3594" spans="2:2" x14ac:dyDescent="0.2">
      <c r="B3594" s="10"/>
    </row>
    <row r="3595" spans="2:2" x14ac:dyDescent="0.2">
      <c r="B3595" s="10"/>
    </row>
    <row r="3596" spans="2:2" x14ac:dyDescent="0.2">
      <c r="B3596" s="10"/>
    </row>
    <row r="3597" spans="2:2" x14ac:dyDescent="0.2">
      <c r="B3597" s="10"/>
    </row>
    <row r="3598" spans="2:2" x14ac:dyDescent="0.2">
      <c r="B3598" s="10"/>
    </row>
    <row r="3599" spans="2:2" x14ac:dyDescent="0.2">
      <c r="B3599" s="10"/>
    </row>
    <row r="3600" spans="2:2" x14ac:dyDescent="0.2">
      <c r="B3600" s="10"/>
    </row>
    <row r="3601" spans="2:2" x14ac:dyDescent="0.2">
      <c r="B3601" s="10"/>
    </row>
    <row r="3602" spans="2:2" x14ac:dyDescent="0.2">
      <c r="B3602" s="10"/>
    </row>
    <row r="3603" spans="2:2" x14ac:dyDescent="0.2">
      <c r="B3603" s="10"/>
    </row>
    <row r="3604" spans="2:2" x14ac:dyDescent="0.2">
      <c r="B3604" s="10"/>
    </row>
    <row r="3605" spans="2:2" x14ac:dyDescent="0.2">
      <c r="B3605" s="10"/>
    </row>
    <row r="3606" spans="2:2" x14ac:dyDescent="0.2">
      <c r="B3606" s="10"/>
    </row>
    <row r="3607" spans="2:2" x14ac:dyDescent="0.2">
      <c r="B3607" s="10"/>
    </row>
    <row r="3608" spans="2:2" x14ac:dyDescent="0.2">
      <c r="B3608" s="10"/>
    </row>
    <row r="3609" spans="2:2" x14ac:dyDescent="0.2">
      <c r="B3609" s="10"/>
    </row>
    <row r="3610" spans="2:2" x14ac:dyDescent="0.2">
      <c r="B3610" s="10"/>
    </row>
    <row r="3611" spans="2:2" x14ac:dyDescent="0.2">
      <c r="B3611" s="10"/>
    </row>
    <row r="3612" spans="2:2" x14ac:dyDescent="0.2">
      <c r="B3612" s="10"/>
    </row>
    <row r="3613" spans="2:2" x14ac:dyDescent="0.2">
      <c r="B3613" s="10"/>
    </row>
    <row r="3614" spans="2:2" x14ac:dyDescent="0.2">
      <c r="B3614" s="10"/>
    </row>
    <row r="3615" spans="2:2" x14ac:dyDescent="0.2">
      <c r="B3615" s="10"/>
    </row>
    <row r="3616" spans="2:2" x14ac:dyDescent="0.2">
      <c r="B3616" s="10"/>
    </row>
    <row r="3617" spans="2:2" x14ac:dyDescent="0.2">
      <c r="B3617" s="10"/>
    </row>
    <row r="3618" spans="2:2" x14ac:dyDescent="0.2">
      <c r="B3618" s="10"/>
    </row>
    <row r="3619" spans="2:2" x14ac:dyDescent="0.2">
      <c r="B3619" s="10"/>
    </row>
    <row r="3620" spans="2:2" x14ac:dyDescent="0.2">
      <c r="B3620" s="10"/>
    </row>
    <row r="3621" spans="2:2" x14ac:dyDescent="0.2">
      <c r="B3621" s="10"/>
    </row>
    <row r="3622" spans="2:2" x14ac:dyDescent="0.2">
      <c r="B3622" s="10"/>
    </row>
    <row r="3623" spans="2:2" x14ac:dyDescent="0.2">
      <c r="B3623" s="10"/>
    </row>
    <row r="3624" spans="2:2" x14ac:dyDescent="0.2">
      <c r="B3624" s="10"/>
    </row>
    <row r="3625" spans="2:2" x14ac:dyDescent="0.2">
      <c r="B3625" s="10"/>
    </row>
    <row r="3626" spans="2:2" x14ac:dyDescent="0.2">
      <c r="B3626" s="10"/>
    </row>
    <row r="3627" spans="2:2" x14ac:dyDescent="0.2">
      <c r="B3627" s="10"/>
    </row>
    <row r="3628" spans="2:2" x14ac:dyDescent="0.2">
      <c r="B3628" s="10"/>
    </row>
    <row r="3629" spans="2:2" x14ac:dyDescent="0.2">
      <c r="B3629" s="10"/>
    </row>
    <row r="3630" spans="2:2" x14ac:dyDescent="0.2">
      <c r="B3630" s="10"/>
    </row>
    <row r="3631" spans="2:2" x14ac:dyDescent="0.2">
      <c r="B3631" s="10"/>
    </row>
    <row r="3632" spans="2:2" x14ac:dyDescent="0.2">
      <c r="B3632" s="10"/>
    </row>
    <row r="3633" spans="2:2" x14ac:dyDescent="0.2">
      <c r="B3633" s="10"/>
    </row>
    <row r="3634" spans="2:2" x14ac:dyDescent="0.2">
      <c r="B3634" s="10"/>
    </row>
    <row r="3635" spans="2:2" x14ac:dyDescent="0.2">
      <c r="B3635" s="10"/>
    </row>
    <row r="3636" spans="2:2" x14ac:dyDescent="0.2">
      <c r="B3636" s="10"/>
    </row>
    <row r="3637" spans="2:2" x14ac:dyDescent="0.2">
      <c r="B3637" s="10"/>
    </row>
    <row r="3638" spans="2:2" x14ac:dyDescent="0.2">
      <c r="B3638" s="10"/>
    </row>
    <row r="3639" spans="2:2" x14ac:dyDescent="0.2">
      <c r="B3639" s="10"/>
    </row>
    <row r="3640" spans="2:2" x14ac:dyDescent="0.2">
      <c r="B3640" s="10"/>
    </row>
    <row r="3641" spans="2:2" x14ac:dyDescent="0.2">
      <c r="B3641" s="10"/>
    </row>
    <row r="3642" spans="2:2" x14ac:dyDescent="0.2">
      <c r="B3642" s="10"/>
    </row>
    <row r="3643" spans="2:2" x14ac:dyDescent="0.2">
      <c r="B3643" s="10"/>
    </row>
    <row r="3644" spans="2:2" x14ac:dyDescent="0.2">
      <c r="B3644" s="10"/>
    </row>
    <row r="3645" spans="2:2" x14ac:dyDescent="0.2">
      <c r="B3645" s="10"/>
    </row>
    <row r="3646" spans="2:2" x14ac:dyDescent="0.2">
      <c r="B3646" s="10"/>
    </row>
    <row r="3647" spans="2:2" x14ac:dyDescent="0.2">
      <c r="B3647" s="10"/>
    </row>
    <row r="3648" spans="2:2" x14ac:dyDescent="0.2">
      <c r="B3648" s="10"/>
    </row>
    <row r="3649" spans="2:2" x14ac:dyDescent="0.2">
      <c r="B3649" s="10"/>
    </row>
    <row r="3650" spans="2:2" x14ac:dyDescent="0.2">
      <c r="B3650" s="10"/>
    </row>
    <row r="3651" spans="2:2" x14ac:dyDescent="0.2">
      <c r="B3651" s="10"/>
    </row>
    <row r="3652" spans="2:2" x14ac:dyDescent="0.2">
      <c r="B3652" s="10"/>
    </row>
    <row r="3653" spans="2:2" x14ac:dyDescent="0.2">
      <c r="B3653" s="10"/>
    </row>
    <row r="3654" spans="2:2" x14ac:dyDescent="0.2">
      <c r="B3654" s="10"/>
    </row>
    <row r="3655" spans="2:2" x14ac:dyDescent="0.2">
      <c r="B3655" s="10"/>
    </row>
    <row r="3656" spans="2:2" x14ac:dyDescent="0.2">
      <c r="B3656" s="10"/>
    </row>
    <row r="3657" spans="2:2" x14ac:dyDescent="0.2">
      <c r="B3657" s="10"/>
    </row>
    <row r="3658" spans="2:2" x14ac:dyDescent="0.2">
      <c r="B3658" s="10"/>
    </row>
    <row r="3659" spans="2:2" x14ac:dyDescent="0.2">
      <c r="B3659" s="10"/>
    </row>
    <row r="3660" spans="2:2" x14ac:dyDescent="0.2">
      <c r="B3660" s="10"/>
    </row>
    <row r="3661" spans="2:2" x14ac:dyDescent="0.2">
      <c r="B3661" s="10"/>
    </row>
    <row r="3662" spans="2:2" x14ac:dyDescent="0.2">
      <c r="B3662" s="10"/>
    </row>
    <row r="3663" spans="2:2" x14ac:dyDescent="0.2">
      <c r="B3663" s="10"/>
    </row>
    <row r="3664" spans="2:2" x14ac:dyDescent="0.2">
      <c r="B3664" s="10"/>
    </row>
    <row r="3665" spans="2:2" x14ac:dyDescent="0.2">
      <c r="B3665" s="10"/>
    </row>
    <row r="3666" spans="2:2" x14ac:dyDescent="0.2">
      <c r="B3666" s="10"/>
    </row>
    <row r="3667" spans="2:2" x14ac:dyDescent="0.2">
      <c r="B3667" s="10"/>
    </row>
    <row r="3668" spans="2:2" x14ac:dyDescent="0.2">
      <c r="B3668" s="10"/>
    </row>
    <row r="3669" spans="2:2" x14ac:dyDescent="0.2">
      <c r="B3669" s="10"/>
    </row>
    <row r="3670" spans="2:2" x14ac:dyDescent="0.2">
      <c r="B3670" s="10"/>
    </row>
    <row r="3671" spans="2:2" x14ac:dyDescent="0.2">
      <c r="B3671" s="10"/>
    </row>
    <row r="3672" spans="2:2" x14ac:dyDescent="0.2">
      <c r="B3672" s="10"/>
    </row>
    <row r="3673" spans="2:2" x14ac:dyDescent="0.2">
      <c r="B3673" s="10"/>
    </row>
    <row r="3674" spans="2:2" x14ac:dyDescent="0.2">
      <c r="B3674" s="10"/>
    </row>
    <row r="3675" spans="2:2" x14ac:dyDescent="0.2">
      <c r="B3675" s="10"/>
    </row>
    <row r="3676" spans="2:2" x14ac:dyDescent="0.2">
      <c r="B3676" s="10"/>
    </row>
    <row r="3677" spans="2:2" x14ac:dyDescent="0.2">
      <c r="B3677" s="10"/>
    </row>
    <row r="3678" spans="2:2" x14ac:dyDescent="0.2">
      <c r="B3678" s="10"/>
    </row>
    <row r="3679" spans="2:2" x14ac:dyDescent="0.2">
      <c r="B3679" s="10"/>
    </row>
    <row r="3680" spans="2:2" x14ac:dyDescent="0.2">
      <c r="B3680" s="10"/>
    </row>
    <row r="3681" spans="2:2" x14ac:dyDescent="0.2">
      <c r="B3681" s="10"/>
    </row>
    <row r="3682" spans="2:2" x14ac:dyDescent="0.2">
      <c r="B3682" s="10"/>
    </row>
    <row r="3683" spans="2:2" x14ac:dyDescent="0.2">
      <c r="B3683" s="10"/>
    </row>
    <row r="3684" spans="2:2" x14ac:dyDescent="0.2">
      <c r="B3684" s="10"/>
    </row>
    <row r="3685" spans="2:2" x14ac:dyDescent="0.2">
      <c r="B3685" s="10"/>
    </row>
    <row r="3686" spans="2:2" x14ac:dyDescent="0.2">
      <c r="B3686" s="10"/>
    </row>
    <row r="3687" spans="2:2" x14ac:dyDescent="0.2">
      <c r="B3687" s="10"/>
    </row>
    <row r="3688" spans="2:2" x14ac:dyDescent="0.2">
      <c r="B3688" s="10"/>
    </row>
    <row r="3689" spans="2:2" x14ac:dyDescent="0.2">
      <c r="B3689" s="10"/>
    </row>
    <row r="3690" spans="2:2" x14ac:dyDescent="0.2">
      <c r="B3690" s="10"/>
    </row>
    <row r="3691" spans="2:2" x14ac:dyDescent="0.2">
      <c r="B3691" s="10"/>
    </row>
    <row r="3692" spans="2:2" x14ac:dyDescent="0.2">
      <c r="B3692" s="10"/>
    </row>
    <row r="3693" spans="2:2" x14ac:dyDescent="0.2">
      <c r="B3693" s="10"/>
    </row>
    <row r="3694" spans="2:2" x14ac:dyDescent="0.2">
      <c r="B3694" s="10"/>
    </row>
    <row r="3695" spans="2:2" x14ac:dyDescent="0.2">
      <c r="B3695" s="10"/>
    </row>
    <row r="3696" spans="2:2" x14ac:dyDescent="0.2">
      <c r="B3696" s="10"/>
    </row>
    <row r="3697" spans="2:2" x14ac:dyDescent="0.2">
      <c r="B3697" s="10"/>
    </row>
    <row r="3698" spans="2:2" x14ac:dyDescent="0.2">
      <c r="B3698" s="10"/>
    </row>
    <row r="3699" spans="2:2" x14ac:dyDescent="0.2">
      <c r="B3699" s="10"/>
    </row>
    <row r="3700" spans="2:2" x14ac:dyDescent="0.2">
      <c r="B3700" s="10"/>
    </row>
    <row r="3701" spans="2:2" x14ac:dyDescent="0.2">
      <c r="B3701" s="10"/>
    </row>
    <row r="3702" spans="2:2" x14ac:dyDescent="0.2">
      <c r="B3702" s="10"/>
    </row>
    <row r="3703" spans="2:2" x14ac:dyDescent="0.2">
      <c r="B3703" s="10"/>
    </row>
    <row r="3704" spans="2:2" x14ac:dyDescent="0.2">
      <c r="B3704" s="10"/>
    </row>
    <row r="3705" spans="2:2" x14ac:dyDescent="0.2">
      <c r="B3705" s="10"/>
    </row>
    <row r="3706" spans="2:2" x14ac:dyDescent="0.2">
      <c r="B3706" s="10"/>
    </row>
    <row r="3707" spans="2:2" x14ac:dyDescent="0.2">
      <c r="B3707" s="10"/>
    </row>
    <row r="3708" spans="2:2" x14ac:dyDescent="0.2">
      <c r="B3708" s="10"/>
    </row>
    <row r="3709" spans="2:2" x14ac:dyDescent="0.2">
      <c r="B3709" s="10"/>
    </row>
    <row r="3710" spans="2:2" x14ac:dyDescent="0.2">
      <c r="B3710" s="10"/>
    </row>
    <row r="3711" spans="2:2" x14ac:dyDescent="0.2">
      <c r="B3711" s="10"/>
    </row>
    <row r="3712" spans="2:2" x14ac:dyDescent="0.2">
      <c r="B3712" s="10"/>
    </row>
    <row r="3713" spans="2:2" x14ac:dyDescent="0.2">
      <c r="B3713" s="10"/>
    </row>
    <row r="3714" spans="2:2" x14ac:dyDescent="0.2">
      <c r="B3714" s="10"/>
    </row>
    <row r="3715" spans="2:2" x14ac:dyDescent="0.2">
      <c r="B3715" s="10"/>
    </row>
    <row r="3716" spans="2:2" x14ac:dyDescent="0.2">
      <c r="B3716" s="10"/>
    </row>
    <row r="3717" spans="2:2" x14ac:dyDescent="0.2">
      <c r="B3717" s="10"/>
    </row>
    <row r="3718" spans="2:2" x14ac:dyDescent="0.2">
      <c r="B3718" s="10"/>
    </row>
    <row r="3719" spans="2:2" x14ac:dyDescent="0.2">
      <c r="B3719" s="10"/>
    </row>
    <row r="3720" spans="2:2" x14ac:dyDescent="0.2">
      <c r="B3720" s="10"/>
    </row>
    <row r="3721" spans="2:2" x14ac:dyDescent="0.2">
      <c r="B3721" s="10"/>
    </row>
    <row r="3722" spans="2:2" x14ac:dyDescent="0.2">
      <c r="B3722" s="10"/>
    </row>
    <row r="3723" spans="2:2" x14ac:dyDescent="0.2">
      <c r="B3723" s="10"/>
    </row>
    <row r="3724" spans="2:2" x14ac:dyDescent="0.2">
      <c r="B3724" s="10"/>
    </row>
    <row r="3725" spans="2:2" x14ac:dyDescent="0.2">
      <c r="B3725" s="10"/>
    </row>
    <row r="3726" spans="2:2" x14ac:dyDescent="0.2">
      <c r="B3726" s="10"/>
    </row>
    <row r="3727" spans="2:2" x14ac:dyDescent="0.2">
      <c r="B3727" s="10"/>
    </row>
    <row r="3728" spans="2:2" x14ac:dyDescent="0.2">
      <c r="B3728" s="10"/>
    </row>
    <row r="3729" spans="2:2" x14ac:dyDescent="0.2">
      <c r="B3729" s="10"/>
    </row>
    <row r="3730" spans="2:2" x14ac:dyDescent="0.2">
      <c r="B3730" s="10"/>
    </row>
    <row r="3731" spans="2:2" x14ac:dyDescent="0.2">
      <c r="B3731" s="10"/>
    </row>
    <row r="3732" spans="2:2" x14ac:dyDescent="0.2">
      <c r="B3732" s="10"/>
    </row>
    <row r="3733" spans="2:2" x14ac:dyDescent="0.2">
      <c r="B3733" s="10"/>
    </row>
    <row r="3734" spans="2:2" x14ac:dyDescent="0.2">
      <c r="B3734" s="10"/>
    </row>
    <row r="3735" spans="2:2" x14ac:dyDescent="0.2">
      <c r="B3735" s="10"/>
    </row>
    <row r="3736" spans="2:2" x14ac:dyDescent="0.2">
      <c r="B3736" s="10"/>
    </row>
    <row r="3737" spans="2:2" x14ac:dyDescent="0.2">
      <c r="B3737" s="10"/>
    </row>
    <row r="3738" spans="2:2" x14ac:dyDescent="0.2">
      <c r="B3738" s="10"/>
    </row>
    <row r="3739" spans="2:2" x14ac:dyDescent="0.2">
      <c r="B3739" s="10"/>
    </row>
    <row r="3740" spans="2:2" x14ac:dyDescent="0.2">
      <c r="B3740" s="10"/>
    </row>
    <row r="3741" spans="2:2" x14ac:dyDescent="0.2">
      <c r="B3741" s="10"/>
    </row>
    <row r="3742" spans="2:2" x14ac:dyDescent="0.2">
      <c r="B3742" s="10"/>
    </row>
    <row r="3743" spans="2:2" x14ac:dyDescent="0.2">
      <c r="B3743" s="10"/>
    </row>
    <row r="3744" spans="2:2" x14ac:dyDescent="0.2">
      <c r="B3744" s="10"/>
    </row>
    <row r="3745" spans="2:2" x14ac:dyDescent="0.2">
      <c r="B3745" s="10"/>
    </row>
    <row r="3746" spans="2:2" x14ac:dyDescent="0.2">
      <c r="B3746" s="10"/>
    </row>
    <row r="3747" spans="2:2" x14ac:dyDescent="0.2">
      <c r="B3747" s="10"/>
    </row>
    <row r="3748" spans="2:2" x14ac:dyDescent="0.2">
      <c r="B3748" s="10"/>
    </row>
    <row r="3749" spans="2:2" x14ac:dyDescent="0.2">
      <c r="B3749" s="10"/>
    </row>
    <row r="3750" spans="2:2" x14ac:dyDescent="0.2">
      <c r="B3750" s="10"/>
    </row>
    <row r="3751" spans="2:2" x14ac:dyDescent="0.2">
      <c r="B3751" s="10"/>
    </row>
    <row r="3752" spans="2:2" x14ac:dyDescent="0.2">
      <c r="B3752" s="10"/>
    </row>
    <row r="3753" spans="2:2" x14ac:dyDescent="0.2">
      <c r="B3753" s="10"/>
    </row>
    <row r="3754" spans="2:2" x14ac:dyDescent="0.2">
      <c r="B3754" s="10"/>
    </row>
    <row r="3755" spans="2:2" x14ac:dyDescent="0.2">
      <c r="B3755" s="10"/>
    </row>
    <row r="3756" spans="2:2" x14ac:dyDescent="0.2">
      <c r="B3756" s="10"/>
    </row>
    <row r="3757" spans="2:2" x14ac:dyDescent="0.2">
      <c r="B3757" s="10"/>
    </row>
    <row r="3758" spans="2:2" x14ac:dyDescent="0.2">
      <c r="B3758" s="10"/>
    </row>
    <row r="3759" spans="2:2" x14ac:dyDescent="0.2">
      <c r="B3759" s="10"/>
    </row>
    <row r="3760" spans="2:2" x14ac:dyDescent="0.2">
      <c r="B3760" s="10"/>
    </row>
    <row r="3761" spans="2:2" x14ac:dyDescent="0.2">
      <c r="B3761" s="10"/>
    </row>
    <row r="3762" spans="2:2" x14ac:dyDescent="0.2">
      <c r="B3762" s="10"/>
    </row>
    <row r="3763" spans="2:2" x14ac:dyDescent="0.2">
      <c r="B3763" s="10"/>
    </row>
    <row r="3764" spans="2:2" x14ac:dyDescent="0.2">
      <c r="B3764" s="10"/>
    </row>
    <row r="3765" spans="2:2" x14ac:dyDescent="0.2">
      <c r="B3765" s="10"/>
    </row>
    <row r="3766" spans="2:2" x14ac:dyDescent="0.2">
      <c r="B3766" s="10"/>
    </row>
    <row r="3767" spans="2:2" x14ac:dyDescent="0.2">
      <c r="B3767" s="10"/>
    </row>
    <row r="3768" spans="2:2" x14ac:dyDescent="0.2">
      <c r="B3768" s="10"/>
    </row>
    <row r="3769" spans="2:2" x14ac:dyDescent="0.2">
      <c r="B3769" s="10"/>
    </row>
    <row r="3770" spans="2:2" x14ac:dyDescent="0.2">
      <c r="B3770" s="10"/>
    </row>
    <row r="3771" spans="2:2" x14ac:dyDescent="0.2">
      <c r="B3771" s="10"/>
    </row>
    <row r="3772" spans="2:2" x14ac:dyDescent="0.2">
      <c r="B3772" s="10"/>
    </row>
    <row r="3773" spans="2:2" x14ac:dyDescent="0.2">
      <c r="B3773" s="10"/>
    </row>
    <row r="3774" spans="2:2" x14ac:dyDescent="0.2">
      <c r="B3774" s="10"/>
    </row>
    <row r="3775" spans="2:2" x14ac:dyDescent="0.2">
      <c r="B3775" s="10"/>
    </row>
    <row r="3776" spans="2:2" x14ac:dyDescent="0.2">
      <c r="B3776" s="10"/>
    </row>
    <row r="3777" spans="2:2" x14ac:dyDescent="0.2">
      <c r="B3777" s="10"/>
    </row>
    <row r="3778" spans="2:2" x14ac:dyDescent="0.2">
      <c r="B3778" s="10"/>
    </row>
    <row r="3779" spans="2:2" x14ac:dyDescent="0.2">
      <c r="B3779" s="10"/>
    </row>
    <row r="3780" spans="2:2" x14ac:dyDescent="0.2">
      <c r="B3780" s="10"/>
    </row>
    <row r="3781" spans="2:2" x14ac:dyDescent="0.2">
      <c r="B3781" s="10"/>
    </row>
    <row r="3782" spans="2:2" x14ac:dyDescent="0.2">
      <c r="B3782" s="10"/>
    </row>
    <row r="3783" spans="2:2" x14ac:dyDescent="0.2">
      <c r="B3783" s="10"/>
    </row>
    <row r="3784" spans="2:2" x14ac:dyDescent="0.2">
      <c r="B3784" s="10"/>
    </row>
    <row r="3785" spans="2:2" x14ac:dyDescent="0.2">
      <c r="B3785" s="10"/>
    </row>
    <row r="3786" spans="2:2" x14ac:dyDescent="0.2">
      <c r="B3786" s="10"/>
    </row>
    <row r="3787" spans="2:2" x14ac:dyDescent="0.2">
      <c r="B3787" s="10"/>
    </row>
    <row r="3788" spans="2:2" x14ac:dyDescent="0.2">
      <c r="B3788" s="10"/>
    </row>
    <row r="3789" spans="2:2" x14ac:dyDescent="0.2">
      <c r="B3789" s="10"/>
    </row>
    <row r="3790" spans="2:2" x14ac:dyDescent="0.2">
      <c r="B3790" s="10"/>
    </row>
    <row r="3791" spans="2:2" x14ac:dyDescent="0.2">
      <c r="B3791" s="10"/>
    </row>
    <row r="3792" spans="2:2" x14ac:dyDescent="0.2">
      <c r="B3792" s="10"/>
    </row>
    <row r="3793" spans="2:2" x14ac:dyDescent="0.2">
      <c r="B3793" s="10"/>
    </row>
    <row r="3794" spans="2:2" x14ac:dyDescent="0.2">
      <c r="B3794" s="10"/>
    </row>
    <row r="3795" spans="2:2" x14ac:dyDescent="0.2">
      <c r="B3795" s="10"/>
    </row>
    <row r="3796" spans="2:2" x14ac:dyDescent="0.2">
      <c r="B3796" s="10"/>
    </row>
    <row r="3797" spans="2:2" x14ac:dyDescent="0.2">
      <c r="B3797" s="10"/>
    </row>
    <row r="3798" spans="2:2" x14ac:dyDescent="0.2">
      <c r="B3798" s="10"/>
    </row>
    <row r="3799" spans="2:2" x14ac:dyDescent="0.2">
      <c r="B3799" s="10"/>
    </row>
    <row r="3800" spans="2:2" x14ac:dyDescent="0.2">
      <c r="B3800" s="10"/>
    </row>
    <row r="3801" spans="2:2" x14ac:dyDescent="0.2">
      <c r="B3801" s="10"/>
    </row>
    <row r="3802" spans="2:2" x14ac:dyDescent="0.2">
      <c r="B3802" s="10"/>
    </row>
    <row r="3803" spans="2:2" x14ac:dyDescent="0.2">
      <c r="B3803" s="10"/>
    </row>
    <row r="3804" spans="2:2" x14ac:dyDescent="0.2">
      <c r="B3804" s="10"/>
    </row>
    <row r="3805" spans="2:2" x14ac:dyDescent="0.2">
      <c r="B3805" s="10"/>
    </row>
    <row r="3806" spans="2:2" x14ac:dyDescent="0.2">
      <c r="B3806" s="10"/>
    </row>
    <row r="3807" spans="2:2" x14ac:dyDescent="0.2">
      <c r="B3807" s="10"/>
    </row>
    <row r="3808" spans="2:2" x14ac:dyDescent="0.2">
      <c r="B3808" s="10"/>
    </row>
    <row r="3809" spans="2:2" x14ac:dyDescent="0.2">
      <c r="B3809" s="10"/>
    </row>
    <row r="3810" spans="2:2" x14ac:dyDescent="0.2">
      <c r="B3810" s="10"/>
    </row>
    <row r="3811" spans="2:2" x14ac:dyDescent="0.2">
      <c r="B3811" s="10"/>
    </row>
    <row r="3812" spans="2:2" x14ac:dyDescent="0.2">
      <c r="B3812" s="10"/>
    </row>
    <row r="3813" spans="2:2" x14ac:dyDescent="0.2">
      <c r="B3813" s="10"/>
    </row>
    <row r="3814" spans="2:2" x14ac:dyDescent="0.2">
      <c r="B3814" s="10"/>
    </row>
    <row r="3815" spans="2:2" x14ac:dyDescent="0.2">
      <c r="B3815" s="10"/>
    </row>
    <row r="3816" spans="2:2" x14ac:dyDescent="0.2">
      <c r="B3816" s="10"/>
    </row>
    <row r="3817" spans="2:2" x14ac:dyDescent="0.2">
      <c r="B3817" s="10"/>
    </row>
    <row r="3818" spans="2:2" x14ac:dyDescent="0.2">
      <c r="B3818" s="10"/>
    </row>
    <row r="3819" spans="2:2" x14ac:dyDescent="0.2">
      <c r="B3819" s="10"/>
    </row>
    <row r="3820" spans="2:2" x14ac:dyDescent="0.2">
      <c r="B3820" s="10"/>
    </row>
    <row r="3821" spans="2:2" x14ac:dyDescent="0.2">
      <c r="B3821" s="10"/>
    </row>
    <row r="3822" spans="2:2" x14ac:dyDescent="0.2">
      <c r="B3822" s="10"/>
    </row>
    <row r="3823" spans="2:2" x14ac:dyDescent="0.2">
      <c r="B3823" s="10"/>
    </row>
    <row r="3824" spans="2:2" x14ac:dyDescent="0.2">
      <c r="B3824" s="10"/>
    </row>
    <row r="3825" spans="2:2" x14ac:dyDescent="0.2">
      <c r="B3825" s="10"/>
    </row>
    <row r="3826" spans="2:2" x14ac:dyDescent="0.2">
      <c r="B3826" s="10"/>
    </row>
    <row r="3827" spans="2:2" x14ac:dyDescent="0.2">
      <c r="B3827" s="10"/>
    </row>
    <row r="3828" spans="2:2" x14ac:dyDescent="0.2">
      <c r="B3828" s="10"/>
    </row>
    <row r="3829" spans="2:2" x14ac:dyDescent="0.2">
      <c r="B3829" s="10"/>
    </row>
    <row r="3830" spans="2:2" x14ac:dyDescent="0.2">
      <c r="B3830" s="10"/>
    </row>
    <row r="3831" spans="2:2" x14ac:dyDescent="0.2">
      <c r="B3831" s="10"/>
    </row>
    <row r="3832" spans="2:2" x14ac:dyDescent="0.2">
      <c r="B3832" s="10"/>
    </row>
    <row r="3833" spans="2:2" x14ac:dyDescent="0.2">
      <c r="B3833" s="10"/>
    </row>
    <row r="3834" spans="2:2" x14ac:dyDescent="0.2">
      <c r="B3834" s="10"/>
    </row>
    <row r="3835" spans="2:2" x14ac:dyDescent="0.2">
      <c r="B3835" s="10"/>
    </row>
    <row r="3836" spans="2:2" x14ac:dyDescent="0.2">
      <c r="B3836" s="10"/>
    </row>
    <row r="3837" spans="2:2" x14ac:dyDescent="0.2">
      <c r="B3837" s="10"/>
    </row>
    <row r="3838" spans="2:2" x14ac:dyDescent="0.2">
      <c r="B3838" s="10"/>
    </row>
    <row r="3839" spans="2:2" x14ac:dyDescent="0.2">
      <c r="B3839" s="10"/>
    </row>
    <row r="3840" spans="2:2" x14ac:dyDescent="0.2">
      <c r="B3840" s="10"/>
    </row>
    <row r="3841" spans="2:2" x14ac:dyDescent="0.2">
      <c r="B3841" s="10"/>
    </row>
    <row r="3842" spans="2:2" x14ac:dyDescent="0.2">
      <c r="B3842" s="10"/>
    </row>
    <row r="3843" spans="2:2" x14ac:dyDescent="0.2">
      <c r="B3843" s="10"/>
    </row>
    <row r="3844" spans="2:2" x14ac:dyDescent="0.2">
      <c r="B3844" s="10"/>
    </row>
    <row r="3845" spans="2:2" x14ac:dyDescent="0.2">
      <c r="B3845" s="10"/>
    </row>
    <row r="3846" spans="2:2" x14ac:dyDescent="0.2">
      <c r="B3846" s="10"/>
    </row>
    <row r="3847" spans="2:2" x14ac:dyDescent="0.2">
      <c r="B3847" s="10"/>
    </row>
    <row r="3848" spans="2:2" x14ac:dyDescent="0.2">
      <c r="B3848" s="10"/>
    </row>
    <row r="3849" spans="2:2" x14ac:dyDescent="0.2">
      <c r="B3849" s="10"/>
    </row>
    <row r="3850" spans="2:2" x14ac:dyDescent="0.2">
      <c r="B3850" s="10"/>
    </row>
    <row r="3851" spans="2:2" x14ac:dyDescent="0.2">
      <c r="B3851" s="10"/>
    </row>
    <row r="3852" spans="2:2" x14ac:dyDescent="0.2">
      <c r="B3852" s="10"/>
    </row>
    <row r="3853" spans="2:2" x14ac:dyDescent="0.2">
      <c r="B3853" s="10"/>
    </row>
    <row r="3854" spans="2:2" x14ac:dyDescent="0.2">
      <c r="B3854" s="10"/>
    </row>
    <row r="3855" spans="2:2" x14ac:dyDescent="0.2">
      <c r="B3855" s="10"/>
    </row>
    <row r="3856" spans="2:2" x14ac:dyDescent="0.2">
      <c r="B3856" s="10"/>
    </row>
    <row r="3857" spans="2:2" x14ac:dyDescent="0.2">
      <c r="B3857" s="10"/>
    </row>
    <row r="3858" spans="2:2" x14ac:dyDescent="0.2">
      <c r="B3858" s="10"/>
    </row>
    <row r="3859" spans="2:2" x14ac:dyDescent="0.2">
      <c r="B3859" s="10"/>
    </row>
    <row r="3860" spans="2:2" x14ac:dyDescent="0.2">
      <c r="B3860" s="10"/>
    </row>
    <row r="3861" spans="2:2" x14ac:dyDescent="0.2">
      <c r="B3861" s="10"/>
    </row>
    <row r="3862" spans="2:2" x14ac:dyDescent="0.2">
      <c r="B3862" s="10"/>
    </row>
    <row r="3863" spans="2:2" x14ac:dyDescent="0.2">
      <c r="B3863" s="10"/>
    </row>
    <row r="3864" spans="2:2" x14ac:dyDescent="0.2">
      <c r="B3864" s="10"/>
    </row>
    <row r="3865" spans="2:2" x14ac:dyDescent="0.2">
      <c r="B3865" s="10"/>
    </row>
    <row r="3866" spans="2:2" x14ac:dyDescent="0.2">
      <c r="B3866" s="10"/>
    </row>
    <row r="3867" spans="2:2" x14ac:dyDescent="0.2">
      <c r="B3867" s="10"/>
    </row>
    <row r="3868" spans="2:2" x14ac:dyDescent="0.2">
      <c r="B3868" s="10"/>
    </row>
    <row r="3869" spans="2:2" x14ac:dyDescent="0.2">
      <c r="B3869" s="10"/>
    </row>
    <row r="3870" spans="2:2" x14ac:dyDescent="0.2">
      <c r="B3870" s="10"/>
    </row>
    <row r="3871" spans="2:2" x14ac:dyDescent="0.2">
      <c r="B3871" s="10"/>
    </row>
    <row r="3872" spans="2:2" x14ac:dyDescent="0.2">
      <c r="B3872" s="10"/>
    </row>
    <row r="3873" spans="2:2" x14ac:dyDescent="0.2">
      <c r="B3873" s="10"/>
    </row>
    <row r="3874" spans="2:2" x14ac:dyDescent="0.2">
      <c r="B3874" s="10"/>
    </row>
    <row r="3875" spans="2:2" x14ac:dyDescent="0.2">
      <c r="B3875" s="10"/>
    </row>
    <row r="3876" spans="2:2" x14ac:dyDescent="0.2">
      <c r="B3876" s="10"/>
    </row>
    <row r="3877" spans="2:2" x14ac:dyDescent="0.2">
      <c r="B3877" s="10"/>
    </row>
    <row r="3878" spans="2:2" x14ac:dyDescent="0.2">
      <c r="B3878" s="10"/>
    </row>
    <row r="3879" spans="2:2" x14ac:dyDescent="0.2">
      <c r="B3879" s="10"/>
    </row>
    <row r="3880" spans="2:2" x14ac:dyDescent="0.2">
      <c r="B3880" s="10"/>
    </row>
    <row r="3881" spans="2:2" x14ac:dyDescent="0.2">
      <c r="B3881" s="10"/>
    </row>
    <row r="3882" spans="2:2" x14ac:dyDescent="0.2">
      <c r="B3882" s="10"/>
    </row>
    <row r="3883" spans="2:2" x14ac:dyDescent="0.2">
      <c r="B3883" s="10"/>
    </row>
    <row r="3884" spans="2:2" x14ac:dyDescent="0.2">
      <c r="B3884" s="10"/>
    </row>
    <row r="3885" spans="2:2" x14ac:dyDescent="0.2">
      <c r="B3885" s="10"/>
    </row>
    <row r="3886" spans="2:2" x14ac:dyDescent="0.2">
      <c r="B3886" s="10"/>
    </row>
    <row r="3887" spans="2:2" x14ac:dyDescent="0.2">
      <c r="B3887" s="10"/>
    </row>
    <row r="3888" spans="2:2" x14ac:dyDescent="0.2">
      <c r="B3888" s="10"/>
    </row>
    <row r="3889" spans="2:2" x14ac:dyDescent="0.2">
      <c r="B3889" s="10"/>
    </row>
    <row r="3890" spans="2:2" x14ac:dyDescent="0.2">
      <c r="B3890" s="10"/>
    </row>
    <row r="3891" spans="2:2" x14ac:dyDescent="0.2">
      <c r="B3891" s="10"/>
    </row>
    <row r="3892" spans="2:2" x14ac:dyDescent="0.2">
      <c r="B3892" s="10"/>
    </row>
    <row r="3893" spans="2:2" x14ac:dyDescent="0.2">
      <c r="B3893" s="10"/>
    </row>
    <row r="3894" spans="2:2" x14ac:dyDescent="0.2">
      <c r="B3894" s="10"/>
    </row>
    <row r="3895" spans="2:2" x14ac:dyDescent="0.2">
      <c r="B3895" s="10"/>
    </row>
    <row r="3896" spans="2:2" x14ac:dyDescent="0.2">
      <c r="B3896" s="10"/>
    </row>
    <row r="3897" spans="2:2" x14ac:dyDescent="0.2">
      <c r="B3897" s="10"/>
    </row>
    <row r="3898" spans="2:2" x14ac:dyDescent="0.2">
      <c r="B3898" s="10"/>
    </row>
    <row r="3899" spans="2:2" x14ac:dyDescent="0.2">
      <c r="B3899" s="10"/>
    </row>
    <row r="3900" spans="2:2" x14ac:dyDescent="0.2">
      <c r="B3900" s="10"/>
    </row>
    <row r="3901" spans="2:2" x14ac:dyDescent="0.2">
      <c r="B3901" s="10"/>
    </row>
    <row r="3902" spans="2:2" x14ac:dyDescent="0.2">
      <c r="B3902" s="10"/>
    </row>
    <row r="3903" spans="2:2" x14ac:dyDescent="0.2">
      <c r="B3903" s="10"/>
    </row>
    <row r="3904" spans="2:2" x14ac:dyDescent="0.2">
      <c r="B3904" s="10"/>
    </row>
    <row r="3905" spans="2:2" x14ac:dyDescent="0.2">
      <c r="B3905" s="10"/>
    </row>
    <row r="3906" spans="2:2" x14ac:dyDescent="0.2">
      <c r="B3906" s="10"/>
    </row>
    <row r="3907" spans="2:2" x14ac:dyDescent="0.2">
      <c r="B3907" s="10"/>
    </row>
    <row r="3908" spans="2:2" x14ac:dyDescent="0.2">
      <c r="B3908" s="10"/>
    </row>
    <row r="3909" spans="2:2" x14ac:dyDescent="0.2">
      <c r="B3909" s="10"/>
    </row>
    <row r="3910" spans="2:2" x14ac:dyDescent="0.2">
      <c r="B3910" s="10"/>
    </row>
    <row r="3911" spans="2:2" x14ac:dyDescent="0.2">
      <c r="B3911" s="10"/>
    </row>
    <row r="3912" spans="2:2" x14ac:dyDescent="0.2">
      <c r="B3912" s="10"/>
    </row>
    <row r="3913" spans="2:2" x14ac:dyDescent="0.2">
      <c r="B3913" s="10"/>
    </row>
    <row r="3914" spans="2:2" x14ac:dyDescent="0.2">
      <c r="B3914" s="10"/>
    </row>
    <row r="3915" spans="2:2" x14ac:dyDescent="0.2">
      <c r="B3915" s="10"/>
    </row>
    <row r="3916" spans="2:2" x14ac:dyDescent="0.2">
      <c r="B3916" s="10"/>
    </row>
    <row r="3917" spans="2:2" x14ac:dyDescent="0.2">
      <c r="B3917" s="10"/>
    </row>
    <row r="3918" spans="2:2" x14ac:dyDescent="0.2">
      <c r="B3918" s="10"/>
    </row>
    <row r="3919" spans="2:2" x14ac:dyDescent="0.2">
      <c r="B3919" s="10"/>
    </row>
    <row r="3920" spans="2:2" x14ac:dyDescent="0.2">
      <c r="B3920" s="10"/>
    </row>
    <row r="3921" spans="2:2" x14ac:dyDescent="0.2">
      <c r="B3921" s="10"/>
    </row>
    <row r="3922" spans="2:2" x14ac:dyDescent="0.2">
      <c r="B3922" s="10"/>
    </row>
    <row r="3923" spans="2:2" x14ac:dyDescent="0.2">
      <c r="B3923" s="10"/>
    </row>
    <row r="3924" spans="2:2" x14ac:dyDescent="0.2">
      <c r="B3924" s="10"/>
    </row>
    <row r="3925" spans="2:2" x14ac:dyDescent="0.2">
      <c r="B3925" s="10"/>
    </row>
    <row r="3926" spans="2:2" x14ac:dyDescent="0.2">
      <c r="B3926" s="10"/>
    </row>
    <row r="3927" spans="2:2" x14ac:dyDescent="0.2">
      <c r="B3927" s="10"/>
    </row>
    <row r="3928" spans="2:2" x14ac:dyDescent="0.2">
      <c r="B3928" s="10"/>
    </row>
    <row r="3929" spans="2:2" x14ac:dyDescent="0.2">
      <c r="B3929" s="10"/>
    </row>
    <row r="3930" spans="2:2" x14ac:dyDescent="0.2">
      <c r="B3930" s="10"/>
    </row>
    <row r="3931" spans="2:2" x14ac:dyDescent="0.2">
      <c r="B3931" s="10"/>
    </row>
    <row r="3932" spans="2:2" x14ac:dyDescent="0.2">
      <c r="B3932" s="10"/>
    </row>
    <row r="3933" spans="2:2" x14ac:dyDescent="0.2">
      <c r="B3933" s="10"/>
    </row>
    <row r="3934" spans="2:2" x14ac:dyDescent="0.2">
      <c r="B3934" s="10"/>
    </row>
    <row r="3935" spans="2:2" x14ac:dyDescent="0.2">
      <c r="B3935" s="10"/>
    </row>
    <row r="3936" spans="2:2" x14ac:dyDescent="0.2">
      <c r="B3936" s="10"/>
    </row>
    <row r="3937" spans="2:2" x14ac:dyDescent="0.2">
      <c r="B3937" s="10"/>
    </row>
    <row r="3938" spans="2:2" x14ac:dyDescent="0.2">
      <c r="B3938" s="10"/>
    </row>
    <row r="3939" spans="2:2" x14ac:dyDescent="0.2">
      <c r="B3939" s="10"/>
    </row>
    <row r="3940" spans="2:2" x14ac:dyDescent="0.2">
      <c r="B3940" s="10"/>
    </row>
    <row r="3941" spans="2:2" x14ac:dyDescent="0.2">
      <c r="B3941" s="10"/>
    </row>
    <row r="3942" spans="2:2" x14ac:dyDescent="0.2">
      <c r="B3942" s="10"/>
    </row>
    <row r="3943" spans="2:2" x14ac:dyDescent="0.2">
      <c r="B3943" s="10"/>
    </row>
    <row r="3944" spans="2:2" x14ac:dyDescent="0.2">
      <c r="B3944" s="10"/>
    </row>
    <row r="3945" spans="2:2" x14ac:dyDescent="0.2">
      <c r="B3945" s="10"/>
    </row>
    <row r="3946" spans="2:2" x14ac:dyDescent="0.2">
      <c r="B3946" s="10"/>
    </row>
    <row r="3947" spans="2:2" x14ac:dyDescent="0.2">
      <c r="B3947" s="10"/>
    </row>
    <row r="3948" spans="2:2" x14ac:dyDescent="0.2">
      <c r="B3948" s="10"/>
    </row>
    <row r="3949" spans="2:2" x14ac:dyDescent="0.2">
      <c r="B3949" s="10"/>
    </row>
    <row r="3950" spans="2:2" x14ac:dyDescent="0.2">
      <c r="B3950" s="10"/>
    </row>
    <row r="3951" spans="2:2" x14ac:dyDescent="0.2">
      <c r="B3951" s="10"/>
    </row>
    <row r="3952" spans="2:2" x14ac:dyDescent="0.2">
      <c r="B3952" s="10"/>
    </row>
    <row r="3953" spans="2:2" x14ac:dyDescent="0.2">
      <c r="B3953" s="10"/>
    </row>
    <row r="3954" spans="2:2" x14ac:dyDescent="0.2">
      <c r="B3954" s="10"/>
    </row>
    <row r="3955" spans="2:2" x14ac:dyDescent="0.2">
      <c r="B3955" s="10"/>
    </row>
    <row r="3956" spans="2:2" x14ac:dyDescent="0.2">
      <c r="B3956" s="10"/>
    </row>
    <row r="3957" spans="2:2" x14ac:dyDescent="0.2">
      <c r="B3957" s="10"/>
    </row>
    <row r="3958" spans="2:2" x14ac:dyDescent="0.2">
      <c r="B3958" s="10"/>
    </row>
    <row r="3959" spans="2:2" x14ac:dyDescent="0.2">
      <c r="B3959" s="10"/>
    </row>
    <row r="3960" spans="2:2" x14ac:dyDescent="0.2">
      <c r="B3960" s="10"/>
    </row>
    <row r="3961" spans="2:2" x14ac:dyDescent="0.2">
      <c r="B3961" s="10"/>
    </row>
    <row r="3962" spans="2:2" x14ac:dyDescent="0.2">
      <c r="B3962" s="10"/>
    </row>
    <row r="3963" spans="2:2" x14ac:dyDescent="0.2">
      <c r="B3963" s="10"/>
    </row>
    <row r="3964" spans="2:2" x14ac:dyDescent="0.2">
      <c r="B3964" s="10"/>
    </row>
    <row r="3965" spans="2:2" x14ac:dyDescent="0.2">
      <c r="B3965" s="10"/>
    </row>
    <row r="3966" spans="2:2" x14ac:dyDescent="0.2">
      <c r="B3966" s="10"/>
    </row>
    <row r="3967" spans="2:2" x14ac:dyDescent="0.2">
      <c r="B3967" s="10"/>
    </row>
    <row r="3968" spans="2:2" x14ac:dyDescent="0.2">
      <c r="B3968" s="10"/>
    </row>
    <row r="3969" spans="2:2" x14ac:dyDescent="0.2">
      <c r="B3969" s="10"/>
    </row>
    <row r="3970" spans="2:2" x14ac:dyDescent="0.2">
      <c r="B3970" s="10"/>
    </row>
    <row r="3971" spans="2:2" x14ac:dyDescent="0.2">
      <c r="B3971" s="10"/>
    </row>
    <row r="3972" spans="2:2" x14ac:dyDescent="0.2">
      <c r="B3972" s="10"/>
    </row>
    <row r="3973" spans="2:2" x14ac:dyDescent="0.2">
      <c r="B3973" s="10"/>
    </row>
    <row r="3974" spans="2:2" x14ac:dyDescent="0.2">
      <c r="B3974" s="10"/>
    </row>
    <row r="3975" spans="2:2" x14ac:dyDescent="0.2">
      <c r="B3975" s="10"/>
    </row>
    <row r="3976" spans="2:2" x14ac:dyDescent="0.2">
      <c r="B3976" s="10"/>
    </row>
    <row r="3977" spans="2:2" x14ac:dyDescent="0.2">
      <c r="B3977" s="10"/>
    </row>
    <row r="3978" spans="2:2" x14ac:dyDescent="0.2">
      <c r="B3978" s="10"/>
    </row>
    <row r="3979" spans="2:2" x14ac:dyDescent="0.2">
      <c r="B3979" s="10"/>
    </row>
    <row r="3980" spans="2:2" x14ac:dyDescent="0.2">
      <c r="B3980" s="10"/>
    </row>
    <row r="3981" spans="2:2" x14ac:dyDescent="0.2">
      <c r="B3981" s="10"/>
    </row>
    <row r="3982" spans="2:2" x14ac:dyDescent="0.2">
      <c r="B3982" s="10"/>
    </row>
    <row r="3983" spans="2:2" x14ac:dyDescent="0.2">
      <c r="B3983" s="10"/>
    </row>
    <row r="3984" spans="2:2" x14ac:dyDescent="0.2">
      <c r="B3984" s="10"/>
    </row>
    <row r="3985" spans="2:2" x14ac:dyDescent="0.2">
      <c r="B3985" s="10"/>
    </row>
    <row r="3986" spans="2:2" x14ac:dyDescent="0.2">
      <c r="B3986" s="10"/>
    </row>
    <row r="3987" spans="2:2" x14ac:dyDescent="0.2">
      <c r="B3987" s="10"/>
    </row>
    <row r="3988" spans="2:2" x14ac:dyDescent="0.2">
      <c r="B3988" s="10"/>
    </row>
    <row r="3989" spans="2:2" x14ac:dyDescent="0.2">
      <c r="B3989" s="10"/>
    </row>
    <row r="3990" spans="2:2" x14ac:dyDescent="0.2">
      <c r="B3990" s="10"/>
    </row>
    <row r="3991" spans="2:2" x14ac:dyDescent="0.2">
      <c r="B3991" s="10"/>
    </row>
    <row r="3992" spans="2:2" x14ac:dyDescent="0.2">
      <c r="B3992" s="10"/>
    </row>
    <row r="3993" spans="2:2" x14ac:dyDescent="0.2">
      <c r="B3993" s="10"/>
    </row>
    <row r="3994" spans="2:2" x14ac:dyDescent="0.2">
      <c r="B3994" s="10"/>
    </row>
    <row r="3995" spans="2:2" x14ac:dyDescent="0.2">
      <c r="B3995" s="10"/>
    </row>
    <row r="3996" spans="2:2" x14ac:dyDescent="0.2">
      <c r="B3996" s="10"/>
    </row>
    <row r="3997" spans="2:2" x14ac:dyDescent="0.2">
      <c r="B3997" s="10"/>
    </row>
    <row r="3998" spans="2:2" x14ac:dyDescent="0.2">
      <c r="B3998" s="10"/>
    </row>
    <row r="3999" spans="2:2" x14ac:dyDescent="0.2">
      <c r="B3999" s="10"/>
    </row>
    <row r="4000" spans="2:2" x14ac:dyDescent="0.2">
      <c r="B4000" s="10"/>
    </row>
    <row r="4001" spans="2:2" x14ac:dyDescent="0.2">
      <c r="B4001" s="10"/>
    </row>
    <row r="4002" spans="2:2" x14ac:dyDescent="0.2">
      <c r="B4002" s="10"/>
    </row>
    <row r="4003" spans="2:2" x14ac:dyDescent="0.2">
      <c r="B4003" s="10"/>
    </row>
    <row r="4004" spans="2:2" x14ac:dyDescent="0.2">
      <c r="B4004" s="10"/>
    </row>
    <row r="4005" spans="2:2" x14ac:dyDescent="0.2">
      <c r="B4005" s="10"/>
    </row>
    <row r="4006" spans="2:2" x14ac:dyDescent="0.2">
      <c r="B4006" s="10"/>
    </row>
    <row r="4007" spans="2:2" x14ac:dyDescent="0.2">
      <c r="B4007" s="10"/>
    </row>
    <row r="4008" spans="2:2" x14ac:dyDescent="0.2">
      <c r="B4008" s="10"/>
    </row>
    <row r="4009" spans="2:2" x14ac:dyDescent="0.2">
      <c r="B4009" s="10"/>
    </row>
    <row r="4010" spans="2:2" x14ac:dyDescent="0.2">
      <c r="B4010" s="10"/>
    </row>
    <row r="4011" spans="2:2" x14ac:dyDescent="0.2">
      <c r="B4011" s="10"/>
    </row>
    <row r="4012" spans="2:2" x14ac:dyDescent="0.2">
      <c r="B4012" s="10"/>
    </row>
    <row r="4013" spans="2:2" x14ac:dyDescent="0.2">
      <c r="B4013" s="10"/>
    </row>
    <row r="4014" spans="2:2" x14ac:dyDescent="0.2">
      <c r="B4014" s="10"/>
    </row>
    <row r="4015" spans="2:2" x14ac:dyDescent="0.2">
      <c r="B4015" s="10"/>
    </row>
    <row r="4016" spans="2:2" x14ac:dyDescent="0.2">
      <c r="B4016" s="10"/>
    </row>
    <row r="4017" spans="2:2" x14ac:dyDescent="0.2">
      <c r="B4017" s="10"/>
    </row>
    <row r="4018" spans="2:2" x14ac:dyDescent="0.2">
      <c r="B4018" s="10"/>
    </row>
    <row r="4019" spans="2:2" x14ac:dyDescent="0.2">
      <c r="B4019" s="10"/>
    </row>
    <row r="4020" spans="2:2" x14ac:dyDescent="0.2">
      <c r="B4020" s="10"/>
    </row>
    <row r="4021" spans="2:2" x14ac:dyDescent="0.2">
      <c r="B4021" s="10"/>
    </row>
    <row r="4022" spans="2:2" x14ac:dyDescent="0.2">
      <c r="B4022" s="10"/>
    </row>
    <row r="4023" spans="2:2" x14ac:dyDescent="0.2">
      <c r="B4023" s="10"/>
    </row>
    <row r="4024" spans="2:2" x14ac:dyDescent="0.2">
      <c r="B4024" s="10"/>
    </row>
    <row r="4025" spans="2:2" x14ac:dyDescent="0.2">
      <c r="B4025" s="10"/>
    </row>
    <row r="4026" spans="2:2" x14ac:dyDescent="0.2">
      <c r="B4026" s="10"/>
    </row>
    <row r="4027" spans="2:2" x14ac:dyDescent="0.2">
      <c r="B4027" s="10"/>
    </row>
    <row r="4028" spans="2:2" x14ac:dyDescent="0.2">
      <c r="B4028" s="10"/>
    </row>
    <row r="4029" spans="2:2" x14ac:dyDescent="0.2">
      <c r="B4029" s="10"/>
    </row>
    <row r="4030" spans="2:2" x14ac:dyDescent="0.2">
      <c r="B4030" s="10"/>
    </row>
    <row r="4031" spans="2:2" x14ac:dyDescent="0.2">
      <c r="B4031" s="10"/>
    </row>
    <row r="4032" spans="2:2" x14ac:dyDescent="0.2">
      <c r="B4032" s="10"/>
    </row>
    <row r="4033" spans="2:2" x14ac:dyDescent="0.2">
      <c r="B4033" s="10"/>
    </row>
    <row r="4034" spans="2:2" x14ac:dyDescent="0.2">
      <c r="B4034" s="10"/>
    </row>
    <row r="4035" spans="2:2" x14ac:dyDescent="0.2">
      <c r="B4035" s="10"/>
    </row>
    <row r="4036" spans="2:2" x14ac:dyDescent="0.2">
      <c r="B4036" s="10"/>
    </row>
    <row r="4037" spans="2:2" x14ac:dyDescent="0.2">
      <c r="B4037" s="10"/>
    </row>
    <row r="4038" spans="2:2" x14ac:dyDescent="0.2">
      <c r="B4038" s="10"/>
    </row>
    <row r="4039" spans="2:2" x14ac:dyDescent="0.2">
      <c r="B4039" s="10"/>
    </row>
    <row r="4040" spans="2:2" x14ac:dyDescent="0.2">
      <c r="B4040" s="10"/>
    </row>
    <row r="4041" spans="2:2" x14ac:dyDescent="0.2">
      <c r="B4041" s="10"/>
    </row>
    <row r="4042" spans="2:2" x14ac:dyDescent="0.2">
      <c r="B4042" s="10"/>
    </row>
    <row r="4043" spans="2:2" x14ac:dyDescent="0.2">
      <c r="B4043" s="10"/>
    </row>
    <row r="4044" spans="2:2" x14ac:dyDescent="0.2">
      <c r="B4044" s="10"/>
    </row>
    <row r="4045" spans="2:2" x14ac:dyDescent="0.2">
      <c r="B4045" s="10"/>
    </row>
    <row r="4046" spans="2:2" x14ac:dyDescent="0.2">
      <c r="B4046" s="10"/>
    </row>
    <row r="4047" spans="2:2" x14ac:dyDescent="0.2">
      <c r="B4047" s="10"/>
    </row>
    <row r="4048" spans="2:2" x14ac:dyDescent="0.2">
      <c r="B4048" s="10"/>
    </row>
    <row r="4049" spans="2:2" x14ac:dyDescent="0.2">
      <c r="B4049" s="10"/>
    </row>
    <row r="4050" spans="2:2" x14ac:dyDescent="0.2">
      <c r="B4050" s="10"/>
    </row>
    <row r="4051" spans="2:2" x14ac:dyDescent="0.2">
      <c r="B4051" s="10"/>
    </row>
    <row r="4052" spans="2:2" x14ac:dyDescent="0.2">
      <c r="B4052" s="10"/>
    </row>
    <row r="4053" spans="2:2" x14ac:dyDescent="0.2">
      <c r="B4053" s="10"/>
    </row>
    <row r="4054" spans="2:2" x14ac:dyDescent="0.2">
      <c r="B4054" s="10"/>
    </row>
    <row r="4055" spans="2:2" x14ac:dyDescent="0.2">
      <c r="B4055" s="10"/>
    </row>
    <row r="4056" spans="2:2" x14ac:dyDescent="0.2">
      <c r="B4056" s="10"/>
    </row>
    <row r="4057" spans="2:2" x14ac:dyDescent="0.2">
      <c r="B4057" s="10"/>
    </row>
    <row r="4058" spans="2:2" x14ac:dyDescent="0.2">
      <c r="B4058" s="10"/>
    </row>
    <row r="4059" spans="2:2" x14ac:dyDescent="0.2">
      <c r="B4059" s="10"/>
    </row>
    <row r="4060" spans="2:2" x14ac:dyDescent="0.2">
      <c r="B4060" s="10"/>
    </row>
    <row r="4061" spans="2:2" x14ac:dyDescent="0.2">
      <c r="B4061" s="10"/>
    </row>
    <row r="4062" spans="2:2" x14ac:dyDescent="0.2">
      <c r="B4062" s="10"/>
    </row>
    <row r="4063" spans="2:2" x14ac:dyDescent="0.2">
      <c r="B4063" s="10"/>
    </row>
    <row r="4064" spans="2:2" x14ac:dyDescent="0.2">
      <c r="B4064" s="10"/>
    </row>
    <row r="4065" spans="2:2" x14ac:dyDescent="0.2">
      <c r="B4065" s="10"/>
    </row>
    <row r="4066" spans="2:2" x14ac:dyDescent="0.2">
      <c r="B4066" s="10"/>
    </row>
    <row r="4067" spans="2:2" x14ac:dyDescent="0.2">
      <c r="B4067" s="10"/>
    </row>
    <row r="4068" spans="2:2" x14ac:dyDescent="0.2">
      <c r="B4068" s="10"/>
    </row>
    <row r="4069" spans="2:2" x14ac:dyDescent="0.2">
      <c r="B4069" s="10"/>
    </row>
    <row r="4070" spans="2:2" x14ac:dyDescent="0.2">
      <c r="B4070" s="10"/>
    </row>
    <row r="4071" spans="2:2" x14ac:dyDescent="0.2">
      <c r="B4071" s="10"/>
    </row>
    <row r="4072" spans="2:2" x14ac:dyDescent="0.2">
      <c r="B4072" s="10"/>
    </row>
    <row r="4073" spans="2:2" x14ac:dyDescent="0.2">
      <c r="B4073" s="10"/>
    </row>
    <row r="4074" spans="2:2" x14ac:dyDescent="0.2">
      <c r="B4074" s="10"/>
    </row>
    <row r="4075" spans="2:2" x14ac:dyDescent="0.2">
      <c r="B4075" s="10"/>
    </row>
    <row r="4076" spans="2:2" x14ac:dyDescent="0.2">
      <c r="B4076" s="10"/>
    </row>
    <row r="4077" spans="2:2" x14ac:dyDescent="0.2">
      <c r="B4077" s="10"/>
    </row>
    <row r="4078" spans="2:2" x14ac:dyDescent="0.2">
      <c r="B4078" s="10"/>
    </row>
    <row r="4079" spans="2:2" x14ac:dyDescent="0.2">
      <c r="B4079" s="10"/>
    </row>
    <row r="4080" spans="2:2" x14ac:dyDescent="0.2">
      <c r="B4080" s="10"/>
    </row>
    <row r="4081" spans="2:2" x14ac:dyDescent="0.2">
      <c r="B4081" s="10"/>
    </row>
    <row r="4082" spans="2:2" x14ac:dyDescent="0.2">
      <c r="B4082" s="10"/>
    </row>
    <row r="4083" spans="2:2" x14ac:dyDescent="0.2">
      <c r="B4083" s="10"/>
    </row>
    <row r="4084" spans="2:2" x14ac:dyDescent="0.2">
      <c r="B4084" s="10"/>
    </row>
    <row r="4085" spans="2:2" x14ac:dyDescent="0.2">
      <c r="B4085" s="10"/>
    </row>
    <row r="4086" spans="2:2" x14ac:dyDescent="0.2">
      <c r="B4086" s="10"/>
    </row>
    <row r="4087" spans="2:2" x14ac:dyDescent="0.2">
      <c r="B4087" s="10"/>
    </row>
    <row r="4088" spans="2:2" x14ac:dyDescent="0.2">
      <c r="B4088" s="10"/>
    </row>
    <row r="4089" spans="2:2" x14ac:dyDescent="0.2">
      <c r="B4089" s="10"/>
    </row>
    <row r="4090" spans="2:2" x14ac:dyDescent="0.2">
      <c r="B4090" s="10"/>
    </row>
    <row r="4091" spans="2:2" x14ac:dyDescent="0.2">
      <c r="B4091" s="10"/>
    </row>
    <row r="4092" spans="2:2" x14ac:dyDescent="0.2">
      <c r="B4092" s="10"/>
    </row>
    <row r="4093" spans="2:2" x14ac:dyDescent="0.2">
      <c r="B4093" s="10"/>
    </row>
    <row r="4094" spans="2:2" x14ac:dyDescent="0.2">
      <c r="B4094" s="10"/>
    </row>
    <row r="4095" spans="2:2" x14ac:dyDescent="0.2">
      <c r="B4095" s="10"/>
    </row>
    <row r="4096" spans="2:2" x14ac:dyDescent="0.2">
      <c r="B4096" s="10"/>
    </row>
    <row r="4097" spans="2:2" x14ac:dyDescent="0.2">
      <c r="B4097" s="10"/>
    </row>
    <row r="4098" spans="2:2" x14ac:dyDescent="0.2">
      <c r="B4098" s="10"/>
    </row>
    <row r="4099" spans="2:2" x14ac:dyDescent="0.2">
      <c r="B4099" s="10"/>
    </row>
    <row r="4100" spans="2:2" x14ac:dyDescent="0.2">
      <c r="B4100" s="10"/>
    </row>
    <row r="4101" spans="2:2" x14ac:dyDescent="0.2">
      <c r="B4101" s="10"/>
    </row>
    <row r="4102" spans="2:2" x14ac:dyDescent="0.2">
      <c r="B4102" s="10"/>
    </row>
    <row r="4103" spans="2:2" x14ac:dyDescent="0.2">
      <c r="B4103" s="10"/>
    </row>
    <row r="4104" spans="2:2" x14ac:dyDescent="0.2">
      <c r="B4104" s="10"/>
    </row>
    <row r="4105" spans="2:2" x14ac:dyDescent="0.2">
      <c r="B4105" s="10"/>
    </row>
    <row r="4106" spans="2:2" x14ac:dyDescent="0.2">
      <c r="B4106" s="10"/>
    </row>
    <row r="4107" spans="2:2" x14ac:dyDescent="0.2">
      <c r="B4107" s="10"/>
    </row>
    <row r="4108" spans="2:2" x14ac:dyDescent="0.2">
      <c r="B4108" s="10"/>
    </row>
    <row r="4109" spans="2:2" x14ac:dyDescent="0.2">
      <c r="B4109" s="10"/>
    </row>
    <row r="4110" spans="2:2" x14ac:dyDescent="0.2">
      <c r="B4110" s="10"/>
    </row>
    <row r="4111" spans="2:2" x14ac:dyDescent="0.2">
      <c r="B4111" s="10"/>
    </row>
    <row r="4112" spans="2:2" x14ac:dyDescent="0.2">
      <c r="B4112" s="10"/>
    </row>
    <row r="4113" spans="2:2" x14ac:dyDescent="0.2">
      <c r="B4113" s="10"/>
    </row>
    <row r="4114" spans="2:2" x14ac:dyDescent="0.2">
      <c r="B4114" s="10"/>
    </row>
    <row r="4115" spans="2:2" x14ac:dyDescent="0.2">
      <c r="B4115" s="10"/>
    </row>
    <row r="4116" spans="2:2" x14ac:dyDescent="0.2">
      <c r="B4116" s="10"/>
    </row>
    <row r="4117" spans="2:2" x14ac:dyDescent="0.2">
      <c r="B4117" s="10"/>
    </row>
    <row r="4118" spans="2:2" x14ac:dyDescent="0.2">
      <c r="B4118" s="10"/>
    </row>
    <row r="4119" spans="2:2" x14ac:dyDescent="0.2">
      <c r="B4119" s="10"/>
    </row>
    <row r="4120" spans="2:2" x14ac:dyDescent="0.2">
      <c r="B4120" s="10"/>
    </row>
    <row r="4121" spans="2:2" x14ac:dyDescent="0.2">
      <c r="B4121" s="10"/>
    </row>
    <row r="4122" spans="2:2" x14ac:dyDescent="0.2">
      <c r="B4122" s="10"/>
    </row>
    <row r="4123" spans="2:2" x14ac:dyDescent="0.2">
      <c r="B4123" s="10"/>
    </row>
    <row r="4124" spans="2:2" x14ac:dyDescent="0.2">
      <c r="B4124" s="10"/>
    </row>
    <row r="4125" spans="2:2" x14ac:dyDescent="0.2">
      <c r="B4125" s="10"/>
    </row>
    <row r="4126" spans="2:2" x14ac:dyDescent="0.2">
      <c r="B4126" s="10"/>
    </row>
    <row r="4127" spans="2:2" x14ac:dyDescent="0.2">
      <c r="B4127" s="10"/>
    </row>
    <row r="4128" spans="2:2" x14ac:dyDescent="0.2">
      <c r="B4128" s="10"/>
    </row>
    <row r="4129" spans="2:2" x14ac:dyDescent="0.2">
      <c r="B4129" s="10"/>
    </row>
    <row r="4130" spans="2:2" x14ac:dyDescent="0.2">
      <c r="B4130" s="10"/>
    </row>
    <row r="4131" spans="2:2" x14ac:dyDescent="0.2">
      <c r="B4131" s="10"/>
    </row>
    <row r="4132" spans="2:2" x14ac:dyDescent="0.2">
      <c r="B4132" s="10"/>
    </row>
    <row r="4133" spans="2:2" x14ac:dyDescent="0.2">
      <c r="B4133" s="10"/>
    </row>
    <row r="4134" spans="2:2" x14ac:dyDescent="0.2">
      <c r="B4134" s="10"/>
    </row>
    <row r="4135" spans="2:2" x14ac:dyDescent="0.2">
      <c r="B4135" s="10"/>
    </row>
    <row r="4136" spans="2:2" x14ac:dyDescent="0.2">
      <c r="B4136" s="10"/>
    </row>
    <row r="4137" spans="2:2" x14ac:dyDescent="0.2">
      <c r="B4137" s="10"/>
    </row>
    <row r="4138" spans="2:2" x14ac:dyDescent="0.2">
      <c r="B4138" s="10"/>
    </row>
    <row r="4139" spans="2:2" x14ac:dyDescent="0.2">
      <c r="B4139" s="10"/>
    </row>
    <row r="4140" spans="2:2" x14ac:dyDescent="0.2">
      <c r="B4140" s="10"/>
    </row>
    <row r="4141" spans="2:2" x14ac:dyDescent="0.2">
      <c r="B4141" s="10"/>
    </row>
    <row r="4142" spans="2:2" x14ac:dyDescent="0.2">
      <c r="B4142" s="10"/>
    </row>
    <row r="4143" spans="2:2" x14ac:dyDescent="0.2">
      <c r="B4143" s="10"/>
    </row>
    <row r="4144" spans="2:2" x14ac:dyDescent="0.2">
      <c r="B4144" s="10"/>
    </row>
    <row r="4145" spans="2:2" x14ac:dyDescent="0.2">
      <c r="B4145" s="10"/>
    </row>
    <row r="4146" spans="2:2" x14ac:dyDescent="0.2">
      <c r="B4146" s="10"/>
    </row>
    <row r="4147" spans="2:2" x14ac:dyDescent="0.2">
      <c r="B4147" s="10"/>
    </row>
    <row r="4148" spans="2:2" x14ac:dyDescent="0.2">
      <c r="B4148" s="10"/>
    </row>
    <row r="4149" spans="2:2" x14ac:dyDescent="0.2">
      <c r="B4149" s="10"/>
    </row>
    <row r="4150" spans="2:2" x14ac:dyDescent="0.2">
      <c r="B4150" s="10"/>
    </row>
    <row r="4151" spans="2:2" x14ac:dyDescent="0.2">
      <c r="B4151" s="10"/>
    </row>
    <row r="4152" spans="2:2" x14ac:dyDescent="0.2">
      <c r="B4152" s="10"/>
    </row>
    <row r="4153" spans="2:2" x14ac:dyDescent="0.2">
      <c r="B4153" s="10"/>
    </row>
    <row r="4154" spans="2:2" x14ac:dyDescent="0.2">
      <c r="B4154" s="10"/>
    </row>
    <row r="4155" spans="2:2" x14ac:dyDescent="0.2">
      <c r="B4155" s="10"/>
    </row>
    <row r="4156" spans="2:2" x14ac:dyDescent="0.2">
      <c r="B4156" s="10"/>
    </row>
    <row r="4157" spans="2:2" x14ac:dyDescent="0.2">
      <c r="B4157" s="10"/>
    </row>
    <row r="4158" spans="2:2" x14ac:dyDescent="0.2">
      <c r="B4158" s="10"/>
    </row>
    <row r="4159" spans="2:2" x14ac:dyDescent="0.2">
      <c r="B4159" s="10"/>
    </row>
    <row r="4160" spans="2:2" x14ac:dyDescent="0.2">
      <c r="B4160" s="10"/>
    </row>
    <row r="4161" spans="2:2" x14ac:dyDescent="0.2">
      <c r="B4161" s="10"/>
    </row>
    <row r="4162" spans="2:2" x14ac:dyDescent="0.2">
      <c r="B4162" s="10"/>
    </row>
    <row r="4163" spans="2:2" x14ac:dyDescent="0.2">
      <c r="B4163" s="10"/>
    </row>
    <row r="4164" spans="2:2" x14ac:dyDescent="0.2">
      <c r="B4164" s="10"/>
    </row>
    <row r="4165" spans="2:2" x14ac:dyDescent="0.2">
      <c r="B4165" s="10"/>
    </row>
    <row r="4166" spans="2:2" x14ac:dyDescent="0.2">
      <c r="B4166" s="10"/>
    </row>
    <row r="4167" spans="2:2" x14ac:dyDescent="0.2">
      <c r="B4167" s="10"/>
    </row>
    <row r="4168" spans="2:2" x14ac:dyDescent="0.2">
      <c r="B4168" s="10"/>
    </row>
    <row r="4169" spans="2:2" x14ac:dyDescent="0.2">
      <c r="B4169" s="10"/>
    </row>
    <row r="4170" spans="2:2" x14ac:dyDescent="0.2">
      <c r="B4170" s="10"/>
    </row>
    <row r="4171" spans="2:2" x14ac:dyDescent="0.2">
      <c r="B4171" s="10"/>
    </row>
    <row r="4172" spans="2:2" x14ac:dyDescent="0.2">
      <c r="B4172" s="10"/>
    </row>
    <row r="4173" spans="2:2" x14ac:dyDescent="0.2">
      <c r="B4173" s="10"/>
    </row>
    <row r="4174" spans="2:2" x14ac:dyDescent="0.2">
      <c r="B4174" s="10"/>
    </row>
    <row r="4175" spans="2:2" x14ac:dyDescent="0.2">
      <c r="B4175" s="10"/>
    </row>
    <row r="4176" spans="2:2" x14ac:dyDescent="0.2">
      <c r="B4176" s="10"/>
    </row>
    <row r="4177" spans="2:2" x14ac:dyDescent="0.2">
      <c r="B4177" s="10"/>
    </row>
    <row r="4178" spans="2:2" x14ac:dyDescent="0.2">
      <c r="B4178" s="10"/>
    </row>
    <row r="4179" spans="2:2" x14ac:dyDescent="0.2">
      <c r="B4179" s="10"/>
    </row>
    <row r="4180" spans="2:2" x14ac:dyDescent="0.2">
      <c r="B4180" s="10"/>
    </row>
    <row r="4181" spans="2:2" x14ac:dyDescent="0.2">
      <c r="B4181" s="10"/>
    </row>
    <row r="4182" spans="2:2" x14ac:dyDescent="0.2">
      <c r="B4182" s="10"/>
    </row>
    <row r="4183" spans="2:2" x14ac:dyDescent="0.2">
      <c r="B4183" s="10"/>
    </row>
    <row r="4184" spans="2:2" x14ac:dyDescent="0.2">
      <c r="B4184" s="10"/>
    </row>
    <row r="4185" spans="2:2" x14ac:dyDescent="0.2">
      <c r="B4185" s="10"/>
    </row>
    <row r="4186" spans="2:2" x14ac:dyDescent="0.2">
      <c r="B4186" s="10"/>
    </row>
    <row r="4187" spans="2:2" x14ac:dyDescent="0.2">
      <c r="B4187" s="10"/>
    </row>
    <row r="4188" spans="2:2" x14ac:dyDescent="0.2">
      <c r="B4188" s="10"/>
    </row>
    <row r="4189" spans="2:2" x14ac:dyDescent="0.2">
      <c r="B4189" s="10"/>
    </row>
    <row r="4190" spans="2:2" x14ac:dyDescent="0.2">
      <c r="B4190" s="10"/>
    </row>
    <row r="4191" spans="2:2" x14ac:dyDescent="0.2">
      <c r="B4191" s="10"/>
    </row>
    <row r="4192" spans="2:2" x14ac:dyDescent="0.2">
      <c r="B4192" s="10"/>
    </row>
    <row r="4193" spans="2:2" x14ac:dyDescent="0.2">
      <c r="B4193" s="10"/>
    </row>
    <row r="4194" spans="2:2" x14ac:dyDescent="0.2">
      <c r="B4194" s="10"/>
    </row>
    <row r="4195" spans="2:2" x14ac:dyDescent="0.2">
      <c r="B4195" s="10"/>
    </row>
    <row r="4196" spans="2:2" x14ac:dyDescent="0.2">
      <c r="B4196" s="10"/>
    </row>
    <row r="4197" spans="2:2" x14ac:dyDescent="0.2">
      <c r="B4197" s="10"/>
    </row>
    <row r="4198" spans="2:2" x14ac:dyDescent="0.2">
      <c r="B4198" s="10"/>
    </row>
    <row r="4199" spans="2:2" x14ac:dyDescent="0.2">
      <c r="B4199" s="10"/>
    </row>
    <row r="4200" spans="2:2" x14ac:dyDescent="0.2">
      <c r="B4200" s="10"/>
    </row>
    <row r="4201" spans="2:2" x14ac:dyDescent="0.2">
      <c r="B4201" s="10"/>
    </row>
    <row r="4202" spans="2:2" x14ac:dyDescent="0.2">
      <c r="B4202" s="10"/>
    </row>
    <row r="4203" spans="2:2" x14ac:dyDescent="0.2">
      <c r="B4203" s="10"/>
    </row>
    <row r="4204" spans="2:2" x14ac:dyDescent="0.2">
      <c r="B4204" s="10"/>
    </row>
    <row r="4205" spans="2:2" x14ac:dyDescent="0.2">
      <c r="B4205" s="10"/>
    </row>
    <row r="4206" spans="2:2" x14ac:dyDescent="0.2">
      <c r="B4206" s="10"/>
    </row>
    <row r="4207" spans="2:2" x14ac:dyDescent="0.2">
      <c r="B4207" s="10"/>
    </row>
    <row r="4208" spans="2:2" x14ac:dyDescent="0.2">
      <c r="B4208" s="10"/>
    </row>
    <row r="4209" spans="2:2" x14ac:dyDescent="0.2">
      <c r="B4209" s="10"/>
    </row>
    <row r="4210" spans="2:2" x14ac:dyDescent="0.2">
      <c r="B4210" s="10"/>
    </row>
    <row r="4211" spans="2:2" x14ac:dyDescent="0.2">
      <c r="B4211" s="10"/>
    </row>
    <row r="4212" spans="2:2" x14ac:dyDescent="0.2">
      <c r="B4212" s="10"/>
    </row>
    <row r="4213" spans="2:2" x14ac:dyDescent="0.2">
      <c r="B4213" s="10"/>
    </row>
    <row r="4214" spans="2:2" x14ac:dyDescent="0.2">
      <c r="B4214" s="10"/>
    </row>
    <row r="4215" spans="2:2" x14ac:dyDescent="0.2">
      <c r="B4215" s="10"/>
    </row>
    <row r="4216" spans="2:2" x14ac:dyDescent="0.2">
      <c r="B4216" s="10"/>
    </row>
    <row r="4217" spans="2:2" x14ac:dyDescent="0.2">
      <c r="B4217" s="10"/>
    </row>
    <row r="4218" spans="2:2" x14ac:dyDescent="0.2">
      <c r="B4218" s="10"/>
    </row>
    <row r="4219" spans="2:2" x14ac:dyDescent="0.2">
      <c r="B4219" s="10"/>
    </row>
    <row r="4220" spans="2:2" x14ac:dyDescent="0.2">
      <c r="B4220" s="10"/>
    </row>
    <row r="4221" spans="2:2" x14ac:dyDescent="0.2">
      <c r="B4221" s="10"/>
    </row>
    <row r="4222" spans="2:2" x14ac:dyDescent="0.2">
      <c r="B4222" s="10"/>
    </row>
    <row r="4223" spans="2:2" x14ac:dyDescent="0.2">
      <c r="B4223" s="10"/>
    </row>
    <row r="4224" spans="2:2" x14ac:dyDescent="0.2">
      <c r="B4224" s="10"/>
    </row>
    <row r="4225" spans="2:2" x14ac:dyDescent="0.2">
      <c r="B4225" s="10"/>
    </row>
    <row r="4226" spans="2:2" x14ac:dyDescent="0.2">
      <c r="B4226" s="10"/>
    </row>
    <row r="4227" spans="2:2" x14ac:dyDescent="0.2">
      <c r="B4227" s="10"/>
    </row>
    <row r="4228" spans="2:2" x14ac:dyDescent="0.2">
      <c r="B4228" s="10"/>
    </row>
    <row r="4229" spans="2:2" x14ac:dyDescent="0.2">
      <c r="B4229" s="10"/>
    </row>
    <row r="4230" spans="2:2" x14ac:dyDescent="0.2">
      <c r="B4230" s="10"/>
    </row>
    <row r="4231" spans="2:2" x14ac:dyDescent="0.2">
      <c r="B4231" s="10"/>
    </row>
    <row r="4232" spans="2:2" x14ac:dyDescent="0.2">
      <c r="B4232" s="10"/>
    </row>
    <row r="4233" spans="2:2" x14ac:dyDescent="0.2">
      <c r="B4233" s="10"/>
    </row>
    <row r="4234" spans="2:2" x14ac:dyDescent="0.2">
      <c r="B4234" s="10"/>
    </row>
    <row r="4235" spans="2:2" x14ac:dyDescent="0.2">
      <c r="B4235" s="10"/>
    </row>
    <row r="4236" spans="2:2" x14ac:dyDescent="0.2">
      <c r="B4236" s="10"/>
    </row>
    <row r="4237" spans="2:2" x14ac:dyDescent="0.2">
      <c r="B4237" s="10"/>
    </row>
    <row r="4238" spans="2:2" x14ac:dyDescent="0.2">
      <c r="B4238" s="10"/>
    </row>
    <row r="4239" spans="2:2" x14ac:dyDescent="0.2">
      <c r="B4239" s="10"/>
    </row>
    <row r="4240" spans="2:2" x14ac:dyDescent="0.2">
      <c r="B4240" s="10"/>
    </row>
    <row r="4241" spans="2:2" x14ac:dyDescent="0.2">
      <c r="B4241" s="10"/>
    </row>
    <row r="4242" spans="2:2" x14ac:dyDescent="0.2">
      <c r="B4242" s="10"/>
    </row>
    <row r="4243" spans="2:2" x14ac:dyDescent="0.2">
      <c r="B4243" s="10"/>
    </row>
    <row r="4244" spans="2:2" x14ac:dyDescent="0.2">
      <c r="B4244" s="10"/>
    </row>
    <row r="4245" spans="2:2" x14ac:dyDescent="0.2">
      <c r="B4245" s="10"/>
    </row>
    <row r="4246" spans="2:2" x14ac:dyDescent="0.2">
      <c r="B4246" s="10"/>
    </row>
    <row r="4247" spans="2:2" x14ac:dyDescent="0.2">
      <c r="B4247" s="10"/>
    </row>
    <row r="4248" spans="2:2" x14ac:dyDescent="0.2">
      <c r="B4248" s="10"/>
    </row>
    <row r="4249" spans="2:2" x14ac:dyDescent="0.2">
      <c r="B4249" s="10"/>
    </row>
    <row r="4250" spans="2:2" x14ac:dyDescent="0.2">
      <c r="B4250" s="10"/>
    </row>
    <row r="4251" spans="2:2" x14ac:dyDescent="0.2">
      <c r="B4251" s="10"/>
    </row>
    <row r="4252" spans="2:2" x14ac:dyDescent="0.2">
      <c r="B4252" s="10"/>
    </row>
    <row r="4253" spans="2:2" x14ac:dyDescent="0.2">
      <c r="B4253" s="10"/>
    </row>
    <row r="4254" spans="2:2" x14ac:dyDescent="0.2">
      <c r="B4254" s="10"/>
    </row>
    <row r="4255" spans="2:2" x14ac:dyDescent="0.2">
      <c r="B4255" s="10"/>
    </row>
    <row r="4256" spans="2:2" x14ac:dyDescent="0.2">
      <c r="B4256" s="10"/>
    </row>
    <row r="4257" spans="2:2" x14ac:dyDescent="0.2">
      <c r="B4257" s="10"/>
    </row>
    <row r="4258" spans="2:2" x14ac:dyDescent="0.2">
      <c r="B4258" s="10"/>
    </row>
    <row r="4259" spans="2:2" x14ac:dyDescent="0.2">
      <c r="B4259" s="10"/>
    </row>
    <row r="4260" spans="2:2" x14ac:dyDescent="0.2">
      <c r="B4260" s="10"/>
    </row>
    <row r="4261" spans="2:2" x14ac:dyDescent="0.2">
      <c r="B4261" s="10"/>
    </row>
    <row r="4262" spans="2:2" x14ac:dyDescent="0.2">
      <c r="B4262" s="10"/>
    </row>
    <row r="4263" spans="2:2" x14ac:dyDescent="0.2">
      <c r="B4263" s="10"/>
    </row>
    <row r="4264" spans="2:2" x14ac:dyDescent="0.2">
      <c r="B4264" s="10"/>
    </row>
    <row r="4265" spans="2:2" x14ac:dyDescent="0.2">
      <c r="B4265" s="10"/>
    </row>
    <row r="4266" spans="2:2" x14ac:dyDescent="0.2">
      <c r="B4266" s="10"/>
    </row>
    <row r="4267" spans="2:2" x14ac:dyDescent="0.2">
      <c r="B4267" s="10"/>
    </row>
    <row r="4268" spans="2:2" x14ac:dyDescent="0.2">
      <c r="B4268" s="10"/>
    </row>
    <row r="4269" spans="2:2" x14ac:dyDescent="0.2">
      <c r="B4269" s="10"/>
    </row>
    <row r="4270" spans="2:2" x14ac:dyDescent="0.2">
      <c r="B4270" s="10"/>
    </row>
    <row r="4271" spans="2:2" x14ac:dyDescent="0.2">
      <c r="B4271" s="10"/>
    </row>
    <row r="4272" spans="2:2" x14ac:dyDescent="0.2">
      <c r="B4272" s="10"/>
    </row>
    <row r="4273" spans="2:2" x14ac:dyDescent="0.2">
      <c r="B4273" s="10"/>
    </row>
    <row r="4274" spans="2:2" x14ac:dyDescent="0.2">
      <c r="B4274" s="10"/>
    </row>
    <row r="4275" spans="2:2" x14ac:dyDescent="0.2">
      <c r="B4275" s="10"/>
    </row>
    <row r="4276" spans="2:2" x14ac:dyDescent="0.2">
      <c r="B4276" s="10"/>
    </row>
    <row r="4277" spans="2:2" x14ac:dyDescent="0.2">
      <c r="B4277" s="10"/>
    </row>
    <row r="4278" spans="2:2" x14ac:dyDescent="0.2">
      <c r="B4278" s="10"/>
    </row>
    <row r="4279" spans="2:2" x14ac:dyDescent="0.2">
      <c r="B4279" s="10"/>
    </row>
    <row r="4280" spans="2:2" x14ac:dyDescent="0.2">
      <c r="B4280" s="10"/>
    </row>
    <row r="4281" spans="2:2" x14ac:dyDescent="0.2">
      <c r="B4281" s="10"/>
    </row>
    <row r="4282" spans="2:2" x14ac:dyDescent="0.2">
      <c r="B4282" s="10"/>
    </row>
    <row r="4283" spans="2:2" x14ac:dyDescent="0.2">
      <c r="B4283" s="10"/>
    </row>
    <row r="4284" spans="2:2" x14ac:dyDescent="0.2">
      <c r="B4284" s="10"/>
    </row>
    <row r="4285" spans="2:2" x14ac:dyDescent="0.2">
      <c r="B4285" s="10"/>
    </row>
    <row r="4286" spans="2:2" x14ac:dyDescent="0.2">
      <c r="B4286" s="10"/>
    </row>
    <row r="4287" spans="2:2" x14ac:dyDescent="0.2">
      <c r="B4287" s="10"/>
    </row>
    <row r="4288" spans="2:2" x14ac:dyDescent="0.2">
      <c r="B4288" s="10"/>
    </row>
    <row r="4289" spans="2:2" x14ac:dyDescent="0.2">
      <c r="B4289" s="10"/>
    </row>
    <row r="4290" spans="2:2" x14ac:dyDescent="0.2">
      <c r="B4290" s="10"/>
    </row>
    <row r="4291" spans="2:2" x14ac:dyDescent="0.2">
      <c r="B4291" s="10"/>
    </row>
    <row r="4292" spans="2:2" x14ac:dyDescent="0.2">
      <c r="B4292" s="10"/>
    </row>
    <row r="4293" spans="2:2" x14ac:dyDescent="0.2">
      <c r="B4293" s="10"/>
    </row>
    <row r="4294" spans="2:2" x14ac:dyDescent="0.2">
      <c r="B4294" s="10"/>
    </row>
    <row r="4295" spans="2:2" x14ac:dyDescent="0.2">
      <c r="B4295" s="10"/>
    </row>
    <row r="4296" spans="2:2" x14ac:dyDescent="0.2">
      <c r="B4296" s="10"/>
    </row>
    <row r="4297" spans="2:2" x14ac:dyDescent="0.2">
      <c r="B4297" s="10"/>
    </row>
    <row r="4298" spans="2:2" x14ac:dyDescent="0.2">
      <c r="B4298" s="10"/>
    </row>
    <row r="4299" spans="2:2" x14ac:dyDescent="0.2">
      <c r="B4299" s="10"/>
    </row>
    <row r="4300" spans="2:2" x14ac:dyDescent="0.2">
      <c r="B4300" s="10"/>
    </row>
    <row r="4301" spans="2:2" x14ac:dyDescent="0.2">
      <c r="B4301" s="10"/>
    </row>
    <row r="4302" spans="2:2" x14ac:dyDescent="0.2">
      <c r="B4302" s="10"/>
    </row>
    <row r="4303" spans="2:2" x14ac:dyDescent="0.2">
      <c r="B4303" s="10"/>
    </row>
    <row r="4304" spans="2:2" x14ac:dyDescent="0.2">
      <c r="B4304" s="10"/>
    </row>
    <row r="4305" spans="2:2" x14ac:dyDescent="0.2">
      <c r="B4305" s="10"/>
    </row>
    <row r="4306" spans="2:2" x14ac:dyDescent="0.2">
      <c r="B4306" s="10"/>
    </row>
    <row r="4307" spans="2:2" x14ac:dyDescent="0.2">
      <c r="B4307" s="10"/>
    </row>
    <row r="4308" spans="2:2" x14ac:dyDescent="0.2">
      <c r="B4308" s="10"/>
    </row>
    <row r="4309" spans="2:2" x14ac:dyDescent="0.2">
      <c r="B4309" s="10"/>
    </row>
    <row r="4310" spans="2:2" x14ac:dyDescent="0.2">
      <c r="B4310" s="10"/>
    </row>
    <row r="4311" spans="2:2" x14ac:dyDescent="0.2">
      <c r="B4311" s="10"/>
    </row>
    <row r="4312" spans="2:2" x14ac:dyDescent="0.2">
      <c r="B4312" s="10"/>
    </row>
    <row r="4313" spans="2:2" x14ac:dyDescent="0.2">
      <c r="B4313" s="10"/>
    </row>
    <row r="4314" spans="2:2" x14ac:dyDescent="0.2">
      <c r="B4314" s="10"/>
    </row>
    <row r="4315" spans="2:2" x14ac:dyDescent="0.2">
      <c r="B4315" s="10"/>
    </row>
    <row r="4316" spans="2:2" x14ac:dyDescent="0.2">
      <c r="B4316" s="10"/>
    </row>
    <row r="4317" spans="2:2" x14ac:dyDescent="0.2">
      <c r="B4317" s="10"/>
    </row>
    <row r="4318" spans="2:2" x14ac:dyDescent="0.2">
      <c r="B4318" s="10"/>
    </row>
    <row r="4319" spans="2:2" x14ac:dyDescent="0.2">
      <c r="B4319" s="10"/>
    </row>
    <row r="4320" spans="2:2" x14ac:dyDescent="0.2">
      <c r="B4320" s="10"/>
    </row>
    <row r="4321" spans="2:2" x14ac:dyDescent="0.2">
      <c r="B4321" s="10"/>
    </row>
    <row r="4322" spans="2:2" x14ac:dyDescent="0.2">
      <c r="B4322" s="10"/>
    </row>
    <row r="4323" spans="2:2" x14ac:dyDescent="0.2">
      <c r="B4323" s="10"/>
    </row>
    <row r="4324" spans="2:2" x14ac:dyDescent="0.2">
      <c r="B4324" s="10"/>
    </row>
    <row r="4325" spans="2:2" x14ac:dyDescent="0.2">
      <c r="B4325" s="10"/>
    </row>
    <row r="4326" spans="2:2" x14ac:dyDescent="0.2">
      <c r="B4326" s="10"/>
    </row>
    <row r="4327" spans="2:2" x14ac:dyDescent="0.2">
      <c r="B4327" s="10"/>
    </row>
    <row r="4328" spans="2:2" x14ac:dyDescent="0.2">
      <c r="B4328" s="10"/>
    </row>
    <row r="4329" spans="2:2" x14ac:dyDescent="0.2">
      <c r="B4329" s="10"/>
    </row>
    <row r="4330" spans="2:2" x14ac:dyDescent="0.2">
      <c r="B4330" s="10"/>
    </row>
    <row r="4331" spans="2:2" x14ac:dyDescent="0.2">
      <c r="B4331" s="10"/>
    </row>
    <row r="4332" spans="2:2" x14ac:dyDescent="0.2">
      <c r="B4332" s="10"/>
    </row>
    <row r="4333" spans="2:2" x14ac:dyDescent="0.2">
      <c r="B4333" s="10"/>
    </row>
    <row r="4334" spans="2:2" x14ac:dyDescent="0.2">
      <c r="B4334" s="10"/>
    </row>
    <row r="4335" spans="2:2" x14ac:dyDescent="0.2">
      <c r="B4335" s="10"/>
    </row>
    <row r="4336" spans="2:2" x14ac:dyDescent="0.2">
      <c r="B4336" s="10"/>
    </row>
    <row r="4337" spans="2:2" x14ac:dyDescent="0.2">
      <c r="B4337" s="10"/>
    </row>
    <row r="4338" spans="2:2" x14ac:dyDescent="0.2">
      <c r="B4338" s="10"/>
    </row>
    <row r="4339" spans="2:2" x14ac:dyDescent="0.2">
      <c r="B4339" s="10"/>
    </row>
    <row r="4340" spans="2:2" x14ac:dyDescent="0.2">
      <c r="B4340" s="10"/>
    </row>
    <row r="4341" spans="2:2" x14ac:dyDescent="0.2">
      <c r="B4341" s="10"/>
    </row>
    <row r="4342" spans="2:2" x14ac:dyDescent="0.2">
      <c r="B4342" s="10"/>
    </row>
    <row r="4343" spans="2:2" x14ac:dyDescent="0.2">
      <c r="B4343" s="10"/>
    </row>
    <row r="4344" spans="2:2" x14ac:dyDescent="0.2">
      <c r="B4344" s="10"/>
    </row>
    <row r="4345" spans="2:2" x14ac:dyDescent="0.2">
      <c r="B4345" s="10"/>
    </row>
    <row r="4346" spans="2:2" x14ac:dyDescent="0.2">
      <c r="B4346" s="10"/>
    </row>
    <row r="4347" spans="2:2" x14ac:dyDescent="0.2">
      <c r="B4347" s="10"/>
    </row>
    <row r="4348" spans="2:2" x14ac:dyDescent="0.2">
      <c r="B4348" s="10"/>
    </row>
    <row r="4349" spans="2:2" x14ac:dyDescent="0.2">
      <c r="B4349" s="10"/>
    </row>
    <row r="4350" spans="2:2" x14ac:dyDescent="0.2">
      <c r="B4350" s="10"/>
    </row>
    <row r="4351" spans="2:2" x14ac:dyDescent="0.2">
      <c r="B4351" s="10"/>
    </row>
    <row r="4352" spans="2:2" x14ac:dyDescent="0.2">
      <c r="B4352" s="10"/>
    </row>
    <row r="4353" spans="2:2" x14ac:dyDescent="0.2">
      <c r="B4353" s="10"/>
    </row>
    <row r="4354" spans="2:2" x14ac:dyDescent="0.2">
      <c r="B4354" s="10"/>
    </row>
    <row r="4355" spans="2:2" x14ac:dyDescent="0.2">
      <c r="B4355" s="10"/>
    </row>
    <row r="4356" spans="2:2" x14ac:dyDescent="0.2">
      <c r="B4356" s="10"/>
    </row>
    <row r="4357" spans="2:2" x14ac:dyDescent="0.2">
      <c r="B4357" s="10"/>
    </row>
    <row r="4358" spans="2:2" x14ac:dyDescent="0.2">
      <c r="B4358" s="10"/>
    </row>
    <row r="4359" spans="2:2" x14ac:dyDescent="0.2">
      <c r="B4359" s="10"/>
    </row>
    <row r="4360" spans="2:2" x14ac:dyDescent="0.2">
      <c r="B4360" s="10"/>
    </row>
    <row r="4361" spans="2:2" x14ac:dyDescent="0.2">
      <c r="B4361" s="10"/>
    </row>
    <row r="4362" spans="2:2" x14ac:dyDescent="0.2">
      <c r="B4362" s="10"/>
    </row>
    <row r="4363" spans="2:2" x14ac:dyDescent="0.2">
      <c r="B4363" s="10"/>
    </row>
    <row r="4364" spans="2:2" x14ac:dyDescent="0.2">
      <c r="B4364" s="10"/>
    </row>
    <row r="4365" spans="2:2" x14ac:dyDescent="0.2">
      <c r="B4365" s="10"/>
    </row>
    <row r="4366" spans="2:2" x14ac:dyDescent="0.2">
      <c r="B4366" s="10"/>
    </row>
    <row r="4367" spans="2:2" x14ac:dyDescent="0.2">
      <c r="B4367" s="10"/>
    </row>
    <row r="4368" spans="2:2" x14ac:dyDescent="0.2">
      <c r="B4368" s="10"/>
    </row>
    <row r="4369" spans="2:2" x14ac:dyDescent="0.2">
      <c r="B4369" s="10"/>
    </row>
    <row r="4370" spans="2:2" x14ac:dyDescent="0.2">
      <c r="B4370" s="10"/>
    </row>
    <row r="4371" spans="2:2" x14ac:dyDescent="0.2">
      <c r="B4371" s="10"/>
    </row>
    <row r="4372" spans="2:2" x14ac:dyDescent="0.2">
      <c r="B4372" s="10"/>
    </row>
    <row r="4373" spans="2:2" x14ac:dyDescent="0.2">
      <c r="B4373" s="10"/>
    </row>
    <row r="4374" spans="2:2" x14ac:dyDescent="0.2">
      <c r="B4374" s="10"/>
    </row>
    <row r="4375" spans="2:2" x14ac:dyDescent="0.2">
      <c r="B4375" s="10"/>
    </row>
    <row r="4376" spans="2:2" x14ac:dyDescent="0.2">
      <c r="B4376" s="10"/>
    </row>
    <row r="4377" spans="2:2" x14ac:dyDescent="0.2">
      <c r="B4377" s="10"/>
    </row>
    <row r="4378" spans="2:2" x14ac:dyDescent="0.2">
      <c r="B4378" s="10"/>
    </row>
    <row r="4379" spans="2:2" x14ac:dyDescent="0.2">
      <c r="B4379" s="10"/>
    </row>
    <row r="4380" spans="2:2" x14ac:dyDescent="0.2">
      <c r="B4380" s="10"/>
    </row>
    <row r="4381" spans="2:2" x14ac:dyDescent="0.2">
      <c r="B4381" s="10"/>
    </row>
    <row r="4382" spans="2:2" x14ac:dyDescent="0.2">
      <c r="B4382" s="10"/>
    </row>
    <row r="4383" spans="2:2" x14ac:dyDescent="0.2">
      <c r="B4383" s="10"/>
    </row>
    <row r="4384" spans="2:2" x14ac:dyDescent="0.2">
      <c r="B4384" s="10"/>
    </row>
    <row r="4385" spans="2:2" x14ac:dyDescent="0.2">
      <c r="B4385" s="10"/>
    </row>
    <row r="4386" spans="2:2" x14ac:dyDescent="0.2">
      <c r="B4386" s="10"/>
    </row>
    <row r="4387" spans="2:2" x14ac:dyDescent="0.2">
      <c r="B4387" s="10"/>
    </row>
    <row r="4388" spans="2:2" x14ac:dyDescent="0.2">
      <c r="B4388" s="10"/>
    </row>
    <row r="4389" spans="2:2" x14ac:dyDescent="0.2">
      <c r="B4389" s="10"/>
    </row>
    <row r="4390" spans="2:2" x14ac:dyDescent="0.2">
      <c r="B4390" s="10"/>
    </row>
    <row r="4391" spans="2:2" x14ac:dyDescent="0.2">
      <c r="B4391" s="10"/>
    </row>
    <row r="4392" spans="2:2" x14ac:dyDescent="0.2">
      <c r="B4392" s="10"/>
    </row>
    <row r="4393" spans="2:2" x14ac:dyDescent="0.2">
      <c r="B4393" s="10"/>
    </row>
    <row r="4394" spans="2:2" x14ac:dyDescent="0.2">
      <c r="B4394" s="10"/>
    </row>
    <row r="4395" spans="2:2" x14ac:dyDescent="0.2">
      <c r="B4395" s="10"/>
    </row>
    <row r="4396" spans="2:2" x14ac:dyDescent="0.2">
      <c r="B4396" s="10"/>
    </row>
    <row r="4397" spans="2:2" x14ac:dyDescent="0.2">
      <c r="B4397" s="10"/>
    </row>
    <row r="4398" spans="2:2" x14ac:dyDescent="0.2">
      <c r="B4398" s="10"/>
    </row>
    <row r="4399" spans="2:2" x14ac:dyDescent="0.2">
      <c r="B4399" s="10"/>
    </row>
    <row r="4400" spans="2:2" x14ac:dyDescent="0.2">
      <c r="B4400" s="10"/>
    </row>
    <row r="4401" spans="2:2" x14ac:dyDescent="0.2">
      <c r="B4401" s="10"/>
    </row>
    <row r="4402" spans="2:2" x14ac:dyDescent="0.2">
      <c r="B4402" s="10"/>
    </row>
    <row r="4403" spans="2:2" x14ac:dyDescent="0.2">
      <c r="B4403" s="10"/>
    </row>
    <row r="4404" spans="2:2" x14ac:dyDescent="0.2">
      <c r="B4404" s="10"/>
    </row>
    <row r="4405" spans="2:2" x14ac:dyDescent="0.2">
      <c r="B4405" s="10"/>
    </row>
    <row r="4406" spans="2:2" x14ac:dyDescent="0.2">
      <c r="B4406" s="10"/>
    </row>
    <row r="4407" spans="2:2" x14ac:dyDescent="0.2">
      <c r="B4407" s="10"/>
    </row>
    <row r="4408" spans="2:2" x14ac:dyDescent="0.2">
      <c r="B4408" s="10"/>
    </row>
    <row r="4409" spans="2:2" x14ac:dyDescent="0.2">
      <c r="B4409" s="10"/>
    </row>
    <row r="4410" spans="2:2" x14ac:dyDescent="0.2">
      <c r="B4410" s="10"/>
    </row>
    <row r="4411" spans="2:2" x14ac:dyDescent="0.2">
      <c r="B4411" s="10"/>
    </row>
    <row r="4412" spans="2:2" x14ac:dyDescent="0.2">
      <c r="B4412" s="10"/>
    </row>
    <row r="4413" spans="2:2" x14ac:dyDescent="0.2">
      <c r="B4413" s="10"/>
    </row>
    <row r="4414" spans="2:2" x14ac:dyDescent="0.2">
      <c r="B4414" s="10"/>
    </row>
    <row r="4415" spans="2:2" x14ac:dyDescent="0.2">
      <c r="B4415" s="10"/>
    </row>
    <row r="4416" spans="2:2" x14ac:dyDescent="0.2">
      <c r="B4416" s="10"/>
    </row>
    <row r="4417" spans="2:2" x14ac:dyDescent="0.2">
      <c r="B4417" s="10"/>
    </row>
    <row r="4418" spans="2:2" x14ac:dyDescent="0.2">
      <c r="B4418" s="10"/>
    </row>
    <row r="4419" spans="2:2" x14ac:dyDescent="0.2">
      <c r="B4419" s="10"/>
    </row>
    <row r="4420" spans="2:2" x14ac:dyDescent="0.2">
      <c r="B4420" s="10"/>
    </row>
    <row r="4421" spans="2:2" x14ac:dyDescent="0.2">
      <c r="B4421" s="10"/>
    </row>
    <row r="4422" spans="2:2" x14ac:dyDescent="0.2">
      <c r="B4422" s="10"/>
    </row>
    <row r="4423" spans="2:2" x14ac:dyDescent="0.2">
      <c r="B4423" s="10"/>
    </row>
    <row r="4424" spans="2:2" x14ac:dyDescent="0.2">
      <c r="B4424" s="10"/>
    </row>
    <row r="4425" spans="2:2" x14ac:dyDescent="0.2">
      <c r="B4425" s="10"/>
    </row>
    <row r="4426" spans="2:2" x14ac:dyDescent="0.2">
      <c r="B4426" s="10"/>
    </row>
    <row r="4427" spans="2:2" x14ac:dyDescent="0.2">
      <c r="B4427" s="10"/>
    </row>
    <row r="4428" spans="2:2" x14ac:dyDescent="0.2">
      <c r="B4428" s="10"/>
    </row>
    <row r="4429" spans="2:2" x14ac:dyDescent="0.2">
      <c r="B4429" s="10"/>
    </row>
    <row r="4430" spans="2:2" x14ac:dyDescent="0.2">
      <c r="B4430" s="10"/>
    </row>
    <row r="4431" spans="2:2" x14ac:dyDescent="0.2">
      <c r="B4431" s="10"/>
    </row>
    <row r="4432" spans="2:2" x14ac:dyDescent="0.2">
      <c r="B4432" s="10"/>
    </row>
    <row r="4433" spans="2:2" x14ac:dyDescent="0.2">
      <c r="B4433" s="10"/>
    </row>
    <row r="4434" spans="2:2" x14ac:dyDescent="0.2">
      <c r="B4434" s="10"/>
    </row>
    <row r="4435" spans="2:2" x14ac:dyDescent="0.2">
      <c r="B4435" s="10"/>
    </row>
    <row r="4436" spans="2:2" x14ac:dyDescent="0.2">
      <c r="B4436" s="10"/>
    </row>
    <row r="4437" spans="2:2" x14ac:dyDescent="0.2">
      <c r="B4437" s="10"/>
    </row>
    <row r="4438" spans="2:2" x14ac:dyDescent="0.2">
      <c r="B4438" s="10"/>
    </row>
    <row r="4439" spans="2:2" x14ac:dyDescent="0.2">
      <c r="B4439" s="10"/>
    </row>
    <row r="4440" spans="2:2" x14ac:dyDescent="0.2">
      <c r="B4440" s="10"/>
    </row>
    <row r="4441" spans="2:2" x14ac:dyDescent="0.2">
      <c r="B4441" s="10"/>
    </row>
    <row r="4442" spans="2:2" x14ac:dyDescent="0.2">
      <c r="B4442" s="10"/>
    </row>
    <row r="4443" spans="2:2" x14ac:dyDescent="0.2">
      <c r="B4443" s="10"/>
    </row>
    <row r="4444" spans="2:2" x14ac:dyDescent="0.2">
      <c r="B4444" s="10"/>
    </row>
    <row r="4445" spans="2:2" x14ac:dyDescent="0.2">
      <c r="B4445" s="10"/>
    </row>
    <row r="4446" spans="2:2" x14ac:dyDescent="0.2">
      <c r="B4446" s="10"/>
    </row>
    <row r="4447" spans="2:2" x14ac:dyDescent="0.2">
      <c r="B4447" s="10"/>
    </row>
    <row r="4448" spans="2:2" x14ac:dyDescent="0.2">
      <c r="B4448" s="10"/>
    </row>
    <row r="4449" spans="2:2" x14ac:dyDescent="0.2">
      <c r="B4449" s="10"/>
    </row>
    <row r="4450" spans="2:2" x14ac:dyDescent="0.2">
      <c r="B4450" s="10"/>
    </row>
    <row r="4451" spans="2:2" x14ac:dyDescent="0.2">
      <c r="B4451" s="10"/>
    </row>
    <row r="4452" spans="2:2" x14ac:dyDescent="0.2">
      <c r="B4452" s="10"/>
    </row>
    <row r="4453" spans="2:2" x14ac:dyDescent="0.2">
      <c r="B4453" s="10"/>
    </row>
    <row r="4454" spans="2:2" x14ac:dyDescent="0.2">
      <c r="B4454" s="10"/>
    </row>
    <row r="4455" spans="2:2" x14ac:dyDescent="0.2">
      <c r="B4455" s="10"/>
    </row>
    <row r="4456" spans="2:2" x14ac:dyDescent="0.2">
      <c r="B4456" s="10"/>
    </row>
    <row r="4457" spans="2:2" x14ac:dyDescent="0.2">
      <c r="B4457" s="10"/>
    </row>
    <row r="4458" spans="2:2" x14ac:dyDescent="0.2">
      <c r="B4458" s="10"/>
    </row>
    <row r="4459" spans="2:2" x14ac:dyDescent="0.2">
      <c r="B4459" s="10"/>
    </row>
    <row r="4460" spans="2:2" x14ac:dyDescent="0.2">
      <c r="B4460" s="10"/>
    </row>
    <row r="4461" spans="2:2" x14ac:dyDescent="0.2">
      <c r="B4461" s="10"/>
    </row>
    <row r="4462" spans="2:2" x14ac:dyDescent="0.2">
      <c r="B4462" s="10"/>
    </row>
    <row r="4463" spans="2:2" x14ac:dyDescent="0.2">
      <c r="B4463" s="10"/>
    </row>
    <row r="4464" spans="2:2" x14ac:dyDescent="0.2">
      <c r="B4464" s="10"/>
    </row>
    <row r="4465" spans="2:2" x14ac:dyDescent="0.2">
      <c r="B4465" s="10"/>
    </row>
    <row r="4466" spans="2:2" x14ac:dyDescent="0.2">
      <c r="B4466" s="10"/>
    </row>
    <row r="4467" spans="2:2" x14ac:dyDescent="0.2">
      <c r="B4467" s="10"/>
    </row>
    <row r="4468" spans="2:2" x14ac:dyDescent="0.2">
      <c r="B4468" s="10"/>
    </row>
    <row r="4469" spans="2:2" x14ac:dyDescent="0.2">
      <c r="B4469" s="10"/>
    </row>
    <row r="4470" spans="2:2" x14ac:dyDescent="0.2">
      <c r="B4470" s="10"/>
    </row>
    <row r="4471" spans="2:2" x14ac:dyDescent="0.2">
      <c r="B4471" s="10"/>
    </row>
    <row r="4472" spans="2:2" x14ac:dyDescent="0.2">
      <c r="B4472" s="10"/>
    </row>
    <row r="4473" spans="2:2" x14ac:dyDescent="0.2">
      <c r="B4473" s="10"/>
    </row>
    <row r="4474" spans="2:2" x14ac:dyDescent="0.2">
      <c r="B4474" s="10"/>
    </row>
    <row r="4475" spans="2:2" x14ac:dyDescent="0.2">
      <c r="B4475" s="10"/>
    </row>
    <row r="4476" spans="2:2" x14ac:dyDescent="0.2">
      <c r="B4476" s="10"/>
    </row>
    <row r="4477" spans="2:2" x14ac:dyDescent="0.2">
      <c r="B4477" s="10"/>
    </row>
    <row r="4478" spans="2:2" x14ac:dyDescent="0.2">
      <c r="B4478" s="10"/>
    </row>
    <row r="4479" spans="2:2" x14ac:dyDescent="0.2">
      <c r="B4479" s="10"/>
    </row>
    <row r="4480" spans="2:2" x14ac:dyDescent="0.2">
      <c r="B4480" s="10"/>
    </row>
    <row r="4481" spans="2:2" x14ac:dyDescent="0.2">
      <c r="B4481" s="10"/>
    </row>
    <row r="4482" spans="2:2" x14ac:dyDescent="0.2">
      <c r="B4482" s="10"/>
    </row>
    <row r="4483" spans="2:2" x14ac:dyDescent="0.2">
      <c r="B4483" s="10"/>
    </row>
    <row r="4484" spans="2:2" x14ac:dyDescent="0.2">
      <c r="B4484" s="10"/>
    </row>
    <row r="4485" spans="2:2" x14ac:dyDescent="0.2">
      <c r="B4485" s="10"/>
    </row>
    <row r="4486" spans="2:2" x14ac:dyDescent="0.2">
      <c r="B4486" s="10"/>
    </row>
    <row r="4487" spans="2:2" x14ac:dyDescent="0.2">
      <c r="B4487" s="10"/>
    </row>
    <row r="4488" spans="2:2" x14ac:dyDescent="0.2">
      <c r="B4488" s="10"/>
    </row>
    <row r="4489" spans="2:2" x14ac:dyDescent="0.2">
      <c r="B4489" s="10"/>
    </row>
    <row r="4490" spans="2:2" x14ac:dyDescent="0.2">
      <c r="B4490" s="10"/>
    </row>
    <row r="4491" spans="2:2" x14ac:dyDescent="0.2">
      <c r="B4491" s="10"/>
    </row>
    <row r="4492" spans="2:2" x14ac:dyDescent="0.2">
      <c r="B4492" s="10"/>
    </row>
    <row r="4493" spans="2:2" x14ac:dyDescent="0.2">
      <c r="B4493" s="10"/>
    </row>
    <row r="4494" spans="2:2" x14ac:dyDescent="0.2">
      <c r="B4494" s="10"/>
    </row>
    <row r="4495" spans="2:2" x14ac:dyDescent="0.2">
      <c r="B4495" s="10"/>
    </row>
    <row r="4496" spans="2:2" x14ac:dyDescent="0.2">
      <c r="B4496" s="10"/>
    </row>
    <row r="4497" spans="2:2" x14ac:dyDescent="0.2">
      <c r="B4497" s="10"/>
    </row>
    <row r="4498" spans="2:2" x14ac:dyDescent="0.2">
      <c r="B4498" s="10"/>
    </row>
    <row r="4499" spans="2:2" x14ac:dyDescent="0.2">
      <c r="B4499" s="10"/>
    </row>
    <row r="4500" spans="2:2" x14ac:dyDescent="0.2">
      <c r="B4500" s="10"/>
    </row>
    <row r="4501" spans="2:2" x14ac:dyDescent="0.2">
      <c r="B4501" s="10"/>
    </row>
    <row r="4502" spans="2:2" x14ac:dyDescent="0.2">
      <c r="B4502" s="10"/>
    </row>
    <row r="4503" spans="2:2" x14ac:dyDescent="0.2">
      <c r="B4503" s="10"/>
    </row>
    <row r="4504" spans="2:2" x14ac:dyDescent="0.2">
      <c r="B4504" s="10"/>
    </row>
    <row r="4505" spans="2:2" x14ac:dyDescent="0.2">
      <c r="B4505" s="10"/>
    </row>
    <row r="4506" spans="2:2" x14ac:dyDescent="0.2">
      <c r="B4506" s="10"/>
    </row>
    <row r="4507" spans="2:2" x14ac:dyDescent="0.2">
      <c r="B4507" s="10"/>
    </row>
    <row r="4508" spans="2:2" x14ac:dyDescent="0.2">
      <c r="B4508" s="10"/>
    </row>
    <row r="4509" spans="2:2" x14ac:dyDescent="0.2">
      <c r="B4509" s="10"/>
    </row>
    <row r="4510" spans="2:2" x14ac:dyDescent="0.2">
      <c r="B4510" s="10"/>
    </row>
    <row r="4511" spans="2:2" x14ac:dyDescent="0.2">
      <c r="B4511" s="10"/>
    </row>
    <row r="4512" spans="2:2" x14ac:dyDescent="0.2">
      <c r="B4512" s="10"/>
    </row>
    <row r="4513" spans="2:2" x14ac:dyDescent="0.2">
      <c r="B4513" s="10"/>
    </row>
    <row r="4514" spans="2:2" x14ac:dyDescent="0.2">
      <c r="B4514" s="10"/>
    </row>
    <row r="4515" spans="2:2" x14ac:dyDescent="0.2">
      <c r="B4515" s="10"/>
    </row>
    <row r="4516" spans="2:2" x14ac:dyDescent="0.2">
      <c r="B4516" s="10"/>
    </row>
    <row r="4517" spans="2:2" x14ac:dyDescent="0.2">
      <c r="B4517" s="10"/>
    </row>
    <row r="4518" spans="2:2" x14ac:dyDescent="0.2">
      <c r="B4518" s="10"/>
    </row>
    <row r="4519" spans="2:2" x14ac:dyDescent="0.2">
      <c r="B4519" s="10"/>
    </row>
    <row r="4520" spans="2:2" x14ac:dyDescent="0.2">
      <c r="B4520" s="10"/>
    </row>
    <row r="4521" spans="2:2" x14ac:dyDescent="0.2">
      <c r="B4521" s="10"/>
    </row>
    <row r="4522" spans="2:2" x14ac:dyDescent="0.2">
      <c r="B4522" s="10"/>
    </row>
    <row r="4523" spans="2:2" x14ac:dyDescent="0.2">
      <c r="B4523" s="10"/>
    </row>
    <row r="4524" spans="2:2" x14ac:dyDescent="0.2">
      <c r="B4524" s="10"/>
    </row>
    <row r="4525" spans="2:2" x14ac:dyDescent="0.2">
      <c r="B4525" s="10"/>
    </row>
    <row r="4526" spans="2:2" x14ac:dyDescent="0.2">
      <c r="B4526" s="10"/>
    </row>
    <row r="4527" spans="2:2" x14ac:dyDescent="0.2">
      <c r="B4527" s="10"/>
    </row>
    <row r="4528" spans="2:2" x14ac:dyDescent="0.2">
      <c r="B4528" s="10"/>
    </row>
    <row r="4529" spans="2:2" x14ac:dyDescent="0.2">
      <c r="B4529" s="10"/>
    </row>
    <row r="4530" spans="2:2" x14ac:dyDescent="0.2">
      <c r="B4530" s="10"/>
    </row>
    <row r="4531" spans="2:2" x14ac:dyDescent="0.2">
      <c r="B4531" s="10"/>
    </row>
    <row r="4532" spans="2:2" x14ac:dyDescent="0.2">
      <c r="B4532" s="10"/>
    </row>
    <row r="4533" spans="2:2" x14ac:dyDescent="0.2">
      <c r="B4533" s="10"/>
    </row>
    <row r="4534" spans="2:2" x14ac:dyDescent="0.2">
      <c r="B4534" s="10"/>
    </row>
    <row r="4535" spans="2:2" x14ac:dyDescent="0.2">
      <c r="B4535" s="10"/>
    </row>
    <row r="4536" spans="2:2" x14ac:dyDescent="0.2">
      <c r="B4536" s="10"/>
    </row>
    <row r="4537" spans="2:2" x14ac:dyDescent="0.2">
      <c r="B4537" s="10"/>
    </row>
    <row r="4538" spans="2:2" x14ac:dyDescent="0.2">
      <c r="B4538" s="10"/>
    </row>
    <row r="4539" spans="2:2" x14ac:dyDescent="0.2">
      <c r="B4539" s="10"/>
    </row>
    <row r="4540" spans="2:2" x14ac:dyDescent="0.2">
      <c r="B4540" s="10"/>
    </row>
    <row r="4541" spans="2:2" x14ac:dyDescent="0.2">
      <c r="B4541" s="10"/>
    </row>
    <row r="4542" spans="2:2" x14ac:dyDescent="0.2">
      <c r="B4542" s="10"/>
    </row>
    <row r="4543" spans="2:2" x14ac:dyDescent="0.2">
      <c r="B4543" s="10"/>
    </row>
    <row r="4544" spans="2:2" x14ac:dyDescent="0.2">
      <c r="B4544" s="10"/>
    </row>
    <row r="4545" spans="2:2" x14ac:dyDescent="0.2">
      <c r="B4545" s="10"/>
    </row>
    <row r="4546" spans="2:2" x14ac:dyDescent="0.2">
      <c r="B4546" s="10"/>
    </row>
    <row r="4547" spans="2:2" x14ac:dyDescent="0.2">
      <c r="B4547" s="10"/>
    </row>
    <row r="4548" spans="2:2" x14ac:dyDescent="0.2">
      <c r="B4548" s="10"/>
    </row>
    <row r="4549" spans="2:2" x14ac:dyDescent="0.2">
      <c r="B4549" s="10"/>
    </row>
    <row r="4550" spans="2:2" x14ac:dyDescent="0.2">
      <c r="B4550" s="10"/>
    </row>
    <row r="4551" spans="2:2" x14ac:dyDescent="0.2">
      <c r="B4551" s="10"/>
    </row>
    <row r="4552" spans="2:2" x14ac:dyDescent="0.2">
      <c r="B4552" s="10"/>
    </row>
    <row r="4553" spans="2:2" x14ac:dyDescent="0.2">
      <c r="B4553" s="10"/>
    </row>
    <row r="4554" spans="2:2" x14ac:dyDescent="0.2">
      <c r="B4554" s="10"/>
    </row>
    <row r="4555" spans="2:2" x14ac:dyDescent="0.2">
      <c r="B4555" s="10"/>
    </row>
    <row r="4556" spans="2:2" x14ac:dyDescent="0.2">
      <c r="B4556" s="10"/>
    </row>
    <row r="4557" spans="2:2" x14ac:dyDescent="0.2">
      <c r="B4557" s="10"/>
    </row>
    <row r="4558" spans="2:2" x14ac:dyDescent="0.2">
      <c r="B4558" s="10"/>
    </row>
    <row r="4559" spans="2:2" x14ac:dyDescent="0.2">
      <c r="B4559" s="10"/>
    </row>
    <row r="4560" spans="2:2" x14ac:dyDescent="0.2">
      <c r="B4560" s="10"/>
    </row>
    <row r="4561" spans="2:2" x14ac:dyDescent="0.2">
      <c r="B4561" s="10"/>
    </row>
    <row r="4562" spans="2:2" x14ac:dyDescent="0.2">
      <c r="B4562" s="10"/>
    </row>
    <row r="4563" spans="2:2" x14ac:dyDescent="0.2">
      <c r="B4563" s="10"/>
    </row>
    <row r="4564" spans="2:2" x14ac:dyDescent="0.2">
      <c r="B4564" s="10"/>
    </row>
    <row r="4565" spans="2:2" x14ac:dyDescent="0.2">
      <c r="B4565" s="10"/>
    </row>
    <row r="4566" spans="2:2" x14ac:dyDescent="0.2">
      <c r="B4566" s="10"/>
    </row>
    <row r="4567" spans="2:2" x14ac:dyDescent="0.2">
      <c r="B4567" s="10"/>
    </row>
    <row r="4568" spans="2:2" x14ac:dyDescent="0.2">
      <c r="B4568" s="10"/>
    </row>
    <row r="4569" spans="2:2" x14ac:dyDescent="0.2">
      <c r="B4569" s="10"/>
    </row>
    <row r="4570" spans="2:2" x14ac:dyDescent="0.2">
      <c r="B4570" s="10"/>
    </row>
    <row r="4571" spans="2:2" x14ac:dyDescent="0.2">
      <c r="B4571" s="10"/>
    </row>
    <row r="4572" spans="2:2" x14ac:dyDescent="0.2">
      <c r="B4572" s="10"/>
    </row>
    <row r="4573" spans="2:2" x14ac:dyDescent="0.2">
      <c r="B4573" s="10"/>
    </row>
    <row r="4574" spans="2:2" x14ac:dyDescent="0.2">
      <c r="B4574" s="10"/>
    </row>
    <row r="4575" spans="2:2" x14ac:dyDescent="0.2">
      <c r="B4575" s="10"/>
    </row>
    <row r="4576" spans="2:2" x14ac:dyDescent="0.2">
      <c r="B4576" s="10"/>
    </row>
    <row r="4577" spans="2:2" x14ac:dyDescent="0.2">
      <c r="B4577" s="10"/>
    </row>
    <row r="4578" spans="2:2" x14ac:dyDescent="0.2">
      <c r="B4578" s="10"/>
    </row>
    <row r="4579" spans="2:2" x14ac:dyDescent="0.2">
      <c r="B4579" s="10"/>
    </row>
    <row r="4580" spans="2:2" x14ac:dyDescent="0.2">
      <c r="B4580" s="10"/>
    </row>
    <row r="4581" spans="2:2" x14ac:dyDescent="0.2">
      <c r="B4581" s="10"/>
    </row>
    <row r="4582" spans="2:2" x14ac:dyDescent="0.2">
      <c r="B4582" s="10"/>
    </row>
    <row r="4583" spans="2:2" x14ac:dyDescent="0.2">
      <c r="B4583" s="10"/>
    </row>
    <row r="4584" spans="2:2" x14ac:dyDescent="0.2">
      <c r="B4584" s="10"/>
    </row>
    <row r="4585" spans="2:2" x14ac:dyDescent="0.2">
      <c r="B4585" s="10"/>
    </row>
    <row r="4586" spans="2:2" x14ac:dyDescent="0.2">
      <c r="B4586" s="10"/>
    </row>
    <row r="4587" spans="2:2" x14ac:dyDescent="0.2">
      <c r="B4587" s="10"/>
    </row>
    <row r="4588" spans="2:2" x14ac:dyDescent="0.2">
      <c r="B4588" s="10"/>
    </row>
    <row r="4589" spans="2:2" x14ac:dyDescent="0.2">
      <c r="B4589" s="10"/>
    </row>
    <row r="4590" spans="2:2" x14ac:dyDescent="0.2">
      <c r="B4590" s="10"/>
    </row>
    <row r="4591" spans="2:2" x14ac:dyDescent="0.2">
      <c r="B4591" s="10"/>
    </row>
    <row r="4592" spans="2:2" x14ac:dyDescent="0.2">
      <c r="B4592" s="10"/>
    </row>
    <row r="4593" spans="2:2" x14ac:dyDescent="0.2">
      <c r="B4593" s="10"/>
    </row>
    <row r="4594" spans="2:2" x14ac:dyDescent="0.2">
      <c r="B4594" s="10"/>
    </row>
    <row r="4595" spans="2:2" x14ac:dyDescent="0.2">
      <c r="B4595" s="10"/>
    </row>
    <row r="4596" spans="2:2" x14ac:dyDescent="0.2">
      <c r="B4596" s="10"/>
    </row>
    <row r="4597" spans="2:2" x14ac:dyDescent="0.2">
      <c r="B4597" s="10"/>
    </row>
    <row r="4598" spans="2:2" x14ac:dyDescent="0.2">
      <c r="B4598" s="10"/>
    </row>
    <row r="4599" spans="2:2" x14ac:dyDescent="0.2">
      <c r="B4599" s="10"/>
    </row>
    <row r="4600" spans="2:2" x14ac:dyDescent="0.2">
      <c r="B4600" s="10"/>
    </row>
    <row r="4601" spans="2:2" x14ac:dyDescent="0.2">
      <c r="B4601" s="10"/>
    </row>
    <row r="4602" spans="2:2" x14ac:dyDescent="0.2">
      <c r="B4602" s="10"/>
    </row>
    <row r="4603" spans="2:2" x14ac:dyDescent="0.2">
      <c r="B4603" s="10"/>
    </row>
    <row r="4604" spans="2:2" x14ac:dyDescent="0.2">
      <c r="B4604" s="10"/>
    </row>
    <row r="4605" spans="2:2" x14ac:dyDescent="0.2">
      <c r="B4605" s="10"/>
    </row>
    <row r="4606" spans="2:2" x14ac:dyDescent="0.2">
      <c r="B4606" s="10"/>
    </row>
    <row r="4607" spans="2:2" x14ac:dyDescent="0.2">
      <c r="B4607" s="10"/>
    </row>
    <row r="4608" spans="2:2" x14ac:dyDescent="0.2">
      <c r="B4608" s="10"/>
    </row>
    <row r="4609" spans="2:2" x14ac:dyDescent="0.2">
      <c r="B4609" s="10"/>
    </row>
    <row r="4610" spans="2:2" x14ac:dyDescent="0.2">
      <c r="B4610" s="10"/>
    </row>
    <row r="4611" spans="2:2" x14ac:dyDescent="0.2">
      <c r="B4611" s="10"/>
    </row>
    <row r="4612" spans="2:2" x14ac:dyDescent="0.2">
      <c r="B4612" s="10"/>
    </row>
    <row r="4613" spans="2:2" x14ac:dyDescent="0.2">
      <c r="B4613" s="10"/>
    </row>
    <row r="4614" spans="2:2" x14ac:dyDescent="0.2">
      <c r="B4614" s="10"/>
    </row>
    <row r="4615" spans="2:2" x14ac:dyDescent="0.2">
      <c r="B4615" s="10"/>
    </row>
    <row r="4616" spans="2:2" x14ac:dyDescent="0.2">
      <c r="B4616" s="10"/>
    </row>
    <row r="4617" spans="2:2" x14ac:dyDescent="0.2">
      <c r="B4617" s="10"/>
    </row>
    <row r="4618" spans="2:2" x14ac:dyDescent="0.2">
      <c r="B4618" s="10"/>
    </row>
    <row r="4619" spans="2:2" x14ac:dyDescent="0.2">
      <c r="B4619" s="10"/>
    </row>
    <row r="4620" spans="2:2" x14ac:dyDescent="0.2">
      <c r="B4620" s="10"/>
    </row>
    <row r="4621" spans="2:2" x14ac:dyDescent="0.2">
      <c r="B4621" s="10"/>
    </row>
    <row r="4622" spans="2:2" x14ac:dyDescent="0.2">
      <c r="B4622" s="10"/>
    </row>
    <row r="4623" spans="2:2" x14ac:dyDescent="0.2">
      <c r="B4623" s="10"/>
    </row>
    <row r="4624" spans="2:2" x14ac:dyDescent="0.2">
      <c r="B4624" s="10"/>
    </row>
    <row r="4625" spans="2:2" x14ac:dyDescent="0.2">
      <c r="B4625" s="10"/>
    </row>
    <row r="4626" spans="2:2" x14ac:dyDescent="0.2">
      <c r="B4626" s="10"/>
    </row>
    <row r="4627" spans="2:2" x14ac:dyDescent="0.2">
      <c r="B4627" s="10"/>
    </row>
    <row r="4628" spans="2:2" x14ac:dyDescent="0.2">
      <c r="B4628" s="10"/>
    </row>
    <row r="4629" spans="2:2" x14ac:dyDescent="0.2">
      <c r="B4629" s="10"/>
    </row>
    <row r="4630" spans="2:2" x14ac:dyDescent="0.2">
      <c r="B4630" s="10"/>
    </row>
    <row r="4631" spans="2:2" x14ac:dyDescent="0.2">
      <c r="B4631" s="10"/>
    </row>
    <row r="4632" spans="2:2" x14ac:dyDescent="0.2">
      <c r="B4632" s="10"/>
    </row>
    <row r="4633" spans="2:2" x14ac:dyDescent="0.2">
      <c r="B4633" s="10"/>
    </row>
    <row r="4634" spans="2:2" x14ac:dyDescent="0.2">
      <c r="B4634" s="10"/>
    </row>
    <row r="4635" spans="2:2" x14ac:dyDescent="0.2">
      <c r="B4635" s="10"/>
    </row>
    <row r="4636" spans="2:2" x14ac:dyDescent="0.2">
      <c r="B4636" s="10"/>
    </row>
    <row r="4637" spans="2:2" x14ac:dyDescent="0.2">
      <c r="B4637" s="10"/>
    </row>
    <row r="4638" spans="2:2" x14ac:dyDescent="0.2">
      <c r="B4638" s="10"/>
    </row>
    <row r="4639" spans="2:2" x14ac:dyDescent="0.2">
      <c r="B4639" s="10"/>
    </row>
    <row r="4640" spans="2:2" x14ac:dyDescent="0.2">
      <c r="B4640" s="10"/>
    </row>
    <row r="4641" spans="2:2" x14ac:dyDescent="0.2">
      <c r="B4641" s="10"/>
    </row>
    <row r="4642" spans="2:2" x14ac:dyDescent="0.2">
      <c r="B4642" s="10"/>
    </row>
    <row r="4643" spans="2:2" x14ac:dyDescent="0.2">
      <c r="B4643" s="10"/>
    </row>
    <row r="4644" spans="2:2" x14ac:dyDescent="0.2">
      <c r="B4644" s="10"/>
    </row>
    <row r="4645" spans="2:2" x14ac:dyDescent="0.2">
      <c r="B4645" s="10"/>
    </row>
    <row r="4646" spans="2:2" x14ac:dyDescent="0.2">
      <c r="B4646" s="10"/>
    </row>
    <row r="4647" spans="2:2" x14ac:dyDescent="0.2">
      <c r="B4647" s="10"/>
    </row>
    <row r="4648" spans="2:2" x14ac:dyDescent="0.2">
      <c r="B4648" s="10"/>
    </row>
    <row r="4649" spans="2:2" x14ac:dyDescent="0.2">
      <c r="B4649" s="10"/>
    </row>
    <row r="4650" spans="2:2" x14ac:dyDescent="0.2">
      <c r="B4650" s="10"/>
    </row>
    <row r="4651" spans="2:2" x14ac:dyDescent="0.2">
      <c r="B4651" s="10"/>
    </row>
    <row r="4652" spans="2:2" x14ac:dyDescent="0.2">
      <c r="B4652" s="10"/>
    </row>
    <row r="4653" spans="2:2" x14ac:dyDescent="0.2">
      <c r="B4653" s="10"/>
    </row>
    <row r="4654" spans="2:2" x14ac:dyDescent="0.2">
      <c r="B4654" s="10"/>
    </row>
    <row r="4655" spans="2:2" x14ac:dyDescent="0.2">
      <c r="B4655" s="10"/>
    </row>
    <row r="4656" spans="2:2" x14ac:dyDescent="0.2">
      <c r="B4656" s="10"/>
    </row>
    <row r="4657" spans="2:2" x14ac:dyDescent="0.2">
      <c r="B4657" s="10"/>
    </row>
    <row r="4658" spans="2:2" x14ac:dyDescent="0.2">
      <c r="B4658" s="10"/>
    </row>
    <row r="4659" spans="2:2" x14ac:dyDescent="0.2">
      <c r="B4659" s="10"/>
    </row>
    <row r="4660" spans="2:2" x14ac:dyDescent="0.2">
      <c r="B4660" s="10"/>
    </row>
    <row r="4661" spans="2:2" x14ac:dyDescent="0.2">
      <c r="B4661" s="10"/>
    </row>
    <row r="4662" spans="2:2" x14ac:dyDescent="0.2">
      <c r="B4662" s="10"/>
    </row>
    <row r="4663" spans="2:2" x14ac:dyDescent="0.2">
      <c r="B4663" s="10"/>
    </row>
    <row r="4664" spans="2:2" x14ac:dyDescent="0.2">
      <c r="B4664" s="10"/>
    </row>
    <row r="4665" spans="2:2" x14ac:dyDescent="0.2">
      <c r="B4665" s="10"/>
    </row>
    <row r="4666" spans="2:2" x14ac:dyDescent="0.2">
      <c r="B4666" s="10"/>
    </row>
    <row r="4667" spans="2:2" x14ac:dyDescent="0.2">
      <c r="B4667" s="10"/>
    </row>
    <row r="4668" spans="2:2" x14ac:dyDescent="0.2">
      <c r="B4668" s="10"/>
    </row>
    <row r="4669" spans="2:2" x14ac:dyDescent="0.2">
      <c r="B4669" s="10"/>
    </row>
    <row r="4670" spans="2:2" x14ac:dyDescent="0.2">
      <c r="B4670" s="10"/>
    </row>
    <row r="4671" spans="2:2" x14ac:dyDescent="0.2">
      <c r="B4671" s="10"/>
    </row>
    <row r="4672" spans="2:2" x14ac:dyDescent="0.2">
      <c r="B4672" s="10"/>
    </row>
    <row r="4673" spans="2:2" x14ac:dyDescent="0.2">
      <c r="B4673" s="10"/>
    </row>
    <row r="4674" spans="2:2" x14ac:dyDescent="0.2">
      <c r="B4674" s="10"/>
    </row>
    <row r="4675" spans="2:2" x14ac:dyDescent="0.2">
      <c r="B4675" s="10"/>
    </row>
    <row r="4676" spans="2:2" x14ac:dyDescent="0.2">
      <c r="B4676" s="10"/>
    </row>
    <row r="4677" spans="2:2" x14ac:dyDescent="0.2">
      <c r="B4677" s="10"/>
    </row>
    <row r="4678" spans="2:2" x14ac:dyDescent="0.2">
      <c r="B4678" s="10"/>
    </row>
    <row r="4679" spans="2:2" x14ac:dyDescent="0.2">
      <c r="B4679" s="10"/>
    </row>
    <row r="4680" spans="2:2" x14ac:dyDescent="0.2">
      <c r="B4680" s="10"/>
    </row>
    <row r="4681" spans="2:2" x14ac:dyDescent="0.2">
      <c r="B4681" s="10"/>
    </row>
    <row r="4682" spans="2:2" x14ac:dyDescent="0.2">
      <c r="B4682" s="10"/>
    </row>
    <row r="4683" spans="2:2" x14ac:dyDescent="0.2">
      <c r="B4683" s="10"/>
    </row>
    <row r="4684" spans="2:2" x14ac:dyDescent="0.2">
      <c r="B4684" s="10"/>
    </row>
    <row r="4685" spans="2:2" x14ac:dyDescent="0.2">
      <c r="B4685" s="10"/>
    </row>
    <row r="4686" spans="2:2" x14ac:dyDescent="0.2">
      <c r="B4686" s="10"/>
    </row>
    <row r="4687" spans="2:2" x14ac:dyDescent="0.2">
      <c r="B4687" s="10"/>
    </row>
    <row r="4688" spans="2:2" x14ac:dyDescent="0.2">
      <c r="B4688" s="10"/>
    </row>
    <row r="4689" spans="2:2" x14ac:dyDescent="0.2">
      <c r="B4689" s="10"/>
    </row>
    <row r="4690" spans="2:2" x14ac:dyDescent="0.2">
      <c r="B4690" s="10"/>
    </row>
    <row r="4691" spans="2:2" x14ac:dyDescent="0.2">
      <c r="B4691" s="10"/>
    </row>
    <row r="4692" spans="2:2" x14ac:dyDescent="0.2">
      <c r="B4692" s="10"/>
    </row>
    <row r="4693" spans="2:2" x14ac:dyDescent="0.2">
      <c r="B4693" s="10"/>
    </row>
    <row r="4694" spans="2:2" x14ac:dyDescent="0.2">
      <c r="B4694" s="10"/>
    </row>
    <row r="4695" spans="2:2" x14ac:dyDescent="0.2">
      <c r="B4695" s="10"/>
    </row>
    <row r="4696" spans="2:2" x14ac:dyDescent="0.2">
      <c r="B4696" s="10"/>
    </row>
    <row r="4697" spans="2:2" x14ac:dyDescent="0.2">
      <c r="B4697" s="10"/>
    </row>
    <row r="4698" spans="2:2" x14ac:dyDescent="0.2">
      <c r="B4698" s="10"/>
    </row>
    <row r="4699" spans="2:2" x14ac:dyDescent="0.2">
      <c r="B4699" s="10"/>
    </row>
    <row r="4700" spans="2:2" x14ac:dyDescent="0.2">
      <c r="B4700" s="10"/>
    </row>
    <row r="4701" spans="2:2" x14ac:dyDescent="0.2">
      <c r="B4701" s="10"/>
    </row>
    <row r="4702" spans="2:2" x14ac:dyDescent="0.2">
      <c r="B4702" s="10"/>
    </row>
    <row r="4703" spans="2:2" x14ac:dyDescent="0.2">
      <c r="B4703" s="10"/>
    </row>
    <row r="4704" spans="2:2" x14ac:dyDescent="0.2">
      <c r="B4704" s="10"/>
    </row>
    <row r="4705" spans="2:2" x14ac:dyDescent="0.2">
      <c r="B4705" s="10"/>
    </row>
    <row r="4706" spans="2:2" x14ac:dyDescent="0.2">
      <c r="B4706" s="10"/>
    </row>
    <row r="4707" spans="2:2" x14ac:dyDescent="0.2">
      <c r="B4707" s="10"/>
    </row>
    <row r="4708" spans="2:2" x14ac:dyDescent="0.2">
      <c r="B4708" s="10"/>
    </row>
    <row r="4709" spans="2:2" x14ac:dyDescent="0.2">
      <c r="B4709" s="10"/>
    </row>
    <row r="4710" spans="2:2" x14ac:dyDescent="0.2">
      <c r="B4710" s="10"/>
    </row>
    <row r="4711" spans="2:2" x14ac:dyDescent="0.2">
      <c r="B4711" s="10"/>
    </row>
    <row r="4712" spans="2:2" x14ac:dyDescent="0.2">
      <c r="B4712" s="10"/>
    </row>
    <row r="4713" spans="2:2" x14ac:dyDescent="0.2">
      <c r="B4713" s="10"/>
    </row>
    <row r="4714" spans="2:2" x14ac:dyDescent="0.2">
      <c r="B4714" s="10"/>
    </row>
    <row r="4715" spans="2:2" x14ac:dyDescent="0.2">
      <c r="B4715" s="10"/>
    </row>
    <row r="4716" spans="2:2" x14ac:dyDescent="0.2">
      <c r="B4716" s="10"/>
    </row>
    <row r="4717" spans="2:2" x14ac:dyDescent="0.2">
      <c r="B4717" s="10"/>
    </row>
    <row r="4718" spans="2:2" x14ac:dyDescent="0.2">
      <c r="B4718" s="10"/>
    </row>
    <row r="4719" spans="2:2" x14ac:dyDescent="0.2">
      <c r="B4719" s="10"/>
    </row>
    <row r="4720" spans="2:2" x14ac:dyDescent="0.2">
      <c r="B4720" s="10"/>
    </row>
    <row r="4721" spans="2:2" x14ac:dyDescent="0.2">
      <c r="B4721" s="10"/>
    </row>
    <row r="4722" spans="2:2" x14ac:dyDescent="0.2">
      <c r="B4722" s="10"/>
    </row>
    <row r="4723" spans="2:2" x14ac:dyDescent="0.2">
      <c r="B4723" s="10"/>
    </row>
    <row r="4724" spans="2:2" x14ac:dyDescent="0.2">
      <c r="B4724" s="10"/>
    </row>
    <row r="4725" spans="2:2" x14ac:dyDescent="0.2">
      <c r="B4725" s="10"/>
    </row>
    <row r="4726" spans="2:2" x14ac:dyDescent="0.2">
      <c r="B4726" s="10"/>
    </row>
    <row r="4727" spans="2:2" x14ac:dyDescent="0.2">
      <c r="B4727" s="10"/>
    </row>
    <row r="4728" spans="2:2" x14ac:dyDescent="0.2">
      <c r="B4728" s="10"/>
    </row>
    <row r="4729" spans="2:2" x14ac:dyDescent="0.2">
      <c r="B4729" s="10"/>
    </row>
    <row r="4730" spans="2:2" x14ac:dyDescent="0.2">
      <c r="B4730" s="10"/>
    </row>
    <row r="4731" spans="2:2" x14ac:dyDescent="0.2">
      <c r="B4731" s="10"/>
    </row>
    <row r="4732" spans="2:2" x14ac:dyDescent="0.2">
      <c r="B4732" s="10"/>
    </row>
    <row r="4733" spans="2:2" x14ac:dyDescent="0.2">
      <c r="B4733" s="10"/>
    </row>
    <row r="4734" spans="2:2" x14ac:dyDescent="0.2">
      <c r="B4734" s="10"/>
    </row>
    <row r="4735" spans="2:2" x14ac:dyDescent="0.2">
      <c r="B4735" s="10"/>
    </row>
    <row r="4736" spans="2:2" x14ac:dyDescent="0.2">
      <c r="B4736" s="10"/>
    </row>
    <row r="4737" spans="2:2" x14ac:dyDescent="0.2">
      <c r="B4737" s="10"/>
    </row>
    <row r="4738" spans="2:2" x14ac:dyDescent="0.2">
      <c r="B4738" s="10"/>
    </row>
    <row r="4739" spans="2:2" x14ac:dyDescent="0.2">
      <c r="B4739" s="10"/>
    </row>
    <row r="4740" spans="2:2" x14ac:dyDescent="0.2">
      <c r="B4740" s="10"/>
    </row>
    <row r="4741" spans="2:2" x14ac:dyDescent="0.2">
      <c r="B4741" s="10"/>
    </row>
    <row r="4742" spans="2:2" x14ac:dyDescent="0.2">
      <c r="B4742" s="10"/>
    </row>
    <row r="4743" spans="2:2" x14ac:dyDescent="0.2">
      <c r="B4743" s="10"/>
    </row>
    <row r="4744" spans="2:2" x14ac:dyDescent="0.2">
      <c r="B4744" s="10"/>
    </row>
    <row r="4745" spans="2:2" x14ac:dyDescent="0.2">
      <c r="B4745" s="10"/>
    </row>
    <row r="4746" spans="2:2" x14ac:dyDescent="0.2">
      <c r="B4746" s="10"/>
    </row>
    <row r="4747" spans="2:2" x14ac:dyDescent="0.2">
      <c r="B4747" s="10"/>
    </row>
    <row r="4748" spans="2:2" x14ac:dyDescent="0.2">
      <c r="B4748" s="10"/>
    </row>
    <row r="4749" spans="2:2" x14ac:dyDescent="0.2">
      <c r="B4749" s="10"/>
    </row>
    <row r="4750" spans="2:2" x14ac:dyDescent="0.2">
      <c r="B4750" s="10"/>
    </row>
    <row r="4751" spans="2:2" x14ac:dyDescent="0.2">
      <c r="B4751" s="10"/>
    </row>
    <row r="4752" spans="2:2" x14ac:dyDescent="0.2">
      <c r="B4752" s="10"/>
    </row>
    <row r="4753" spans="2:2" x14ac:dyDescent="0.2">
      <c r="B4753" s="10"/>
    </row>
    <row r="4754" spans="2:2" x14ac:dyDescent="0.2">
      <c r="B4754" s="10"/>
    </row>
    <row r="4755" spans="2:2" x14ac:dyDescent="0.2">
      <c r="B4755" s="10"/>
    </row>
    <row r="4756" spans="2:2" x14ac:dyDescent="0.2">
      <c r="B4756" s="10"/>
    </row>
    <row r="4757" spans="2:2" x14ac:dyDescent="0.2">
      <c r="B4757" s="10"/>
    </row>
    <row r="4758" spans="2:2" x14ac:dyDescent="0.2">
      <c r="B4758" s="10"/>
    </row>
    <row r="4759" spans="2:2" x14ac:dyDescent="0.2">
      <c r="B4759" s="10"/>
    </row>
    <row r="4760" spans="2:2" x14ac:dyDescent="0.2">
      <c r="B4760" s="10"/>
    </row>
    <row r="4761" spans="2:2" x14ac:dyDescent="0.2">
      <c r="B4761" s="10"/>
    </row>
    <row r="4762" spans="2:2" x14ac:dyDescent="0.2">
      <c r="B4762" s="10"/>
    </row>
    <row r="4763" spans="2:2" x14ac:dyDescent="0.2">
      <c r="B4763" s="10"/>
    </row>
    <row r="4764" spans="2:2" x14ac:dyDescent="0.2">
      <c r="B4764" s="10"/>
    </row>
    <row r="4765" spans="2:2" x14ac:dyDescent="0.2">
      <c r="B4765" s="10"/>
    </row>
    <row r="4766" spans="2:2" x14ac:dyDescent="0.2">
      <c r="B4766" s="10"/>
    </row>
    <row r="4767" spans="2:2" x14ac:dyDescent="0.2">
      <c r="B4767" s="10"/>
    </row>
    <row r="4768" spans="2:2" x14ac:dyDescent="0.2">
      <c r="B4768" s="10"/>
    </row>
    <row r="4769" spans="2:2" x14ac:dyDescent="0.2">
      <c r="B4769" s="10"/>
    </row>
    <row r="4770" spans="2:2" x14ac:dyDescent="0.2">
      <c r="B4770" s="10"/>
    </row>
    <row r="4771" spans="2:2" x14ac:dyDescent="0.2">
      <c r="B4771" s="10"/>
    </row>
    <row r="4772" spans="2:2" x14ac:dyDescent="0.2">
      <c r="B4772" s="10"/>
    </row>
    <row r="4773" spans="2:2" x14ac:dyDescent="0.2">
      <c r="B4773" s="10"/>
    </row>
    <row r="4774" spans="2:2" x14ac:dyDescent="0.2">
      <c r="B4774" s="10"/>
    </row>
    <row r="4775" spans="2:2" x14ac:dyDescent="0.2">
      <c r="B4775" s="10"/>
    </row>
    <row r="4776" spans="2:2" x14ac:dyDescent="0.2">
      <c r="B4776" s="10"/>
    </row>
    <row r="4777" spans="2:2" x14ac:dyDescent="0.2">
      <c r="B4777" s="10"/>
    </row>
    <row r="4778" spans="2:2" x14ac:dyDescent="0.2">
      <c r="B4778" s="10"/>
    </row>
    <row r="4779" spans="2:2" x14ac:dyDescent="0.2">
      <c r="B4779" s="10"/>
    </row>
    <row r="4780" spans="2:2" x14ac:dyDescent="0.2">
      <c r="B4780" s="10"/>
    </row>
    <row r="4781" spans="2:2" x14ac:dyDescent="0.2">
      <c r="B4781" s="10"/>
    </row>
    <row r="4782" spans="2:2" x14ac:dyDescent="0.2">
      <c r="B4782" s="10"/>
    </row>
    <row r="4783" spans="2:2" x14ac:dyDescent="0.2">
      <c r="B4783" s="10"/>
    </row>
    <row r="4784" spans="2:2" x14ac:dyDescent="0.2">
      <c r="B4784" s="10"/>
    </row>
    <row r="4785" spans="2:2" x14ac:dyDescent="0.2">
      <c r="B4785" s="10"/>
    </row>
    <row r="4786" spans="2:2" x14ac:dyDescent="0.2">
      <c r="B4786" s="10"/>
    </row>
    <row r="4787" spans="2:2" x14ac:dyDescent="0.2">
      <c r="B4787" s="10"/>
    </row>
    <row r="4788" spans="2:2" x14ac:dyDescent="0.2">
      <c r="B4788" s="10"/>
    </row>
    <row r="4789" spans="2:2" x14ac:dyDescent="0.2">
      <c r="B4789" s="10"/>
    </row>
    <row r="4790" spans="2:2" x14ac:dyDescent="0.2">
      <c r="B4790" s="10"/>
    </row>
    <row r="4791" spans="2:2" x14ac:dyDescent="0.2">
      <c r="B4791" s="10"/>
    </row>
    <row r="4792" spans="2:2" x14ac:dyDescent="0.2">
      <c r="B4792" s="10"/>
    </row>
    <row r="4793" spans="2:2" x14ac:dyDescent="0.2">
      <c r="B4793" s="10"/>
    </row>
    <row r="4794" spans="2:2" x14ac:dyDescent="0.2">
      <c r="B4794" s="10"/>
    </row>
    <row r="4795" spans="2:2" x14ac:dyDescent="0.2">
      <c r="B4795" s="10"/>
    </row>
    <row r="4796" spans="2:2" x14ac:dyDescent="0.2">
      <c r="B4796" s="10"/>
    </row>
    <row r="4797" spans="2:2" x14ac:dyDescent="0.2">
      <c r="B4797" s="10"/>
    </row>
    <row r="4798" spans="2:2" x14ac:dyDescent="0.2">
      <c r="B4798" s="10"/>
    </row>
    <row r="4799" spans="2:2" x14ac:dyDescent="0.2">
      <c r="B4799" s="10"/>
    </row>
    <row r="4800" spans="2:2" x14ac:dyDescent="0.2">
      <c r="B4800" s="10"/>
    </row>
    <row r="4801" spans="2:2" x14ac:dyDescent="0.2">
      <c r="B4801" s="10"/>
    </row>
    <row r="4802" spans="2:2" x14ac:dyDescent="0.2">
      <c r="B4802" s="10"/>
    </row>
    <row r="4803" spans="2:2" x14ac:dyDescent="0.2">
      <c r="B4803" s="10"/>
    </row>
    <row r="4804" spans="2:2" x14ac:dyDescent="0.2">
      <c r="B4804" s="10"/>
    </row>
    <row r="4805" spans="2:2" x14ac:dyDescent="0.2">
      <c r="B4805" s="10"/>
    </row>
    <row r="4806" spans="2:2" x14ac:dyDescent="0.2">
      <c r="B4806" s="10"/>
    </row>
    <row r="4807" spans="2:2" x14ac:dyDescent="0.2">
      <c r="B4807" s="10"/>
    </row>
    <row r="4808" spans="2:2" x14ac:dyDescent="0.2">
      <c r="B4808" s="10"/>
    </row>
    <row r="4809" spans="2:2" x14ac:dyDescent="0.2">
      <c r="B4809" s="10"/>
    </row>
    <row r="4810" spans="2:2" x14ac:dyDescent="0.2">
      <c r="B4810" s="10"/>
    </row>
    <row r="4811" spans="2:2" x14ac:dyDescent="0.2">
      <c r="B4811" s="10"/>
    </row>
    <row r="4812" spans="2:2" x14ac:dyDescent="0.2">
      <c r="B4812" s="10"/>
    </row>
    <row r="4813" spans="2:2" x14ac:dyDescent="0.2">
      <c r="B4813" s="10"/>
    </row>
    <row r="4814" spans="2:2" x14ac:dyDescent="0.2">
      <c r="B4814" s="10"/>
    </row>
    <row r="4815" spans="2:2" x14ac:dyDescent="0.2">
      <c r="B4815" s="10"/>
    </row>
    <row r="4816" spans="2:2" x14ac:dyDescent="0.2">
      <c r="B4816" s="10"/>
    </row>
    <row r="4817" spans="2:2" x14ac:dyDescent="0.2">
      <c r="B4817" s="10"/>
    </row>
    <row r="4818" spans="2:2" x14ac:dyDescent="0.2">
      <c r="B4818" s="10"/>
    </row>
    <row r="4819" spans="2:2" x14ac:dyDescent="0.2">
      <c r="B4819" s="10"/>
    </row>
    <row r="4820" spans="2:2" x14ac:dyDescent="0.2">
      <c r="B4820" s="10"/>
    </row>
    <row r="4821" spans="2:2" x14ac:dyDescent="0.2">
      <c r="B4821" s="10"/>
    </row>
    <row r="4822" spans="2:2" x14ac:dyDescent="0.2">
      <c r="B4822" s="10"/>
    </row>
    <row r="4823" spans="2:2" x14ac:dyDescent="0.2">
      <c r="B4823" s="10"/>
    </row>
    <row r="4824" spans="2:2" x14ac:dyDescent="0.2">
      <c r="B4824" s="10"/>
    </row>
    <row r="4825" spans="2:2" x14ac:dyDescent="0.2">
      <c r="B4825" s="10"/>
    </row>
    <row r="4826" spans="2:2" x14ac:dyDescent="0.2">
      <c r="B4826" s="10"/>
    </row>
    <row r="4827" spans="2:2" x14ac:dyDescent="0.2">
      <c r="B4827" s="10"/>
    </row>
    <row r="4828" spans="2:2" x14ac:dyDescent="0.2">
      <c r="B4828" s="10"/>
    </row>
    <row r="4829" spans="2:2" x14ac:dyDescent="0.2">
      <c r="B4829" s="10"/>
    </row>
    <row r="4830" spans="2:2" x14ac:dyDescent="0.2">
      <c r="B4830" s="10"/>
    </row>
    <row r="4831" spans="2:2" x14ac:dyDescent="0.2">
      <c r="B4831" s="10"/>
    </row>
    <row r="4832" spans="2:2" x14ac:dyDescent="0.2">
      <c r="B4832" s="10"/>
    </row>
    <row r="4833" spans="2:2" x14ac:dyDescent="0.2">
      <c r="B4833" s="10"/>
    </row>
    <row r="4834" spans="2:2" x14ac:dyDescent="0.2">
      <c r="B4834" s="10"/>
    </row>
    <row r="4835" spans="2:2" x14ac:dyDescent="0.2">
      <c r="B4835" s="10"/>
    </row>
    <row r="4836" spans="2:2" x14ac:dyDescent="0.2">
      <c r="B4836" s="10"/>
    </row>
    <row r="4837" spans="2:2" x14ac:dyDescent="0.2">
      <c r="B4837" s="10"/>
    </row>
    <row r="4838" spans="2:2" x14ac:dyDescent="0.2">
      <c r="B4838" s="10"/>
    </row>
    <row r="4839" spans="2:2" x14ac:dyDescent="0.2">
      <c r="B4839" s="10"/>
    </row>
    <row r="4840" spans="2:2" x14ac:dyDescent="0.2">
      <c r="B4840" s="10"/>
    </row>
    <row r="4841" spans="2:2" x14ac:dyDescent="0.2">
      <c r="B4841" s="10"/>
    </row>
    <row r="4842" spans="2:2" x14ac:dyDescent="0.2">
      <c r="B4842" s="10"/>
    </row>
    <row r="4843" spans="2:2" x14ac:dyDescent="0.2">
      <c r="B4843" s="10"/>
    </row>
    <row r="4844" spans="2:2" x14ac:dyDescent="0.2">
      <c r="B4844" s="10"/>
    </row>
    <row r="4845" spans="2:2" x14ac:dyDescent="0.2">
      <c r="B4845" s="10"/>
    </row>
    <row r="4846" spans="2:2" x14ac:dyDescent="0.2">
      <c r="B4846" s="10"/>
    </row>
    <row r="4847" spans="2:2" x14ac:dyDescent="0.2">
      <c r="B4847" s="10"/>
    </row>
    <row r="4848" spans="2:2" x14ac:dyDescent="0.2">
      <c r="B4848" s="10"/>
    </row>
    <row r="4849" spans="2:2" x14ac:dyDescent="0.2">
      <c r="B4849" s="10"/>
    </row>
    <row r="4850" spans="2:2" x14ac:dyDescent="0.2">
      <c r="B4850" s="10"/>
    </row>
    <row r="4851" spans="2:2" x14ac:dyDescent="0.2">
      <c r="B4851" s="10"/>
    </row>
    <row r="4852" spans="2:2" x14ac:dyDescent="0.2">
      <c r="B4852" s="10"/>
    </row>
    <row r="4853" spans="2:2" x14ac:dyDescent="0.2">
      <c r="B4853" s="10"/>
    </row>
    <row r="4854" spans="2:2" x14ac:dyDescent="0.2">
      <c r="B4854" s="10"/>
    </row>
    <row r="4855" spans="2:2" x14ac:dyDescent="0.2">
      <c r="B4855" s="10"/>
    </row>
    <row r="4856" spans="2:2" x14ac:dyDescent="0.2">
      <c r="B4856" s="10"/>
    </row>
    <row r="4857" spans="2:2" x14ac:dyDescent="0.2">
      <c r="B4857" s="10"/>
    </row>
    <row r="4858" spans="2:2" x14ac:dyDescent="0.2">
      <c r="B4858" s="10"/>
    </row>
    <row r="4859" spans="2:2" x14ac:dyDescent="0.2">
      <c r="B4859" s="10"/>
    </row>
    <row r="4860" spans="2:2" x14ac:dyDescent="0.2">
      <c r="B4860" s="10"/>
    </row>
    <row r="4861" spans="2:2" x14ac:dyDescent="0.2">
      <c r="B4861" s="10"/>
    </row>
    <row r="4862" spans="2:2" x14ac:dyDescent="0.2">
      <c r="B4862" s="10"/>
    </row>
    <row r="4863" spans="2:2" x14ac:dyDescent="0.2">
      <c r="B4863" s="10"/>
    </row>
    <row r="4864" spans="2:2" x14ac:dyDescent="0.2">
      <c r="B4864" s="10"/>
    </row>
    <row r="4865" spans="2:2" x14ac:dyDescent="0.2">
      <c r="B4865" s="10"/>
    </row>
    <row r="4866" spans="2:2" x14ac:dyDescent="0.2">
      <c r="B4866" s="10"/>
    </row>
    <row r="4867" spans="2:2" x14ac:dyDescent="0.2">
      <c r="B4867" s="10"/>
    </row>
    <row r="4868" spans="2:2" x14ac:dyDescent="0.2">
      <c r="B4868" s="10"/>
    </row>
    <row r="4869" spans="2:2" x14ac:dyDescent="0.2">
      <c r="B4869" s="10"/>
    </row>
    <row r="4870" spans="2:2" x14ac:dyDescent="0.2">
      <c r="B4870" s="10"/>
    </row>
    <row r="4871" spans="2:2" x14ac:dyDescent="0.2">
      <c r="B4871" s="10"/>
    </row>
    <row r="4872" spans="2:2" x14ac:dyDescent="0.2">
      <c r="B4872" s="10"/>
    </row>
    <row r="4873" spans="2:2" x14ac:dyDescent="0.2">
      <c r="B4873" s="10"/>
    </row>
    <row r="4874" spans="2:2" x14ac:dyDescent="0.2">
      <c r="B4874" s="10"/>
    </row>
    <row r="4875" spans="2:2" x14ac:dyDescent="0.2">
      <c r="B4875" s="10"/>
    </row>
    <row r="4876" spans="2:2" x14ac:dyDescent="0.2">
      <c r="B4876" s="10"/>
    </row>
    <row r="4877" spans="2:2" x14ac:dyDescent="0.2">
      <c r="B4877" s="10"/>
    </row>
    <row r="4878" spans="2:2" x14ac:dyDescent="0.2">
      <c r="B4878" s="10"/>
    </row>
    <row r="4879" spans="2:2" x14ac:dyDescent="0.2">
      <c r="B4879" s="10"/>
    </row>
    <row r="4880" spans="2:2" x14ac:dyDescent="0.2">
      <c r="B4880" s="10"/>
    </row>
    <row r="4881" spans="2:2" x14ac:dyDescent="0.2">
      <c r="B4881" s="10"/>
    </row>
    <row r="4882" spans="2:2" x14ac:dyDescent="0.2">
      <c r="B4882" s="10"/>
    </row>
    <row r="4883" spans="2:2" x14ac:dyDescent="0.2">
      <c r="B4883" s="10"/>
    </row>
    <row r="4884" spans="2:2" x14ac:dyDescent="0.2">
      <c r="B4884" s="10"/>
    </row>
    <row r="4885" spans="2:2" x14ac:dyDescent="0.2">
      <c r="B4885" s="10"/>
    </row>
    <row r="4886" spans="2:2" x14ac:dyDescent="0.2">
      <c r="B4886" s="10"/>
    </row>
    <row r="4887" spans="2:2" x14ac:dyDescent="0.2">
      <c r="B4887" s="10"/>
    </row>
    <row r="4888" spans="2:2" x14ac:dyDescent="0.2">
      <c r="B4888" s="10"/>
    </row>
    <row r="4889" spans="2:2" x14ac:dyDescent="0.2">
      <c r="B4889" s="10"/>
    </row>
    <row r="4890" spans="2:2" x14ac:dyDescent="0.2">
      <c r="B4890" s="10"/>
    </row>
    <row r="4891" spans="2:2" x14ac:dyDescent="0.2">
      <c r="B4891" s="10"/>
    </row>
    <row r="4892" spans="2:2" x14ac:dyDescent="0.2">
      <c r="B4892" s="10"/>
    </row>
    <row r="4893" spans="2:2" x14ac:dyDescent="0.2">
      <c r="B4893" s="10"/>
    </row>
    <row r="4894" spans="2:2" x14ac:dyDescent="0.2">
      <c r="B4894" s="10"/>
    </row>
    <row r="4895" spans="2:2" x14ac:dyDescent="0.2">
      <c r="B4895" s="10"/>
    </row>
    <row r="4896" spans="2:2" x14ac:dyDescent="0.2">
      <c r="B4896" s="10"/>
    </row>
    <row r="4897" spans="2:2" x14ac:dyDescent="0.2">
      <c r="B4897" s="10"/>
    </row>
    <row r="4898" spans="2:2" x14ac:dyDescent="0.2">
      <c r="B4898" s="10"/>
    </row>
    <row r="4899" spans="2:2" x14ac:dyDescent="0.2">
      <c r="B4899" s="10"/>
    </row>
    <row r="4900" spans="2:2" x14ac:dyDescent="0.2">
      <c r="B4900" s="10"/>
    </row>
    <row r="4901" spans="2:2" x14ac:dyDescent="0.2">
      <c r="B4901" s="10"/>
    </row>
    <row r="4902" spans="2:2" x14ac:dyDescent="0.2">
      <c r="B4902" s="10"/>
    </row>
    <row r="4903" spans="2:2" x14ac:dyDescent="0.2">
      <c r="B4903" s="10"/>
    </row>
    <row r="4904" spans="2:2" x14ac:dyDescent="0.2">
      <c r="B4904" s="10"/>
    </row>
    <row r="4905" spans="2:2" x14ac:dyDescent="0.2">
      <c r="B4905" s="10"/>
    </row>
    <row r="4906" spans="2:2" x14ac:dyDescent="0.2">
      <c r="B4906" s="10"/>
    </row>
    <row r="4907" spans="2:2" x14ac:dyDescent="0.2">
      <c r="B4907" s="10"/>
    </row>
    <row r="4908" spans="2:2" x14ac:dyDescent="0.2">
      <c r="B4908" s="10"/>
    </row>
    <row r="4909" spans="2:2" x14ac:dyDescent="0.2">
      <c r="B4909" s="10"/>
    </row>
    <row r="4910" spans="2:2" x14ac:dyDescent="0.2">
      <c r="B4910" s="10"/>
    </row>
    <row r="4911" spans="2:2" x14ac:dyDescent="0.2">
      <c r="B4911" s="10"/>
    </row>
    <row r="4912" spans="2:2" x14ac:dyDescent="0.2">
      <c r="B4912" s="10"/>
    </row>
    <row r="4913" spans="2:2" x14ac:dyDescent="0.2">
      <c r="B4913" s="10"/>
    </row>
    <row r="4914" spans="2:2" x14ac:dyDescent="0.2">
      <c r="B4914" s="10"/>
    </row>
    <row r="4915" spans="2:2" x14ac:dyDescent="0.2">
      <c r="B4915" s="10"/>
    </row>
    <row r="4916" spans="2:2" x14ac:dyDescent="0.2">
      <c r="B4916" s="10"/>
    </row>
    <row r="4917" spans="2:2" x14ac:dyDescent="0.2">
      <c r="B4917" s="10"/>
    </row>
    <row r="4918" spans="2:2" x14ac:dyDescent="0.2">
      <c r="B4918" s="10"/>
    </row>
    <row r="4919" spans="2:2" x14ac:dyDescent="0.2">
      <c r="B4919" s="10"/>
    </row>
    <row r="4920" spans="2:2" x14ac:dyDescent="0.2">
      <c r="B4920" s="10"/>
    </row>
    <row r="4921" spans="2:2" x14ac:dyDescent="0.2">
      <c r="B4921" s="10"/>
    </row>
    <row r="4922" spans="2:2" x14ac:dyDescent="0.2">
      <c r="B4922" s="10"/>
    </row>
    <row r="4923" spans="2:2" x14ac:dyDescent="0.2">
      <c r="B4923" s="10"/>
    </row>
    <row r="4924" spans="2:2" x14ac:dyDescent="0.2">
      <c r="B4924" s="10"/>
    </row>
    <row r="4925" spans="2:2" x14ac:dyDescent="0.2">
      <c r="B4925" s="10"/>
    </row>
    <row r="4926" spans="2:2" x14ac:dyDescent="0.2">
      <c r="B4926" s="10"/>
    </row>
    <row r="4927" spans="2:2" x14ac:dyDescent="0.2">
      <c r="B4927" s="10"/>
    </row>
    <row r="4928" spans="2:2" x14ac:dyDescent="0.2">
      <c r="B4928" s="10"/>
    </row>
    <row r="4929" spans="2:2" x14ac:dyDescent="0.2">
      <c r="B4929" s="10"/>
    </row>
    <row r="4930" spans="2:2" x14ac:dyDescent="0.2">
      <c r="B4930" s="10"/>
    </row>
    <row r="4931" spans="2:2" x14ac:dyDescent="0.2">
      <c r="B4931" s="10"/>
    </row>
    <row r="4932" spans="2:2" x14ac:dyDescent="0.2">
      <c r="B4932" s="10"/>
    </row>
    <row r="4933" spans="2:2" x14ac:dyDescent="0.2">
      <c r="B4933" s="10"/>
    </row>
    <row r="4934" spans="2:2" x14ac:dyDescent="0.2">
      <c r="B4934" s="10"/>
    </row>
    <row r="4935" spans="2:2" x14ac:dyDescent="0.2">
      <c r="B4935" s="10"/>
    </row>
    <row r="4936" spans="2:2" x14ac:dyDescent="0.2">
      <c r="B4936" s="10"/>
    </row>
    <row r="4937" spans="2:2" x14ac:dyDescent="0.2">
      <c r="B4937" s="10"/>
    </row>
    <row r="4938" spans="2:2" x14ac:dyDescent="0.2">
      <c r="B4938" s="10"/>
    </row>
    <row r="4939" spans="2:2" x14ac:dyDescent="0.2">
      <c r="B4939" s="10"/>
    </row>
    <row r="4940" spans="2:2" x14ac:dyDescent="0.2">
      <c r="B4940" s="10"/>
    </row>
    <row r="4941" spans="2:2" x14ac:dyDescent="0.2">
      <c r="B4941" s="10"/>
    </row>
    <row r="4942" spans="2:2" x14ac:dyDescent="0.2">
      <c r="B4942" s="10"/>
    </row>
    <row r="4943" spans="2:2" x14ac:dyDescent="0.2">
      <c r="B4943" s="10"/>
    </row>
    <row r="4944" spans="2:2" x14ac:dyDescent="0.2">
      <c r="B4944" s="10"/>
    </row>
    <row r="4945" spans="2:2" x14ac:dyDescent="0.2">
      <c r="B4945" s="10"/>
    </row>
    <row r="4946" spans="2:2" x14ac:dyDescent="0.2">
      <c r="B4946" s="10"/>
    </row>
    <row r="4947" spans="2:2" x14ac:dyDescent="0.2">
      <c r="B4947" s="10"/>
    </row>
    <row r="4948" spans="2:2" x14ac:dyDescent="0.2">
      <c r="B4948" s="10"/>
    </row>
    <row r="4949" spans="2:2" x14ac:dyDescent="0.2">
      <c r="B4949" s="10"/>
    </row>
    <row r="4950" spans="2:2" x14ac:dyDescent="0.2">
      <c r="B4950" s="10"/>
    </row>
    <row r="4951" spans="2:2" x14ac:dyDescent="0.2">
      <c r="B4951" s="10"/>
    </row>
    <row r="4952" spans="2:2" x14ac:dyDescent="0.2">
      <c r="B4952" s="10"/>
    </row>
    <row r="4953" spans="2:2" x14ac:dyDescent="0.2">
      <c r="B4953" s="10"/>
    </row>
    <row r="4954" spans="2:2" x14ac:dyDescent="0.2">
      <c r="B4954" s="10"/>
    </row>
    <row r="4955" spans="2:2" x14ac:dyDescent="0.2">
      <c r="B4955" s="10"/>
    </row>
    <row r="4956" spans="2:2" x14ac:dyDescent="0.2">
      <c r="B4956" s="10"/>
    </row>
    <row r="4957" spans="2:2" x14ac:dyDescent="0.2">
      <c r="B4957" s="10"/>
    </row>
    <row r="4958" spans="2:2" x14ac:dyDescent="0.2">
      <c r="B4958" s="10"/>
    </row>
    <row r="4959" spans="2:2" x14ac:dyDescent="0.2">
      <c r="B4959" s="10"/>
    </row>
    <row r="4960" spans="2:2" x14ac:dyDescent="0.2">
      <c r="B4960" s="10"/>
    </row>
    <row r="4961" spans="2:2" x14ac:dyDescent="0.2">
      <c r="B4961" s="10"/>
    </row>
    <row r="4962" spans="2:2" x14ac:dyDescent="0.2">
      <c r="B4962" s="10"/>
    </row>
    <row r="4963" spans="2:2" x14ac:dyDescent="0.2">
      <c r="B4963" s="10"/>
    </row>
    <row r="4964" spans="2:2" x14ac:dyDescent="0.2">
      <c r="B4964" s="10"/>
    </row>
    <row r="4965" spans="2:2" x14ac:dyDescent="0.2">
      <c r="B4965" s="10"/>
    </row>
    <row r="4966" spans="2:2" x14ac:dyDescent="0.2">
      <c r="B4966" s="10"/>
    </row>
    <row r="4967" spans="2:2" x14ac:dyDescent="0.2">
      <c r="B4967" s="10"/>
    </row>
    <row r="4968" spans="2:2" x14ac:dyDescent="0.2">
      <c r="B4968" s="10"/>
    </row>
    <row r="4969" spans="2:2" x14ac:dyDescent="0.2">
      <c r="B4969" s="10"/>
    </row>
    <row r="4970" spans="2:2" x14ac:dyDescent="0.2">
      <c r="B4970" s="10"/>
    </row>
    <row r="4971" spans="2:2" x14ac:dyDescent="0.2">
      <c r="B4971" s="10"/>
    </row>
    <row r="4972" spans="2:2" x14ac:dyDescent="0.2">
      <c r="B4972" s="10"/>
    </row>
    <row r="4973" spans="2:2" x14ac:dyDescent="0.2">
      <c r="B4973" s="10"/>
    </row>
    <row r="4974" spans="2:2" x14ac:dyDescent="0.2">
      <c r="B4974" s="10"/>
    </row>
    <row r="4975" spans="2:2" x14ac:dyDescent="0.2">
      <c r="B4975" s="10"/>
    </row>
    <row r="4976" spans="2:2" x14ac:dyDescent="0.2">
      <c r="B4976" s="10"/>
    </row>
    <row r="4977" spans="2:2" x14ac:dyDescent="0.2">
      <c r="B4977" s="10"/>
    </row>
    <row r="4978" spans="2:2" x14ac:dyDescent="0.2">
      <c r="B4978" s="10"/>
    </row>
    <row r="4979" spans="2:2" x14ac:dyDescent="0.2">
      <c r="B4979" s="10"/>
    </row>
    <row r="4980" spans="2:2" x14ac:dyDescent="0.2">
      <c r="B4980" s="10"/>
    </row>
    <row r="4981" spans="2:2" x14ac:dyDescent="0.2">
      <c r="B4981" s="10"/>
    </row>
    <row r="4982" spans="2:2" x14ac:dyDescent="0.2">
      <c r="B4982" s="10"/>
    </row>
    <row r="4983" spans="2:2" x14ac:dyDescent="0.2">
      <c r="B4983" s="10"/>
    </row>
    <row r="4984" spans="2:2" x14ac:dyDescent="0.2">
      <c r="B4984" s="10"/>
    </row>
    <row r="4985" spans="2:2" x14ac:dyDescent="0.2">
      <c r="B4985" s="10"/>
    </row>
    <row r="4986" spans="2:2" x14ac:dyDescent="0.2">
      <c r="B4986" s="10"/>
    </row>
    <row r="4987" spans="2:2" x14ac:dyDescent="0.2">
      <c r="B4987" s="10"/>
    </row>
    <row r="4988" spans="2:2" x14ac:dyDescent="0.2">
      <c r="B4988" s="10"/>
    </row>
    <row r="4989" spans="2:2" x14ac:dyDescent="0.2">
      <c r="B4989" s="10"/>
    </row>
    <row r="4990" spans="2:2" x14ac:dyDescent="0.2">
      <c r="B4990" s="10"/>
    </row>
    <row r="4991" spans="2:2" x14ac:dyDescent="0.2">
      <c r="B4991" s="10"/>
    </row>
    <row r="4992" spans="2:2" x14ac:dyDescent="0.2">
      <c r="B4992" s="10"/>
    </row>
    <row r="4993" spans="2:2" x14ac:dyDescent="0.2">
      <c r="B4993" s="10"/>
    </row>
    <row r="4994" spans="2:2" x14ac:dyDescent="0.2">
      <c r="B4994" s="10"/>
    </row>
    <row r="4995" spans="2:2" x14ac:dyDescent="0.2">
      <c r="B4995" s="10"/>
    </row>
    <row r="4996" spans="2:2" x14ac:dyDescent="0.2">
      <c r="B4996" s="10"/>
    </row>
    <row r="4997" spans="2:2" x14ac:dyDescent="0.2">
      <c r="B4997" s="10"/>
    </row>
    <row r="4998" spans="2:2" x14ac:dyDescent="0.2">
      <c r="B4998" s="10"/>
    </row>
    <row r="4999" spans="2:2" x14ac:dyDescent="0.2">
      <c r="B4999" s="10"/>
    </row>
    <row r="5000" spans="2:2" x14ac:dyDescent="0.2">
      <c r="B5000" s="10"/>
    </row>
    <row r="5001" spans="2:2" x14ac:dyDescent="0.2">
      <c r="B5001" s="10"/>
    </row>
    <row r="5002" spans="2:2" x14ac:dyDescent="0.2">
      <c r="B5002" s="10"/>
    </row>
    <row r="5003" spans="2:2" x14ac:dyDescent="0.2">
      <c r="B5003" s="10"/>
    </row>
    <row r="5004" spans="2:2" x14ac:dyDescent="0.2">
      <c r="B5004" s="10"/>
    </row>
    <row r="5005" spans="2:2" x14ac:dyDescent="0.2">
      <c r="B5005" s="10"/>
    </row>
    <row r="5006" spans="2:2" x14ac:dyDescent="0.2">
      <c r="B5006" s="10"/>
    </row>
    <row r="5007" spans="2:2" x14ac:dyDescent="0.2">
      <c r="B5007" s="10"/>
    </row>
    <row r="5008" spans="2:2" x14ac:dyDescent="0.2">
      <c r="B5008" s="10"/>
    </row>
    <row r="5009" spans="2:2" x14ac:dyDescent="0.2">
      <c r="B5009" s="10"/>
    </row>
    <row r="5010" spans="2:2" x14ac:dyDescent="0.2">
      <c r="B5010" s="10"/>
    </row>
    <row r="5011" spans="2:2" x14ac:dyDescent="0.2">
      <c r="B5011" s="10"/>
    </row>
    <row r="5012" spans="2:2" x14ac:dyDescent="0.2">
      <c r="B5012" s="10"/>
    </row>
    <row r="5013" spans="2:2" x14ac:dyDescent="0.2">
      <c r="B5013" s="10"/>
    </row>
    <row r="5014" spans="2:2" x14ac:dyDescent="0.2">
      <c r="B5014" s="10"/>
    </row>
    <row r="5015" spans="2:2" x14ac:dyDescent="0.2">
      <c r="B5015" s="10"/>
    </row>
    <row r="5016" spans="2:2" x14ac:dyDescent="0.2">
      <c r="B5016" s="10"/>
    </row>
    <row r="5017" spans="2:2" x14ac:dyDescent="0.2">
      <c r="B5017" s="10"/>
    </row>
    <row r="5018" spans="2:2" x14ac:dyDescent="0.2">
      <c r="B5018" s="10"/>
    </row>
    <row r="5019" spans="2:2" x14ac:dyDescent="0.2">
      <c r="B5019" s="10"/>
    </row>
    <row r="5020" spans="2:2" x14ac:dyDescent="0.2">
      <c r="B5020" s="10"/>
    </row>
    <row r="5021" spans="2:2" x14ac:dyDescent="0.2">
      <c r="B5021" s="10"/>
    </row>
    <row r="5022" spans="2:2" x14ac:dyDescent="0.2">
      <c r="B5022" s="10"/>
    </row>
    <row r="5023" spans="2:2" x14ac:dyDescent="0.2">
      <c r="B5023" s="10"/>
    </row>
    <row r="5024" spans="2:2" x14ac:dyDescent="0.2">
      <c r="B5024" s="10"/>
    </row>
    <row r="5025" spans="2:2" x14ac:dyDescent="0.2">
      <c r="B5025" s="10"/>
    </row>
    <row r="5026" spans="2:2" x14ac:dyDescent="0.2">
      <c r="B5026" s="10"/>
    </row>
    <row r="5027" spans="2:2" x14ac:dyDescent="0.2">
      <c r="B5027" s="10"/>
    </row>
    <row r="5028" spans="2:2" x14ac:dyDescent="0.2">
      <c r="B5028" s="10"/>
    </row>
    <row r="5029" spans="2:2" x14ac:dyDescent="0.2">
      <c r="B5029" s="10"/>
    </row>
    <row r="5030" spans="2:2" x14ac:dyDescent="0.2">
      <c r="B5030" s="10"/>
    </row>
    <row r="5031" spans="2:2" x14ac:dyDescent="0.2">
      <c r="B5031" s="10"/>
    </row>
    <row r="5032" spans="2:2" x14ac:dyDescent="0.2">
      <c r="B5032" s="10"/>
    </row>
    <row r="5033" spans="2:2" x14ac:dyDescent="0.2">
      <c r="B5033" s="10"/>
    </row>
    <row r="5034" spans="2:2" x14ac:dyDescent="0.2">
      <c r="B5034" s="10"/>
    </row>
    <row r="5035" spans="2:2" x14ac:dyDescent="0.2">
      <c r="B5035" s="10"/>
    </row>
    <row r="5036" spans="2:2" x14ac:dyDescent="0.2">
      <c r="B5036" s="10"/>
    </row>
    <row r="5037" spans="2:2" x14ac:dyDescent="0.2">
      <c r="B5037" s="10"/>
    </row>
    <row r="5038" spans="2:2" x14ac:dyDescent="0.2">
      <c r="B5038" s="10"/>
    </row>
    <row r="5039" spans="2:2" x14ac:dyDescent="0.2">
      <c r="B5039" s="10"/>
    </row>
    <row r="5040" spans="2:2" x14ac:dyDescent="0.2">
      <c r="B5040" s="10"/>
    </row>
    <row r="5041" spans="2:2" x14ac:dyDescent="0.2">
      <c r="B5041" s="10"/>
    </row>
    <row r="5042" spans="2:2" x14ac:dyDescent="0.2">
      <c r="B5042" s="10"/>
    </row>
    <row r="5043" spans="2:2" x14ac:dyDescent="0.2">
      <c r="B5043" s="10"/>
    </row>
    <row r="5044" spans="2:2" x14ac:dyDescent="0.2">
      <c r="B5044" s="10"/>
    </row>
    <row r="5045" spans="2:2" x14ac:dyDescent="0.2">
      <c r="B5045" s="10"/>
    </row>
    <row r="5046" spans="2:2" x14ac:dyDescent="0.2">
      <c r="B5046" s="10"/>
    </row>
    <row r="5047" spans="2:2" x14ac:dyDescent="0.2">
      <c r="B5047" s="10"/>
    </row>
    <row r="5048" spans="2:2" x14ac:dyDescent="0.2">
      <c r="B5048" s="10"/>
    </row>
    <row r="5049" spans="2:2" x14ac:dyDescent="0.2">
      <c r="B5049" s="10"/>
    </row>
    <row r="5050" spans="2:2" x14ac:dyDescent="0.2">
      <c r="B5050" s="10"/>
    </row>
    <row r="5051" spans="2:2" x14ac:dyDescent="0.2">
      <c r="B5051" s="10"/>
    </row>
    <row r="5052" spans="2:2" x14ac:dyDescent="0.2">
      <c r="B5052" s="10"/>
    </row>
    <row r="5053" spans="2:2" x14ac:dyDescent="0.2">
      <c r="B5053" s="10"/>
    </row>
    <row r="5054" spans="2:2" x14ac:dyDescent="0.2">
      <c r="B5054" s="10"/>
    </row>
    <row r="5055" spans="2:2" x14ac:dyDescent="0.2">
      <c r="B5055" s="10"/>
    </row>
    <row r="5056" spans="2:2" x14ac:dyDescent="0.2">
      <c r="B5056" s="10"/>
    </row>
    <row r="5057" spans="2:2" x14ac:dyDescent="0.2">
      <c r="B5057" s="10"/>
    </row>
    <row r="5058" spans="2:2" x14ac:dyDescent="0.2">
      <c r="B5058" s="10"/>
    </row>
    <row r="5059" spans="2:2" x14ac:dyDescent="0.2">
      <c r="B5059" s="10"/>
    </row>
    <row r="5060" spans="2:2" x14ac:dyDescent="0.2">
      <c r="B5060" s="10"/>
    </row>
    <row r="5061" spans="2:2" x14ac:dyDescent="0.2">
      <c r="B5061" s="10"/>
    </row>
    <row r="5062" spans="2:2" x14ac:dyDescent="0.2">
      <c r="B5062" s="10"/>
    </row>
    <row r="5063" spans="2:2" x14ac:dyDescent="0.2">
      <c r="B5063" s="10"/>
    </row>
    <row r="5064" spans="2:2" x14ac:dyDescent="0.2">
      <c r="B5064" s="10"/>
    </row>
    <row r="5065" spans="2:2" x14ac:dyDescent="0.2">
      <c r="B5065" s="10"/>
    </row>
    <row r="5066" spans="2:2" x14ac:dyDescent="0.2">
      <c r="B5066" s="10"/>
    </row>
    <row r="5067" spans="2:2" x14ac:dyDescent="0.2">
      <c r="B5067" s="10"/>
    </row>
    <row r="5068" spans="2:2" x14ac:dyDescent="0.2">
      <c r="B5068" s="10"/>
    </row>
    <row r="5069" spans="2:2" x14ac:dyDescent="0.2">
      <c r="B5069" s="10"/>
    </row>
    <row r="5070" spans="2:2" x14ac:dyDescent="0.2">
      <c r="B5070" s="10"/>
    </row>
    <row r="5071" spans="2:2" x14ac:dyDescent="0.2">
      <c r="B5071" s="10"/>
    </row>
    <row r="5072" spans="2:2" x14ac:dyDescent="0.2">
      <c r="B5072" s="10"/>
    </row>
    <row r="5073" spans="2:2" x14ac:dyDescent="0.2">
      <c r="B5073" s="10"/>
    </row>
    <row r="5074" spans="2:2" x14ac:dyDescent="0.2">
      <c r="B5074" s="10"/>
    </row>
    <row r="5075" spans="2:2" x14ac:dyDescent="0.2">
      <c r="B5075" s="10"/>
    </row>
    <row r="5076" spans="2:2" x14ac:dyDescent="0.2">
      <c r="B5076" s="10"/>
    </row>
    <row r="5077" spans="2:2" x14ac:dyDescent="0.2">
      <c r="B5077" s="10"/>
    </row>
    <row r="5078" spans="2:2" x14ac:dyDescent="0.2">
      <c r="B5078" s="10"/>
    </row>
    <row r="5079" spans="2:2" x14ac:dyDescent="0.2">
      <c r="B5079" s="10"/>
    </row>
    <row r="5080" spans="2:2" x14ac:dyDescent="0.2">
      <c r="B5080" s="10"/>
    </row>
    <row r="5081" spans="2:2" x14ac:dyDescent="0.2">
      <c r="B5081" s="10"/>
    </row>
    <row r="5082" spans="2:2" x14ac:dyDescent="0.2">
      <c r="B5082" s="10"/>
    </row>
    <row r="5083" spans="2:2" x14ac:dyDescent="0.2">
      <c r="B5083" s="10"/>
    </row>
    <row r="5084" spans="2:2" x14ac:dyDescent="0.2">
      <c r="B5084" s="10"/>
    </row>
    <row r="5085" spans="2:2" x14ac:dyDescent="0.2">
      <c r="B5085" s="10"/>
    </row>
    <row r="5086" spans="2:2" x14ac:dyDescent="0.2">
      <c r="B5086" s="10"/>
    </row>
    <row r="5087" spans="2:2" x14ac:dyDescent="0.2">
      <c r="B5087" s="10"/>
    </row>
    <row r="5088" spans="2:2" x14ac:dyDescent="0.2">
      <c r="B5088" s="10"/>
    </row>
    <row r="5089" spans="2:2" x14ac:dyDescent="0.2">
      <c r="B5089" s="10"/>
    </row>
    <row r="5090" spans="2:2" x14ac:dyDescent="0.2">
      <c r="B5090" s="10"/>
    </row>
    <row r="5091" spans="2:2" x14ac:dyDescent="0.2">
      <c r="B5091" s="10"/>
    </row>
    <row r="5092" spans="2:2" x14ac:dyDescent="0.2">
      <c r="B5092" s="10"/>
    </row>
    <row r="5093" spans="2:2" x14ac:dyDescent="0.2">
      <c r="B5093" s="10"/>
    </row>
    <row r="5094" spans="2:2" x14ac:dyDescent="0.2">
      <c r="B5094" s="10"/>
    </row>
    <row r="5095" spans="2:2" x14ac:dyDescent="0.2">
      <c r="B5095" s="10"/>
    </row>
    <row r="5096" spans="2:2" x14ac:dyDescent="0.2">
      <c r="B5096" s="10"/>
    </row>
    <row r="5097" spans="2:2" x14ac:dyDescent="0.2">
      <c r="B5097" s="10"/>
    </row>
    <row r="5098" spans="2:2" x14ac:dyDescent="0.2">
      <c r="B5098" s="10"/>
    </row>
    <row r="5099" spans="2:2" x14ac:dyDescent="0.2">
      <c r="B5099" s="10"/>
    </row>
    <row r="5100" spans="2:2" x14ac:dyDescent="0.2">
      <c r="B5100" s="10"/>
    </row>
    <row r="5101" spans="2:2" x14ac:dyDescent="0.2">
      <c r="B5101" s="10"/>
    </row>
    <row r="5102" spans="2:2" x14ac:dyDescent="0.2">
      <c r="B5102" s="10"/>
    </row>
    <row r="5103" spans="2:2" x14ac:dyDescent="0.2">
      <c r="B5103" s="10"/>
    </row>
    <row r="5104" spans="2:2" x14ac:dyDescent="0.2">
      <c r="B5104" s="10"/>
    </row>
    <row r="5105" spans="2:2" x14ac:dyDescent="0.2">
      <c r="B5105" s="10"/>
    </row>
    <row r="5106" spans="2:2" x14ac:dyDescent="0.2">
      <c r="B5106" s="10"/>
    </row>
    <row r="5107" spans="2:2" x14ac:dyDescent="0.2">
      <c r="B5107" s="10"/>
    </row>
    <row r="5108" spans="2:2" x14ac:dyDescent="0.2">
      <c r="B5108" s="10"/>
    </row>
    <row r="5109" spans="2:2" x14ac:dyDescent="0.2">
      <c r="B5109" s="10"/>
    </row>
    <row r="5110" spans="2:2" x14ac:dyDescent="0.2">
      <c r="B5110" s="10"/>
    </row>
    <row r="5111" spans="2:2" x14ac:dyDescent="0.2">
      <c r="B5111" s="10"/>
    </row>
    <row r="5112" spans="2:2" x14ac:dyDescent="0.2">
      <c r="B5112" s="10"/>
    </row>
    <row r="5113" spans="2:2" x14ac:dyDescent="0.2">
      <c r="B5113" s="10"/>
    </row>
    <row r="5114" spans="2:2" x14ac:dyDescent="0.2">
      <c r="B5114" s="10"/>
    </row>
    <row r="5115" spans="2:2" x14ac:dyDescent="0.2">
      <c r="B5115" s="10"/>
    </row>
    <row r="5116" spans="2:2" x14ac:dyDescent="0.2">
      <c r="B5116" s="10"/>
    </row>
    <row r="5117" spans="2:2" x14ac:dyDescent="0.2">
      <c r="B5117" s="10"/>
    </row>
    <row r="5118" spans="2:2" x14ac:dyDescent="0.2">
      <c r="B5118" s="10"/>
    </row>
    <row r="5119" spans="2:2" x14ac:dyDescent="0.2">
      <c r="B5119" s="10"/>
    </row>
    <row r="5120" spans="2:2" x14ac:dyDescent="0.2">
      <c r="B5120" s="10"/>
    </row>
    <row r="5121" spans="2:2" x14ac:dyDescent="0.2">
      <c r="B5121" s="10"/>
    </row>
    <row r="5122" spans="2:2" x14ac:dyDescent="0.2">
      <c r="B5122" s="10"/>
    </row>
    <row r="5123" spans="2:2" x14ac:dyDescent="0.2">
      <c r="B5123" s="10"/>
    </row>
    <row r="5124" spans="2:2" x14ac:dyDescent="0.2">
      <c r="B5124" s="10"/>
    </row>
    <row r="5125" spans="2:2" x14ac:dyDescent="0.2">
      <c r="B5125" s="10"/>
    </row>
    <row r="5126" spans="2:2" x14ac:dyDescent="0.2">
      <c r="B5126" s="10"/>
    </row>
    <row r="5127" spans="2:2" x14ac:dyDescent="0.2">
      <c r="B5127" s="10"/>
    </row>
    <row r="5128" spans="2:2" x14ac:dyDescent="0.2">
      <c r="B5128" s="10"/>
    </row>
    <row r="5129" spans="2:2" x14ac:dyDescent="0.2">
      <c r="B5129" s="10"/>
    </row>
    <row r="5130" spans="2:2" x14ac:dyDescent="0.2">
      <c r="B5130" s="10"/>
    </row>
    <row r="5131" spans="2:2" x14ac:dyDescent="0.2">
      <c r="B5131" s="10"/>
    </row>
    <row r="5132" spans="2:2" x14ac:dyDescent="0.2">
      <c r="B5132" s="10"/>
    </row>
    <row r="5133" spans="2:2" x14ac:dyDescent="0.2">
      <c r="B5133" s="10"/>
    </row>
    <row r="5134" spans="2:2" x14ac:dyDescent="0.2">
      <c r="B5134" s="10"/>
    </row>
    <row r="5135" spans="2:2" x14ac:dyDescent="0.2">
      <c r="B5135" s="10"/>
    </row>
    <row r="5136" spans="2:2" x14ac:dyDescent="0.2">
      <c r="B5136" s="10"/>
    </row>
    <row r="5137" spans="2:2" x14ac:dyDescent="0.2">
      <c r="B5137" s="10"/>
    </row>
    <row r="5138" spans="2:2" x14ac:dyDescent="0.2">
      <c r="B5138" s="10"/>
    </row>
    <row r="5139" spans="2:2" x14ac:dyDescent="0.2">
      <c r="B5139" s="10"/>
    </row>
    <row r="5140" spans="2:2" x14ac:dyDescent="0.2">
      <c r="B5140" s="10"/>
    </row>
    <row r="5141" spans="2:2" x14ac:dyDescent="0.2">
      <c r="B5141" s="10"/>
    </row>
    <row r="5142" spans="2:2" x14ac:dyDescent="0.2">
      <c r="B5142" s="10"/>
    </row>
    <row r="5143" spans="2:2" x14ac:dyDescent="0.2">
      <c r="B5143" s="10"/>
    </row>
    <row r="5144" spans="2:2" x14ac:dyDescent="0.2">
      <c r="B5144" s="10"/>
    </row>
    <row r="5145" spans="2:2" x14ac:dyDescent="0.2">
      <c r="B5145" s="10"/>
    </row>
    <row r="5146" spans="2:2" x14ac:dyDescent="0.2">
      <c r="B5146" s="10"/>
    </row>
    <row r="5147" spans="2:2" x14ac:dyDescent="0.2">
      <c r="B5147" s="10"/>
    </row>
    <row r="5148" spans="2:2" x14ac:dyDescent="0.2">
      <c r="B5148" s="10"/>
    </row>
    <row r="5149" spans="2:2" x14ac:dyDescent="0.2">
      <c r="B5149" s="10"/>
    </row>
    <row r="5150" spans="2:2" x14ac:dyDescent="0.2">
      <c r="B5150" s="10"/>
    </row>
    <row r="5151" spans="2:2" x14ac:dyDescent="0.2">
      <c r="B5151" s="10"/>
    </row>
    <row r="5152" spans="2:2" x14ac:dyDescent="0.2">
      <c r="B5152" s="10"/>
    </row>
    <row r="5153" spans="2:2" x14ac:dyDescent="0.2">
      <c r="B5153" s="10"/>
    </row>
    <row r="5154" spans="2:2" x14ac:dyDescent="0.2">
      <c r="B5154" s="10"/>
    </row>
    <row r="5155" spans="2:2" x14ac:dyDescent="0.2">
      <c r="B5155" s="10"/>
    </row>
    <row r="5156" spans="2:2" x14ac:dyDescent="0.2">
      <c r="B5156" s="10"/>
    </row>
    <row r="5157" spans="2:2" x14ac:dyDescent="0.2">
      <c r="B5157" s="10"/>
    </row>
    <row r="5158" spans="2:2" x14ac:dyDescent="0.2">
      <c r="B5158" s="10"/>
    </row>
    <row r="5159" spans="2:2" x14ac:dyDescent="0.2">
      <c r="B5159" s="10"/>
    </row>
    <row r="5160" spans="2:2" x14ac:dyDescent="0.2">
      <c r="B5160" s="10"/>
    </row>
    <row r="5161" spans="2:2" x14ac:dyDescent="0.2">
      <c r="B5161" s="10"/>
    </row>
    <row r="5162" spans="2:2" x14ac:dyDescent="0.2">
      <c r="B5162" s="10"/>
    </row>
    <row r="5163" spans="2:2" x14ac:dyDescent="0.2">
      <c r="B5163" s="10"/>
    </row>
    <row r="5164" spans="2:2" x14ac:dyDescent="0.2">
      <c r="B5164" s="10"/>
    </row>
    <row r="5165" spans="2:2" x14ac:dyDescent="0.2">
      <c r="B5165" s="10"/>
    </row>
    <row r="5166" spans="2:2" x14ac:dyDescent="0.2">
      <c r="B5166" s="10"/>
    </row>
    <row r="5167" spans="2:2" x14ac:dyDescent="0.2">
      <c r="B5167" s="10"/>
    </row>
    <row r="5168" spans="2:2" x14ac:dyDescent="0.2">
      <c r="B5168" s="10"/>
    </row>
    <row r="5169" spans="2:2" x14ac:dyDescent="0.2">
      <c r="B5169" s="10"/>
    </row>
    <row r="5170" spans="2:2" x14ac:dyDescent="0.2">
      <c r="B5170" s="10"/>
    </row>
    <row r="5171" spans="2:2" x14ac:dyDescent="0.2">
      <c r="B5171" s="10"/>
    </row>
    <row r="5172" spans="2:2" x14ac:dyDescent="0.2">
      <c r="B5172" s="10"/>
    </row>
    <row r="5173" spans="2:2" x14ac:dyDescent="0.2">
      <c r="B5173" s="10"/>
    </row>
    <row r="5174" spans="2:2" x14ac:dyDescent="0.2">
      <c r="B5174" s="10"/>
    </row>
    <row r="5175" spans="2:2" x14ac:dyDescent="0.2">
      <c r="B5175" s="10"/>
    </row>
    <row r="5176" spans="2:2" x14ac:dyDescent="0.2">
      <c r="B5176" s="10"/>
    </row>
    <row r="5177" spans="2:2" x14ac:dyDescent="0.2">
      <c r="B5177" s="10"/>
    </row>
    <row r="5178" spans="2:2" x14ac:dyDescent="0.2">
      <c r="B5178" s="10"/>
    </row>
    <row r="5179" spans="2:2" x14ac:dyDescent="0.2">
      <c r="B5179" s="10"/>
    </row>
    <row r="5180" spans="2:2" x14ac:dyDescent="0.2">
      <c r="B5180" s="10"/>
    </row>
    <row r="5181" spans="2:2" x14ac:dyDescent="0.2">
      <c r="B5181" s="10"/>
    </row>
    <row r="5182" spans="2:2" x14ac:dyDescent="0.2">
      <c r="B5182" s="10"/>
    </row>
    <row r="5183" spans="2:2" x14ac:dyDescent="0.2">
      <c r="B5183" s="10"/>
    </row>
    <row r="5184" spans="2:2" x14ac:dyDescent="0.2">
      <c r="B5184" s="10"/>
    </row>
    <row r="5185" spans="2:2" x14ac:dyDescent="0.2">
      <c r="B5185" s="10"/>
    </row>
    <row r="5186" spans="2:2" x14ac:dyDescent="0.2">
      <c r="B5186" s="10"/>
    </row>
    <row r="5187" spans="2:2" x14ac:dyDescent="0.2">
      <c r="B5187" s="10"/>
    </row>
    <row r="5188" spans="2:2" x14ac:dyDescent="0.2">
      <c r="B5188" s="10"/>
    </row>
    <row r="5189" spans="2:2" x14ac:dyDescent="0.2">
      <c r="B5189" s="10"/>
    </row>
    <row r="5190" spans="2:2" x14ac:dyDescent="0.2">
      <c r="B5190" s="10"/>
    </row>
    <row r="5191" spans="2:2" x14ac:dyDescent="0.2">
      <c r="B5191" s="10"/>
    </row>
    <row r="5192" spans="2:2" x14ac:dyDescent="0.2">
      <c r="B5192" s="10"/>
    </row>
    <row r="5193" spans="2:2" x14ac:dyDescent="0.2">
      <c r="B5193" s="10"/>
    </row>
    <row r="5194" spans="2:2" x14ac:dyDescent="0.2">
      <c r="B5194" s="10"/>
    </row>
    <row r="5195" spans="2:2" x14ac:dyDescent="0.2">
      <c r="B5195" s="10"/>
    </row>
    <row r="5196" spans="2:2" x14ac:dyDescent="0.2">
      <c r="B5196" s="10"/>
    </row>
    <row r="5197" spans="2:2" x14ac:dyDescent="0.2">
      <c r="B5197" s="10"/>
    </row>
    <row r="5198" spans="2:2" x14ac:dyDescent="0.2">
      <c r="B5198" s="10"/>
    </row>
    <row r="5199" spans="2:2" x14ac:dyDescent="0.2">
      <c r="B5199" s="10"/>
    </row>
    <row r="5200" spans="2:2" x14ac:dyDescent="0.2">
      <c r="B5200" s="10"/>
    </row>
    <row r="5201" spans="2:2" x14ac:dyDescent="0.2">
      <c r="B5201" s="10"/>
    </row>
    <row r="5202" spans="2:2" x14ac:dyDescent="0.2">
      <c r="B5202" s="10"/>
    </row>
    <row r="5203" spans="2:2" x14ac:dyDescent="0.2">
      <c r="B5203" s="10"/>
    </row>
    <row r="5204" spans="2:2" x14ac:dyDescent="0.2">
      <c r="B5204" s="10"/>
    </row>
    <row r="5205" spans="2:2" x14ac:dyDescent="0.2">
      <c r="B5205" s="10"/>
    </row>
    <row r="5206" spans="2:2" x14ac:dyDescent="0.2">
      <c r="B5206" s="10"/>
    </row>
    <row r="5207" spans="2:2" x14ac:dyDescent="0.2">
      <c r="B5207" s="10"/>
    </row>
    <row r="5208" spans="2:2" x14ac:dyDescent="0.2">
      <c r="B5208" s="10"/>
    </row>
    <row r="5209" spans="2:2" x14ac:dyDescent="0.2">
      <c r="B5209" s="10"/>
    </row>
    <row r="5210" spans="2:2" x14ac:dyDescent="0.2">
      <c r="B5210" s="10"/>
    </row>
    <row r="5211" spans="2:2" x14ac:dyDescent="0.2">
      <c r="B5211" s="10"/>
    </row>
    <row r="5212" spans="2:2" x14ac:dyDescent="0.2">
      <c r="B5212" s="10"/>
    </row>
    <row r="5213" spans="2:2" x14ac:dyDescent="0.2">
      <c r="B5213" s="10"/>
    </row>
    <row r="5214" spans="2:2" x14ac:dyDescent="0.2">
      <c r="B5214" s="10"/>
    </row>
    <row r="5215" spans="2:2" x14ac:dyDescent="0.2">
      <c r="B5215" s="10"/>
    </row>
    <row r="5216" spans="2:2" x14ac:dyDescent="0.2">
      <c r="B5216" s="10"/>
    </row>
    <row r="5217" spans="2:2" x14ac:dyDescent="0.2">
      <c r="B5217" s="10"/>
    </row>
    <row r="5218" spans="2:2" x14ac:dyDescent="0.2">
      <c r="B5218" s="10"/>
    </row>
    <row r="5219" spans="2:2" x14ac:dyDescent="0.2">
      <c r="B5219" s="10"/>
    </row>
    <row r="5220" spans="2:2" x14ac:dyDescent="0.2">
      <c r="B5220" s="10"/>
    </row>
    <row r="5221" spans="2:2" x14ac:dyDescent="0.2">
      <c r="B5221" s="10"/>
    </row>
    <row r="5222" spans="2:2" x14ac:dyDescent="0.2">
      <c r="B5222" s="10"/>
    </row>
    <row r="5223" spans="2:2" x14ac:dyDescent="0.2">
      <c r="B5223" s="10"/>
    </row>
    <row r="5224" spans="2:2" x14ac:dyDescent="0.2">
      <c r="B5224" s="10"/>
    </row>
    <row r="5225" spans="2:2" x14ac:dyDescent="0.2">
      <c r="B5225" s="10"/>
    </row>
    <row r="5226" spans="2:2" x14ac:dyDescent="0.2">
      <c r="B5226" s="10"/>
    </row>
    <row r="5227" spans="2:2" x14ac:dyDescent="0.2">
      <c r="B5227" s="10"/>
    </row>
    <row r="5228" spans="2:2" x14ac:dyDescent="0.2">
      <c r="B5228" s="10"/>
    </row>
    <row r="5229" spans="2:2" x14ac:dyDescent="0.2">
      <c r="B5229" s="10"/>
    </row>
    <row r="5230" spans="2:2" x14ac:dyDescent="0.2">
      <c r="B5230" s="10"/>
    </row>
    <row r="5231" spans="2:2" x14ac:dyDescent="0.2">
      <c r="B5231" s="10"/>
    </row>
    <row r="5232" spans="2:2" x14ac:dyDescent="0.2">
      <c r="B5232" s="10"/>
    </row>
    <row r="5233" spans="2:2" x14ac:dyDescent="0.2">
      <c r="B5233" s="10"/>
    </row>
    <row r="5234" spans="2:2" x14ac:dyDescent="0.2">
      <c r="B5234" s="10"/>
    </row>
    <row r="5235" spans="2:2" x14ac:dyDescent="0.2">
      <c r="B5235" s="10"/>
    </row>
    <row r="5236" spans="2:2" x14ac:dyDescent="0.2">
      <c r="B5236" s="10"/>
    </row>
    <row r="5237" spans="2:2" x14ac:dyDescent="0.2">
      <c r="B5237" s="10"/>
    </row>
    <row r="5238" spans="2:2" x14ac:dyDescent="0.2">
      <c r="B5238" s="10"/>
    </row>
    <row r="5239" spans="2:2" x14ac:dyDescent="0.2">
      <c r="B5239" s="10"/>
    </row>
    <row r="5240" spans="2:2" x14ac:dyDescent="0.2">
      <c r="B5240" s="10"/>
    </row>
    <row r="5241" spans="2:2" x14ac:dyDescent="0.2">
      <c r="B5241" s="10"/>
    </row>
    <row r="5242" spans="2:2" x14ac:dyDescent="0.2">
      <c r="B5242" s="10"/>
    </row>
    <row r="5243" spans="2:2" x14ac:dyDescent="0.2">
      <c r="B5243" s="10"/>
    </row>
    <row r="5244" spans="2:2" x14ac:dyDescent="0.2">
      <c r="B5244" s="10"/>
    </row>
    <row r="5245" spans="2:2" x14ac:dyDescent="0.2">
      <c r="B5245" s="10"/>
    </row>
    <row r="5246" spans="2:2" x14ac:dyDescent="0.2">
      <c r="B5246" s="10"/>
    </row>
    <row r="5247" spans="2:2" x14ac:dyDescent="0.2">
      <c r="B5247" s="10"/>
    </row>
    <row r="5248" spans="2:2" x14ac:dyDescent="0.2">
      <c r="B5248" s="10"/>
    </row>
    <row r="5249" spans="2:2" x14ac:dyDescent="0.2">
      <c r="B5249" s="10"/>
    </row>
    <row r="5250" spans="2:2" x14ac:dyDescent="0.2">
      <c r="B5250" s="10"/>
    </row>
    <row r="5251" spans="2:2" x14ac:dyDescent="0.2">
      <c r="B5251" s="10"/>
    </row>
    <row r="5252" spans="2:2" x14ac:dyDescent="0.2">
      <c r="B5252" s="10"/>
    </row>
    <row r="5253" spans="2:2" x14ac:dyDescent="0.2">
      <c r="B5253" s="10"/>
    </row>
    <row r="5254" spans="2:2" x14ac:dyDescent="0.2">
      <c r="B5254" s="10"/>
    </row>
    <row r="5255" spans="2:2" x14ac:dyDescent="0.2">
      <c r="B5255" s="10"/>
    </row>
    <row r="5256" spans="2:2" x14ac:dyDescent="0.2">
      <c r="B5256" s="10"/>
    </row>
    <row r="5257" spans="2:2" x14ac:dyDescent="0.2">
      <c r="B5257" s="10"/>
    </row>
    <row r="5258" spans="2:2" x14ac:dyDescent="0.2">
      <c r="B5258" s="10"/>
    </row>
    <row r="5259" spans="2:2" x14ac:dyDescent="0.2">
      <c r="B5259" s="10"/>
    </row>
    <row r="5260" spans="2:2" x14ac:dyDescent="0.2">
      <c r="B5260" s="10"/>
    </row>
    <row r="5261" spans="2:2" x14ac:dyDescent="0.2">
      <c r="B5261" s="10"/>
    </row>
    <row r="5262" spans="2:2" x14ac:dyDescent="0.2">
      <c r="B5262" s="10"/>
    </row>
    <row r="5263" spans="2:2" x14ac:dyDescent="0.2">
      <c r="B5263" s="10"/>
    </row>
    <row r="5264" spans="2:2" x14ac:dyDescent="0.2">
      <c r="B5264" s="10"/>
    </row>
    <row r="5265" spans="2:2" x14ac:dyDescent="0.2">
      <c r="B5265" s="10"/>
    </row>
    <row r="5266" spans="2:2" x14ac:dyDescent="0.2">
      <c r="B5266" s="10"/>
    </row>
    <row r="5267" spans="2:2" x14ac:dyDescent="0.2">
      <c r="B5267" s="10"/>
    </row>
    <row r="5268" spans="2:2" x14ac:dyDescent="0.2">
      <c r="B5268" s="10"/>
    </row>
    <row r="5269" spans="2:2" x14ac:dyDescent="0.2">
      <c r="B5269" s="10"/>
    </row>
    <row r="5270" spans="2:2" x14ac:dyDescent="0.2">
      <c r="B5270" s="10"/>
    </row>
    <row r="5271" spans="2:2" x14ac:dyDescent="0.2">
      <c r="B5271" s="10"/>
    </row>
    <row r="5272" spans="2:2" x14ac:dyDescent="0.2">
      <c r="B5272" s="10"/>
    </row>
    <row r="5273" spans="2:2" x14ac:dyDescent="0.2">
      <c r="B5273" s="10"/>
    </row>
    <row r="5274" spans="2:2" x14ac:dyDescent="0.2">
      <c r="B5274" s="10"/>
    </row>
    <row r="5275" spans="2:2" x14ac:dyDescent="0.2">
      <c r="B5275" s="10"/>
    </row>
    <row r="5276" spans="2:2" x14ac:dyDescent="0.2">
      <c r="B5276" s="10"/>
    </row>
    <row r="5277" spans="2:2" x14ac:dyDescent="0.2">
      <c r="B5277" s="10"/>
    </row>
    <row r="5278" spans="2:2" x14ac:dyDescent="0.2">
      <c r="B5278" s="10"/>
    </row>
    <row r="5279" spans="2:2" x14ac:dyDescent="0.2">
      <c r="B5279" s="10"/>
    </row>
    <row r="5280" spans="2:2" x14ac:dyDescent="0.2">
      <c r="B5280" s="10"/>
    </row>
    <row r="5281" spans="2:2" x14ac:dyDescent="0.2">
      <c r="B5281" s="10"/>
    </row>
    <row r="5282" spans="2:2" x14ac:dyDescent="0.2">
      <c r="B5282" s="10"/>
    </row>
    <row r="5283" spans="2:2" x14ac:dyDescent="0.2">
      <c r="B5283" s="10"/>
    </row>
    <row r="5284" spans="2:2" x14ac:dyDescent="0.2">
      <c r="B5284" s="10"/>
    </row>
    <row r="5285" spans="2:2" x14ac:dyDescent="0.2">
      <c r="B5285" s="10"/>
    </row>
    <row r="5286" spans="2:2" x14ac:dyDescent="0.2">
      <c r="B5286" s="10"/>
    </row>
    <row r="5287" spans="2:2" x14ac:dyDescent="0.2">
      <c r="B5287" s="10"/>
    </row>
    <row r="5288" spans="2:2" x14ac:dyDescent="0.2">
      <c r="B5288" s="10"/>
    </row>
    <row r="5289" spans="2:2" x14ac:dyDescent="0.2">
      <c r="B5289" s="10"/>
    </row>
    <row r="5290" spans="2:2" x14ac:dyDescent="0.2">
      <c r="B5290" s="10"/>
    </row>
    <row r="5291" spans="2:2" x14ac:dyDescent="0.2">
      <c r="B5291" s="10"/>
    </row>
    <row r="5292" spans="2:2" x14ac:dyDescent="0.2">
      <c r="B5292" s="10"/>
    </row>
    <row r="5293" spans="2:2" x14ac:dyDescent="0.2">
      <c r="B5293" s="10"/>
    </row>
    <row r="5294" spans="2:2" x14ac:dyDescent="0.2">
      <c r="B5294" s="10"/>
    </row>
    <row r="5295" spans="2:2" x14ac:dyDescent="0.2">
      <c r="B5295" s="10"/>
    </row>
    <row r="5296" spans="2:2" x14ac:dyDescent="0.2">
      <c r="B5296" s="10"/>
    </row>
    <row r="5297" spans="2:2" x14ac:dyDescent="0.2">
      <c r="B5297" s="10"/>
    </row>
    <row r="5298" spans="2:2" x14ac:dyDescent="0.2">
      <c r="B5298" s="10"/>
    </row>
    <row r="5299" spans="2:2" x14ac:dyDescent="0.2">
      <c r="B5299" s="10"/>
    </row>
    <row r="5300" spans="2:2" x14ac:dyDescent="0.2">
      <c r="B5300" s="10"/>
    </row>
    <row r="5301" spans="2:2" x14ac:dyDescent="0.2">
      <c r="B5301" s="10"/>
    </row>
    <row r="5302" spans="2:2" x14ac:dyDescent="0.2">
      <c r="B5302" s="10"/>
    </row>
    <row r="5303" spans="2:2" x14ac:dyDescent="0.2">
      <c r="B5303" s="10"/>
    </row>
    <row r="5304" spans="2:2" x14ac:dyDescent="0.2">
      <c r="B5304" s="10"/>
    </row>
    <row r="5305" spans="2:2" x14ac:dyDescent="0.2">
      <c r="B5305" s="10"/>
    </row>
    <row r="5306" spans="2:2" x14ac:dyDescent="0.2">
      <c r="B5306" s="10"/>
    </row>
    <row r="5307" spans="2:2" x14ac:dyDescent="0.2">
      <c r="B5307" s="10"/>
    </row>
    <row r="5308" spans="2:2" x14ac:dyDescent="0.2">
      <c r="B5308" s="10"/>
    </row>
    <row r="5309" spans="2:2" x14ac:dyDescent="0.2">
      <c r="B5309" s="10"/>
    </row>
    <row r="5310" spans="2:2" x14ac:dyDescent="0.2">
      <c r="B5310" s="10"/>
    </row>
    <row r="5311" spans="2:2" x14ac:dyDescent="0.2">
      <c r="B5311" s="10"/>
    </row>
    <row r="5312" spans="2:2" x14ac:dyDescent="0.2">
      <c r="B5312" s="10"/>
    </row>
    <row r="5313" spans="2:2" x14ac:dyDescent="0.2">
      <c r="B5313" s="10"/>
    </row>
    <row r="5314" spans="2:2" x14ac:dyDescent="0.2">
      <c r="B5314" s="10"/>
    </row>
    <row r="5315" spans="2:2" x14ac:dyDescent="0.2">
      <c r="B5315" s="10"/>
    </row>
    <row r="5316" spans="2:2" x14ac:dyDescent="0.2">
      <c r="B5316" s="10"/>
    </row>
    <row r="5317" spans="2:2" x14ac:dyDescent="0.2">
      <c r="B5317" s="10"/>
    </row>
    <row r="5318" spans="2:2" x14ac:dyDescent="0.2">
      <c r="B5318" s="10"/>
    </row>
    <row r="5319" spans="2:2" x14ac:dyDescent="0.2">
      <c r="B5319" s="10"/>
    </row>
    <row r="5320" spans="2:2" x14ac:dyDescent="0.2">
      <c r="B5320" s="10"/>
    </row>
    <row r="5321" spans="2:2" x14ac:dyDescent="0.2">
      <c r="B5321" s="10"/>
    </row>
    <row r="5322" spans="2:2" x14ac:dyDescent="0.2">
      <c r="B5322" s="10"/>
    </row>
    <row r="5323" spans="2:2" x14ac:dyDescent="0.2">
      <c r="B5323" s="10"/>
    </row>
    <row r="5324" spans="2:2" x14ac:dyDescent="0.2">
      <c r="B5324" s="10"/>
    </row>
    <row r="5325" spans="2:2" x14ac:dyDescent="0.2">
      <c r="B5325" s="10"/>
    </row>
    <row r="5326" spans="2:2" x14ac:dyDescent="0.2">
      <c r="B5326" s="10"/>
    </row>
    <row r="5327" spans="2:2" x14ac:dyDescent="0.2">
      <c r="B5327" s="10"/>
    </row>
    <row r="5328" spans="2:2" x14ac:dyDescent="0.2">
      <c r="B5328" s="10"/>
    </row>
    <row r="5329" spans="2:2" x14ac:dyDescent="0.2">
      <c r="B5329" s="10"/>
    </row>
    <row r="5330" spans="2:2" x14ac:dyDescent="0.2">
      <c r="B5330" s="10"/>
    </row>
    <row r="5331" spans="2:2" x14ac:dyDescent="0.2">
      <c r="B5331" s="10"/>
    </row>
    <row r="5332" spans="2:2" x14ac:dyDescent="0.2">
      <c r="B5332" s="10"/>
    </row>
    <row r="5333" spans="2:2" x14ac:dyDescent="0.2">
      <c r="B5333" s="10"/>
    </row>
    <row r="5334" spans="2:2" x14ac:dyDescent="0.2">
      <c r="B5334" s="10"/>
    </row>
    <row r="5335" spans="2:2" x14ac:dyDescent="0.2">
      <c r="B5335" s="10"/>
    </row>
    <row r="5336" spans="2:2" x14ac:dyDescent="0.2">
      <c r="B5336" s="10"/>
    </row>
    <row r="5337" spans="2:2" x14ac:dyDescent="0.2">
      <c r="B5337" s="10"/>
    </row>
    <row r="5338" spans="2:2" x14ac:dyDescent="0.2">
      <c r="B5338" s="10"/>
    </row>
    <row r="5339" spans="2:2" x14ac:dyDescent="0.2">
      <c r="B5339" s="10"/>
    </row>
    <row r="5340" spans="2:2" x14ac:dyDescent="0.2">
      <c r="B5340" s="10"/>
    </row>
    <row r="5341" spans="2:2" x14ac:dyDescent="0.2">
      <c r="B5341" s="10"/>
    </row>
    <row r="5342" spans="2:2" x14ac:dyDescent="0.2">
      <c r="B5342" s="10"/>
    </row>
    <row r="5343" spans="2:2" x14ac:dyDescent="0.2">
      <c r="B5343" s="10"/>
    </row>
    <row r="5344" spans="2:2" x14ac:dyDescent="0.2">
      <c r="B5344" s="10"/>
    </row>
    <row r="5345" spans="2:2" x14ac:dyDescent="0.2">
      <c r="B5345" s="10"/>
    </row>
    <row r="5346" spans="2:2" x14ac:dyDescent="0.2">
      <c r="B5346" s="10"/>
    </row>
    <row r="5347" spans="2:2" x14ac:dyDescent="0.2">
      <c r="B5347" s="10"/>
    </row>
    <row r="5348" spans="2:2" x14ac:dyDescent="0.2">
      <c r="B5348" s="10"/>
    </row>
    <row r="5349" spans="2:2" x14ac:dyDescent="0.2">
      <c r="B5349" s="10"/>
    </row>
    <row r="5350" spans="2:2" x14ac:dyDescent="0.2">
      <c r="B5350" s="10"/>
    </row>
    <row r="5351" spans="2:2" x14ac:dyDescent="0.2">
      <c r="B5351" s="10"/>
    </row>
    <row r="5352" spans="2:2" x14ac:dyDescent="0.2">
      <c r="B5352" s="10"/>
    </row>
    <row r="5353" spans="2:2" x14ac:dyDescent="0.2">
      <c r="B5353" s="10"/>
    </row>
    <row r="5354" spans="2:2" x14ac:dyDescent="0.2">
      <c r="B5354" s="10"/>
    </row>
    <row r="5355" spans="2:2" x14ac:dyDescent="0.2">
      <c r="B5355" s="10"/>
    </row>
    <row r="5356" spans="2:2" x14ac:dyDescent="0.2">
      <c r="B5356" s="10"/>
    </row>
    <row r="5357" spans="2:2" x14ac:dyDescent="0.2">
      <c r="B5357" s="10"/>
    </row>
    <row r="5358" spans="2:2" x14ac:dyDescent="0.2">
      <c r="B5358" s="10"/>
    </row>
    <row r="5359" spans="2:2" x14ac:dyDescent="0.2">
      <c r="B5359" s="10"/>
    </row>
    <row r="5360" spans="2:2" x14ac:dyDescent="0.2">
      <c r="B5360" s="10"/>
    </row>
    <row r="5361" spans="2:2" x14ac:dyDescent="0.2">
      <c r="B5361" s="10"/>
    </row>
    <row r="5362" spans="2:2" x14ac:dyDescent="0.2">
      <c r="B5362" s="10"/>
    </row>
    <row r="5363" spans="2:2" x14ac:dyDescent="0.2">
      <c r="B5363" s="10"/>
    </row>
    <row r="5364" spans="2:2" x14ac:dyDescent="0.2">
      <c r="B5364" s="10"/>
    </row>
    <row r="5365" spans="2:2" x14ac:dyDescent="0.2">
      <c r="B5365" s="10"/>
    </row>
    <row r="5366" spans="2:2" x14ac:dyDescent="0.2">
      <c r="B5366" s="10"/>
    </row>
    <row r="5367" spans="2:2" x14ac:dyDescent="0.2">
      <c r="B5367" s="10"/>
    </row>
    <row r="5368" spans="2:2" x14ac:dyDescent="0.2">
      <c r="B5368" s="10"/>
    </row>
    <row r="5369" spans="2:2" x14ac:dyDescent="0.2">
      <c r="B5369" s="10"/>
    </row>
    <row r="5370" spans="2:2" x14ac:dyDescent="0.2">
      <c r="B5370" s="10"/>
    </row>
    <row r="5371" spans="2:2" x14ac:dyDescent="0.2">
      <c r="B5371" s="10"/>
    </row>
    <row r="5372" spans="2:2" x14ac:dyDescent="0.2">
      <c r="B5372" s="10"/>
    </row>
    <row r="5373" spans="2:2" x14ac:dyDescent="0.2">
      <c r="B5373" s="10"/>
    </row>
    <row r="5374" spans="2:2" x14ac:dyDescent="0.2">
      <c r="B5374" s="10"/>
    </row>
    <row r="5375" spans="2:2" x14ac:dyDescent="0.2">
      <c r="B5375" s="10"/>
    </row>
    <row r="5376" spans="2:2" x14ac:dyDescent="0.2">
      <c r="B5376" s="10"/>
    </row>
    <row r="5377" spans="2:2" x14ac:dyDescent="0.2">
      <c r="B5377" s="10"/>
    </row>
    <row r="5378" spans="2:2" x14ac:dyDescent="0.2">
      <c r="B5378" s="10"/>
    </row>
    <row r="5379" spans="2:2" x14ac:dyDescent="0.2">
      <c r="B5379" s="10"/>
    </row>
    <row r="5380" spans="2:2" x14ac:dyDescent="0.2">
      <c r="B5380" s="10"/>
    </row>
    <row r="5381" spans="2:2" x14ac:dyDescent="0.2">
      <c r="B5381" s="10"/>
    </row>
    <row r="5382" spans="2:2" x14ac:dyDescent="0.2">
      <c r="B5382" s="10"/>
    </row>
    <row r="5383" spans="2:2" x14ac:dyDescent="0.2">
      <c r="B5383" s="10"/>
    </row>
    <row r="5384" spans="2:2" x14ac:dyDescent="0.2">
      <c r="B5384" s="10"/>
    </row>
    <row r="5385" spans="2:2" x14ac:dyDescent="0.2">
      <c r="B5385" s="10"/>
    </row>
    <row r="5386" spans="2:2" x14ac:dyDescent="0.2">
      <c r="B5386" s="10"/>
    </row>
    <row r="5387" spans="2:2" x14ac:dyDescent="0.2">
      <c r="B5387" s="10"/>
    </row>
    <row r="5388" spans="2:2" x14ac:dyDescent="0.2">
      <c r="B5388" s="10"/>
    </row>
    <row r="5389" spans="2:2" x14ac:dyDescent="0.2">
      <c r="B5389" s="10"/>
    </row>
    <row r="5390" spans="2:2" x14ac:dyDescent="0.2">
      <c r="B5390" s="10"/>
    </row>
    <row r="5391" spans="2:2" x14ac:dyDescent="0.2">
      <c r="B5391" s="10"/>
    </row>
    <row r="5392" spans="2:2" x14ac:dyDescent="0.2">
      <c r="B5392" s="10"/>
    </row>
    <row r="5393" spans="2:2" x14ac:dyDescent="0.2">
      <c r="B5393" s="10"/>
    </row>
    <row r="5394" spans="2:2" x14ac:dyDescent="0.2">
      <c r="B5394" s="10"/>
    </row>
    <row r="5395" spans="2:2" x14ac:dyDescent="0.2">
      <c r="B5395" s="10"/>
    </row>
    <row r="5396" spans="2:2" x14ac:dyDescent="0.2">
      <c r="B5396" s="10"/>
    </row>
    <row r="5397" spans="2:2" x14ac:dyDescent="0.2">
      <c r="B5397" s="10"/>
    </row>
    <row r="5398" spans="2:2" x14ac:dyDescent="0.2">
      <c r="B5398" s="10"/>
    </row>
    <row r="5399" spans="2:2" x14ac:dyDescent="0.2">
      <c r="B5399" s="10"/>
    </row>
    <row r="5400" spans="2:2" x14ac:dyDescent="0.2">
      <c r="B5400" s="10"/>
    </row>
    <row r="5401" spans="2:2" x14ac:dyDescent="0.2">
      <c r="B5401" s="10"/>
    </row>
    <row r="5402" spans="2:2" x14ac:dyDescent="0.2">
      <c r="B5402" s="10"/>
    </row>
    <row r="5403" spans="2:2" x14ac:dyDescent="0.2">
      <c r="B5403" s="10"/>
    </row>
    <row r="5404" spans="2:2" x14ac:dyDescent="0.2">
      <c r="B5404" s="10"/>
    </row>
    <row r="5405" spans="2:2" x14ac:dyDescent="0.2">
      <c r="B5405" s="10"/>
    </row>
    <row r="5406" spans="2:2" x14ac:dyDescent="0.2">
      <c r="B5406" s="10"/>
    </row>
    <row r="5407" spans="2:2" x14ac:dyDescent="0.2">
      <c r="B5407" s="10"/>
    </row>
    <row r="5408" spans="2:2" x14ac:dyDescent="0.2">
      <c r="B5408" s="10"/>
    </row>
    <row r="5409" spans="2:2" x14ac:dyDescent="0.2">
      <c r="B5409" s="10"/>
    </row>
    <row r="5410" spans="2:2" x14ac:dyDescent="0.2">
      <c r="B5410" s="10"/>
    </row>
    <row r="5411" spans="2:2" x14ac:dyDescent="0.2">
      <c r="B5411" s="10"/>
    </row>
    <row r="5412" spans="2:2" x14ac:dyDescent="0.2">
      <c r="B5412" s="10"/>
    </row>
    <row r="5413" spans="2:2" x14ac:dyDescent="0.2">
      <c r="B5413" s="10"/>
    </row>
    <row r="5414" spans="2:2" x14ac:dyDescent="0.2">
      <c r="B5414" s="10"/>
    </row>
    <row r="5415" spans="2:2" x14ac:dyDescent="0.2">
      <c r="B5415" s="10"/>
    </row>
    <row r="5416" spans="2:2" x14ac:dyDescent="0.2">
      <c r="B5416" s="10"/>
    </row>
    <row r="5417" spans="2:2" x14ac:dyDescent="0.2">
      <c r="B5417" s="10"/>
    </row>
    <row r="5418" spans="2:2" x14ac:dyDescent="0.2">
      <c r="B5418" s="10"/>
    </row>
    <row r="5419" spans="2:2" x14ac:dyDescent="0.2">
      <c r="B5419" s="10"/>
    </row>
    <row r="5420" spans="2:2" x14ac:dyDescent="0.2">
      <c r="B5420" s="10"/>
    </row>
    <row r="5421" spans="2:2" x14ac:dyDescent="0.2">
      <c r="B5421" s="10"/>
    </row>
    <row r="5422" spans="2:2" x14ac:dyDescent="0.2">
      <c r="B5422" s="10"/>
    </row>
    <row r="5423" spans="2:2" x14ac:dyDescent="0.2">
      <c r="B5423" s="10"/>
    </row>
    <row r="5424" spans="2:2" x14ac:dyDescent="0.2">
      <c r="B5424" s="10"/>
    </row>
    <row r="5425" spans="2:2" x14ac:dyDescent="0.2">
      <c r="B5425" s="10"/>
    </row>
    <row r="5426" spans="2:2" x14ac:dyDescent="0.2">
      <c r="B5426" s="10"/>
    </row>
    <row r="5427" spans="2:2" x14ac:dyDescent="0.2">
      <c r="B5427" s="10"/>
    </row>
    <row r="5428" spans="2:2" x14ac:dyDescent="0.2">
      <c r="B5428" s="10"/>
    </row>
    <row r="5429" spans="2:2" x14ac:dyDescent="0.2">
      <c r="B5429" s="10"/>
    </row>
    <row r="5430" spans="2:2" x14ac:dyDescent="0.2">
      <c r="B5430" s="10"/>
    </row>
    <row r="5431" spans="2:2" x14ac:dyDescent="0.2">
      <c r="B5431" s="10"/>
    </row>
    <row r="5432" spans="2:2" x14ac:dyDescent="0.2">
      <c r="B5432" s="10"/>
    </row>
    <row r="5433" spans="2:2" x14ac:dyDescent="0.2">
      <c r="B5433" s="10"/>
    </row>
    <row r="5434" spans="2:2" x14ac:dyDescent="0.2">
      <c r="B5434" s="10"/>
    </row>
    <row r="5435" spans="2:2" x14ac:dyDescent="0.2">
      <c r="B5435" s="10"/>
    </row>
    <row r="5436" spans="2:2" x14ac:dyDescent="0.2">
      <c r="B5436" s="10"/>
    </row>
    <row r="5437" spans="2:2" x14ac:dyDescent="0.2">
      <c r="B5437" s="10"/>
    </row>
    <row r="5438" spans="2:2" x14ac:dyDescent="0.2">
      <c r="B5438" s="10"/>
    </row>
    <row r="5439" spans="2:2" x14ac:dyDescent="0.2">
      <c r="B5439" s="10"/>
    </row>
    <row r="5440" spans="2:2" x14ac:dyDescent="0.2">
      <c r="B5440" s="10"/>
    </row>
    <row r="5441" spans="2:2" x14ac:dyDescent="0.2">
      <c r="B5441" s="10"/>
    </row>
    <row r="5442" spans="2:2" x14ac:dyDescent="0.2">
      <c r="B5442" s="10"/>
    </row>
    <row r="5443" spans="2:2" x14ac:dyDescent="0.2">
      <c r="B5443" s="10"/>
    </row>
    <row r="5444" spans="2:2" x14ac:dyDescent="0.2">
      <c r="B5444" s="10"/>
    </row>
    <row r="5445" spans="2:2" x14ac:dyDescent="0.2">
      <c r="B5445" s="10"/>
    </row>
    <row r="5446" spans="2:2" x14ac:dyDescent="0.2">
      <c r="B5446" s="10"/>
    </row>
    <row r="5447" spans="2:2" x14ac:dyDescent="0.2">
      <c r="B5447" s="10"/>
    </row>
    <row r="5448" spans="2:2" x14ac:dyDescent="0.2">
      <c r="B5448" s="10"/>
    </row>
    <row r="5449" spans="2:2" x14ac:dyDescent="0.2">
      <c r="B5449" s="10"/>
    </row>
    <row r="5450" spans="2:2" x14ac:dyDescent="0.2">
      <c r="B5450" s="10"/>
    </row>
    <row r="5451" spans="2:2" x14ac:dyDescent="0.2">
      <c r="B5451" s="10"/>
    </row>
    <row r="5452" spans="2:2" x14ac:dyDescent="0.2">
      <c r="B5452" s="10"/>
    </row>
    <row r="5453" spans="2:2" x14ac:dyDescent="0.2">
      <c r="B5453" s="10"/>
    </row>
    <row r="5454" spans="2:2" x14ac:dyDescent="0.2">
      <c r="B5454" s="10"/>
    </row>
    <row r="5455" spans="2:2" x14ac:dyDescent="0.2">
      <c r="B5455" s="10"/>
    </row>
    <row r="5456" spans="2:2" x14ac:dyDescent="0.2">
      <c r="B5456" s="10"/>
    </row>
    <row r="5457" spans="2:2" x14ac:dyDescent="0.2">
      <c r="B5457" s="10"/>
    </row>
    <row r="5458" spans="2:2" x14ac:dyDescent="0.2">
      <c r="B5458" s="10"/>
    </row>
    <row r="5459" spans="2:2" x14ac:dyDescent="0.2">
      <c r="B5459" s="10"/>
    </row>
    <row r="5460" spans="2:2" x14ac:dyDescent="0.2">
      <c r="B5460" s="10"/>
    </row>
    <row r="5461" spans="2:2" x14ac:dyDescent="0.2">
      <c r="B5461" s="10"/>
    </row>
    <row r="5462" spans="2:2" x14ac:dyDescent="0.2">
      <c r="B5462" s="10"/>
    </row>
    <row r="5463" spans="2:2" x14ac:dyDescent="0.2">
      <c r="B5463" s="10"/>
    </row>
    <row r="5464" spans="2:2" x14ac:dyDescent="0.2">
      <c r="B5464" s="10"/>
    </row>
    <row r="5465" spans="2:2" x14ac:dyDescent="0.2">
      <c r="B5465" s="10"/>
    </row>
    <row r="5466" spans="2:2" x14ac:dyDescent="0.2">
      <c r="B5466" s="10"/>
    </row>
    <row r="5467" spans="2:2" x14ac:dyDescent="0.2">
      <c r="B5467" s="10"/>
    </row>
    <row r="5468" spans="2:2" x14ac:dyDescent="0.2">
      <c r="B5468" s="10"/>
    </row>
    <row r="5469" spans="2:2" x14ac:dyDescent="0.2">
      <c r="B5469" s="10"/>
    </row>
    <row r="5470" spans="2:2" x14ac:dyDescent="0.2">
      <c r="B5470" s="10"/>
    </row>
    <row r="5471" spans="2:2" x14ac:dyDescent="0.2">
      <c r="B5471" s="10"/>
    </row>
    <row r="5472" spans="2:2" x14ac:dyDescent="0.2">
      <c r="B5472" s="10"/>
    </row>
    <row r="5473" spans="2:2" x14ac:dyDescent="0.2">
      <c r="B5473" s="10"/>
    </row>
    <row r="5474" spans="2:2" x14ac:dyDescent="0.2">
      <c r="B5474" s="10"/>
    </row>
    <row r="5475" spans="2:2" x14ac:dyDescent="0.2">
      <c r="B5475" s="10"/>
    </row>
    <row r="5476" spans="2:2" x14ac:dyDescent="0.2">
      <c r="B5476" s="10"/>
    </row>
    <row r="5477" spans="2:2" x14ac:dyDescent="0.2">
      <c r="B5477" s="10"/>
    </row>
    <row r="5478" spans="2:2" x14ac:dyDescent="0.2">
      <c r="B5478" s="10"/>
    </row>
    <row r="5479" spans="2:2" x14ac:dyDescent="0.2">
      <c r="B5479" s="10"/>
    </row>
    <row r="5480" spans="2:2" x14ac:dyDescent="0.2">
      <c r="B5480" s="10"/>
    </row>
    <row r="5481" spans="2:2" x14ac:dyDescent="0.2">
      <c r="B5481" s="10"/>
    </row>
    <row r="5482" spans="2:2" x14ac:dyDescent="0.2">
      <c r="B5482" s="10"/>
    </row>
    <row r="5483" spans="2:2" x14ac:dyDescent="0.2">
      <c r="B5483" s="10"/>
    </row>
    <row r="5484" spans="2:2" x14ac:dyDescent="0.2">
      <c r="B5484" s="10"/>
    </row>
    <row r="5485" spans="2:2" x14ac:dyDescent="0.2">
      <c r="B5485" s="10"/>
    </row>
    <row r="5486" spans="2:2" x14ac:dyDescent="0.2">
      <c r="B5486" s="10"/>
    </row>
    <row r="5487" spans="2:2" x14ac:dyDescent="0.2">
      <c r="B5487" s="10"/>
    </row>
    <row r="5488" spans="2:2" x14ac:dyDescent="0.2">
      <c r="B5488" s="10"/>
    </row>
    <row r="5489" spans="2:2" x14ac:dyDescent="0.2">
      <c r="B5489" s="10"/>
    </row>
    <row r="5490" spans="2:2" x14ac:dyDescent="0.2">
      <c r="B5490" s="10"/>
    </row>
    <row r="5491" spans="2:2" x14ac:dyDescent="0.2">
      <c r="B5491" s="10"/>
    </row>
    <row r="5492" spans="2:2" x14ac:dyDescent="0.2">
      <c r="B5492" s="10"/>
    </row>
    <row r="5493" spans="2:2" x14ac:dyDescent="0.2">
      <c r="B5493" s="10"/>
    </row>
    <row r="5494" spans="2:2" x14ac:dyDescent="0.2">
      <c r="B5494" s="10"/>
    </row>
    <row r="5495" spans="2:2" x14ac:dyDescent="0.2">
      <c r="B5495" s="10"/>
    </row>
    <row r="5496" spans="2:2" x14ac:dyDescent="0.2">
      <c r="B5496" s="10"/>
    </row>
    <row r="5497" spans="2:2" x14ac:dyDescent="0.2">
      <c r="B5497" s="10"/>
    </row>
    <row r="5498" spans="2:2" x14ac:dyDescent="0.2">
      <c r="B5498" s="10"/>
    </row>
    <row r="5499" spans="2:2" x14ac:dyDescent="0.2">
      <c r="B5499" s="10"/>
    </row>
    <row r="5500" spans="2:2" x14ac:dyDescent="0.2">
      <c r="B5500" s="10"/>
    </row>
    <row r="5501" spans="2:2" x14ac:dyDescent="0.2">
      <c r="B5501" s="10"/>
    </row>
    <row r="5502" spans="2:2" x14ac:dyDescent="0.2">
      <c r="B5502" s="10"/>
    </row>
    <row r="5503" spans="2:2" x14ac:dyDescent="0.2">
      <c r="B5503" s="10"/>
    </row>
    <row r="5504" spans="2:2" x14ac:dyDescent="0.2">
      <c r="B5504" s="10"/>
    </row>
    <row r="5505" spans="2:2" x14ac:dyDescent="0.2">
      <c r="B5505" s="10"/>
    </row>
    <row r="5506" spans="2:2" x14ac:dyDescent="0.2">
      <c r="B5506" s="10"/>
    </row>
    <row r="5507" spans="2:2" x14ac:dyDescent="0.2">
      <c r="B5507" s="10"/>
    </row>
    <row r="5508" spans="2:2" x14ac:dyDescent="0.2">
      <c r="B5508" s="10"/>
    </row>
    <row r="5509" spans="2:2" x14ac:dyDescent="0.2">
      <c r="B5509" s="10"/>
    </row>
    <row r="5510" spans="2:2" x14ac:dyDescent="0.2">
      <c r="B5510" s="10"/>
    </row>
    <row r="5511" spans="2:2" x14ac:dyDescent="0.2">
      <c r="B5511" s="10"/>
    </row>
    <row r="5512" spans="2:2" x14ac:dyDescent="0.2">
      <c r="B5512" s="10"/>
    </row>
    <row r="5513" spans="2:2" x14ac:dyDescent="0.2">
      <c r="B5513" s="10"/>
    </row>
    <row r="5514" spans="2:2" x14ac:dyDescent="0.2">
      <c r="B5514" s="10"/>
    </row>
    <row r="5515" spans="2:2" x14ac:dyDescent="0.2">
      <c r="B5515" s="10"/>
    </row>
    <row r="5516" spans="2:2" x14ac:dyDescent="0.2">
      <c r="B5516" s="10"/>
    </row>
    <row r="5517" spans="2:2" x14ac:dyDescent="0.2">
      <c r="B5517" s="10"/>
    </row>
    <row r="5518" spans="2:2" x14ac:dyDescent="0.2">
      <c r="B5518" s="10"/>
    </row>
    <row r="5519" spans="2:2" x14ac:dyDescent="0.2">
      <c r="B5519" s="10"/>
    </row>
    <row r="5520" spans="2:2" x14ac:dyDescent="0.2">
      <c r="B5520" s="10"/>
    </row>
    <row r="5521" spans="2:2" x14ac:dyDescent="0.2">
      <c r="B5521" s="10"/>
    </row>
    <row r="5522" spans="2:2" x14ac:dyDescent="0.2">
      <c r="B5522" s="10"/>
    </row>
    <row r="5523" spans="2:2" x14ac:dyDescent="0.2">
      <c r="B5523" s="10"/>
    </row>
    <row r="5524" spans="2:2" x14ac:dyDescent="0.2">
      <c r="B5524" s="10"/>
    </row>
    <row r="5525" spans="2:2" x14ac:dyDescent="0.2">
      <c r="B5525" s="10"/>
    </row>
    <row r="5526" spans="2:2" x14ac:dyDescent="0.2">
      <c r="B5526" s="10"/>
    </row>
    <row r="5527" spans="2:2" x14ac:dyDescent="0.2">
      <c r="B5527" s="10"/>
    </row>
    <row r="5528" spans="2:2" x14ac:dyDescent="0.2">
      <c r="B5528" s="10"/>
    </row>
    <row r="5529" spans="2:2" x14ac:dyDescent="0.2">
      <c r="B5529" s="10"/>
    </row>
    <row r="5530" spans="2:2" x14ac:dyDescent="0.2">
      <c r="B5530" s="10"/>
    </row>
    <row r="5531" spans="2:2" x14ac:dyDescent="0.2">
      <c r="B5531" s="10"/>
    </row>
    <row r="5532" spans="2:2" x14ac:dyDescent="0.2">
      <c r="B5532" s="10"/>
    </row>
    <row r="5533" spans="2:2" x14ac:dyDescent="0.2">
      <c r="B5533" s="10"/>
    </row>
    <row r="5534" spans="2:2" x14ac:dyDescent="0.2">
      <c r="B5534" s="10"/>
    </row>
    <row r="5535" spans="2:2" x14ac:dyDescent="0.2">
      <c r="B5535" s="10"/>
    </row>
    <row r="5536" spans="2:2" x14ac:dyDescent="0.2">
      <c r="B5536" s="10"/>
    </row>
    <row r="5537" spans="2:2" x14ac:dyDescent="0.2">
      <c r="B5537" s="10"/>
    </row>
    <row r="5538" spans="2:2" x14ac:dyDescent="0.2">
      <c r="B5538" s="10"/>
    </row>
    <row r="5539" spans="2:2" x14ac:dyDescent="0.2">
      <c r="B5539" s="10"/>
    </row>
    <row r="5540" spans="2:2" x14ac:dyDescent="0.2">
      <c r="B5540" s="10"/>
    </row>
    <row r="5541" spans="2:2" x14ac:dyDescent="0.2">
      <c r="B5541" s="10"/>
    </row>
    <row r="5542" spans="2:2" x14ac:dyDescent="0.2">
      <c r="B5542" s="10"/>
    </row>
    <row r="5543" spans="2:2" x14ac:dyDescent="0.2">
      <c r="B5543" s="10"/>
    </row>
    <row r="5544" spans="2:2" x14ac:dyDescent="0.2">
      <c r="B5544" s="10"/>
    </row>
    <row r="5545" spans="2:2" x14ac:dyDescent="0.2">
      <c r="B5545" s="10"/>
    </row>
    <row r="5546" spans="2:2" x14ac:dyDescent="0.2">
      <c r="B5546" s="10"/>
    </row>
    <row r="5547" spans="2:2" x14ac:dyDescent="0.2">
      <c r="B5547" s="10"/>
    </row>
    <row r="5548" spans="2:2" x14ac:dyDescent="0.2">
      <c r="B5548" s="10"/>
    </row>
    <row r="5549" spans="2:2" x14ac:dyDescent="0.2">
      <c r="B5549" s="10"/>
    </row>
    <row r="5550" spans="2:2" x14ac:dyDescent="0.2">
      <c r="B5550" s="10"/>
    </row>
    <row r="5551" spans="2:2" x14ac:dyDescent="0.2">
      <c r="B5551" s="10"/>
    </row>
    <row r="5552" spans="2:2" x14ac:dyDescent="0.2">
      <c r="B5552" s="10"/>
    </row>
    <row r="5553" spans="2:2" x14ac:dyDescent="0.2">
      <c r="B5553" s="10"/>
    </row>
    <row r="5554" spans="2:2" x14ac:dyDescent="0.2">
      <c r="B5554" s="10"/>
    </row>
    <row r="5555" spans="2:2" x14ac:dyDescent="0.2">
      <c r="B5555" s="10"/>
    </row>
    <row r="5556" spans="2:2" x14ac:dyDescent="0.2">
      <c r="B5556" s="10"/>
    </row>
    <row r="5557" spans="2:2" x14ac:dyDescent="0.2">
      <c r="B5557" s="10"/>
    </row>
    <row r="5558" spans="2:2" x14ac:dyDescent="0.2">
      <c r="B5558" s="10"/>
    </row>
    <row r="5559" spans="2:2" x14ac:dyDescent="0.2">
      <c r="B5559" s="10"/>
    </row>
    <row r="5560" spans="2:2" x14ac:dyDescent="0.2">
      <c r="B5560" s="10"/>
    </row>
    <row r="5561" spans="2:2" x14ac:dyDescent="0.2">
      <c r="B5561" s="10"/>
    </row>
    <row r="5562" spans="2:2" x14ac:dyDescent="0.2">
      <c r="B5562" s="10"/>
    </row>
    <row r="5563" spans="2:2" x14ac:dyDescent="0.2">
      <c r="B5563" s="10"/>
    </row>
    <row r="5564" spans="2:2" x14ac:dyDescent="0.2">
      <c r="B5564" s="10"/>
    </row>
    <row r="5565" spans="2:2" x14ac:dyDescent="0.2">
      <c r="B5565" s="10"/>
    </row>
    <row r="5566" spans="2:2" x14ac:dyDescent="0.2">
      <c r="B5566" s="10"/>
    </row>
    <row r="5567" spans="2:2" x14ac:dyDescent="0.2">
      <c r="B5567" s="10"/>
    </row>
    <row r="5568" spans="2:2" x14ac:dyDescent="0.2">
      <c r="B5568" s="10"/>
    </row>
    <row r="5569" spans="2:2" x14ac:dyDescent="0.2">
      <c r="B5569" s="10"/>
    </row>
    <row r="5570" spans="2:2" x14ac:dyDescent="0.2">
      <c r="B5570" s="10"/>
    </row>
    <row r="5571" spans="2:2" x14ac:dyDescent="0.2">
      <c r="B5571" s="10"/>
    </row>
    <row r="5572" spans="2:2" x14ac:dyDescent="0.2">
      <c r="B5572" s="10"/>
    </row>
    <row r="5573" spans="2:2" x14ac:dyDescent="0.2">
      <c r="B5573" s="10"/>
    </row>
    <row r="5574" spans="2:2" x14ac:dyDescent="0.2">
      <c r="B5574" s="10"/>
    </row>
    <row r="5575" spans="2:2" x14ac:dyDescent="0.2">
      <c r="B5575" s="10"/>
    </row>
    <row r="5576" spans="2:2" x14ac:dyDescent="0.2">
      <c r="B5576" s="10"/>
    </row>
    <row r="5577" spans="2:2" x14ac:dyDescent="0.2">
      <c r="B5577" s="10"/>
    </row>
    <row r="5578" spans="2:2" x14ac:dyDescent="0.2">
      <c r="B5578" s="10"/>
    </row>
    <row r="5579" spans="2:2" x14ac:dyDescent="0.2">
      <c r="B5579" s="10"/>
    </row>
    <row r="5580" spans="2:2" x14ac:dyDescent="0.2">
      <c r="B5580" s="10"/>
    </row>
    <row r="5581" spans="2:2" x14ac:dyDescent="0.2">
      <c r="B5581" s="10"/>
    </row>
    <row r="5582" spans="2:2" x14ac:dyDescent="0.2">
      <c r="B5582" s="10"/>
    </row>
    <row r="5583" spans="2:2" x14ac:dyDescent="0.2">
      <c r="B5583" s="10"/>
    </row>
    <row r="5584" spans="2:2" x14ac:dyDescent="0.2">
      <c r="B5584" s="10"/>
    </row>
    <row r="5585" spans="2:2" x14ac:dyDescent="0.2">
      <c r="B5585" s="10"/>
    </row>
    <row r="5586" spans="2:2" x14ac:dyDescent="0.2">
      <c r="B5586" s="10"/>
    </row>
    <row r="5587" spans="2:2" x14ac:dyDescent="0.2">
      <c r="B5587" s="10"/>
    </row>
    <row r="5588" spans="2:2" x14ac:dyDescent="0.2">
      <c r="B5588" s="10"/>
    </row>
    <row r="5589" spans="2:2" x14ac:dyDescent="0.2">
      <c r="B5589" s="10"/>
    </row>
    <row r="5590" spans="2:2" x14ac:dyDescent="0.2">
      <c r="B5590" s="10"/>
    </row>
    <row r="5591" spans="2:2" x14ac:dyDescent="0.2">
      <c r="B5591" s="10"/>
    </row>
    <row r="5592" spans="2:2" x14ac:dyDescent="0.2">
      <c r="B5592" s="10"/>
    </row>
    <row r="5593" spans="2:2" x14ac:dyDescent="0.2">
      <c r="B5593" s="10"/>
    </row>
    <row r="5594" spans="2:2" x14ac:dyDescent="0.2">
      <c r="B5594" s="10"/>
    </row>
    <row r="5595" spans="2:2" x14ac:dyDescent="0.2">
      <c r="B5595" s="10"/>
    </row>
    <row r="5596" spans="2:2" x14ac:dyDescent="0.2">
      <c r="B5596" s="10"/>
    </row>
    <row r="5597" spans="2:2" x14ac:dyDescent="0.2">
      <c r="B5597" s="10"/>
    </row>
    <row r="5598" spans="2:2" x14ac:dyDescent="0.2">
      <c r="B5598" s="10"/>
    </row>
    <row r="5599" spans="2:2" x14ac:dyDescent="0.2">
      <c r="B5599" s="10"/>
    </row>
    <row r="5600" spans="2:2" x14ac:dyDescent="0.2">
      <c r="B5600" s="10"/>
    </row>
    <row r="5601" spans="2:2" x14ac:dyDescent="0.2">
      <c r="B5601" s="10"/>
    </row>
    <row r="5602" spans="2:2" x14ac:dyDescent="0.2">
      <c r="B5602" s="10"/>
    </row>
    <row r="5603" spans="2:2" x14ac:dyDescent="0.2">
      <c r="B5603" s="10"/>
    </row>
    <row r="5604" spans="2:2" x14ac:dyDescent="0.2">
      <c r="B5604" s="10"/>
    </row>
    <row r="5605" spans="2:2" x14ac:dyDescent="0.2">
      <c r="B5605" s="10"/>
    </row>
    <row r="5606" spans="2:2" x14ac:dyDescent="0.2">
      <c r="B5606" s="10"/>
    </row>
    <row r="5607" spans="2:2" x14ac:dyDescent="0.2">
      <c r="B5607" s="10"/>
    </row>
    <row r="5608" spans="2:2" x14ac:dyDescent="0.2">
      <c r="B5608" s="10"/>
    </row>
    <row r="5609" spans="2:2" x14ac:dyDescent="0.2">
      <c r="B5609" s="10"/>
    </row>
    <row r="5610" spans="2:2" x14ac:dyDescent="0.2">
      <c r="B5610" s="10"/>
    </row>
    <row r="5611" spans="2:2" x14ac:dyDescent="0.2">
      <c r="B5611" s="10"/>
    </row>
    <row r="5612" spans="2:2" x14ac:dyDescent="0.2">
      <c r="B5612" s="10"/>
    </row>
    <row r="5613" spans="2:2" x14ac:dyDescent="0.2">
      <c r="B5613" s="10"/>
    </row>
    <row r="5614" spans="2:2" x14ac:dyDescent="0.2">
      <c r="B5614" s="10"/>
    </row>
    <row r="5615" spans="2:2" x14ac:dyDescent="0.2">
      <c r="B5615" s="10"/>
    </row>
    <row r="5616" spans="2:2" x14ac:dyDescent="0.2">
      <c r="B5616" s="10"/>
    </row>
    <row r="5617" spans="2:2" x14ac:dyDescent="0.2">
      <c r="B5617" s="10"/>
    </row>
    <row r="5618" spans="2:2" x14ac:dyDescent="0.2">
      <c r="B5618" s="10"/>
    </row>
    <row r="5619" spans="2:2" x14ac:dyDescent="0.2">
      <c r="B5619" s="10"/>
    </row>
    <row r="5620" spans="2:2" x14ac:dyDescent="0.2">
      <c r="B5620" s="10"/>
    </row>
    <row r="5621" spans="2:2" x14ac:dyDescent="0.2">
      <c r="B5621" s="10"/>
    </row>
    <row r="5622" spans="2:2" x14ac:dyDescent="0.2">
      <c r="B5622" s="10"/>
    </row>
    <row r="5623" spans="2:2" x14ac:dyDescent="0.2">
      <c r="B5623" s="10"/>
    </row>
    <row r="5624" spans="2:2" x14ac:dyDescent="0.2">
      <c r="B5624" s="10"/>
    </row>
    <row r="5625" spans="2:2" x14ac:dyDescent="0.2">
      <c r="B5625" s="10"/>
    </row>
    <row r="5626" spans="2:2" x14ac:dyDescent="0.2">
      <c r="B5626" s="10"/>
    </row>
    <row r="5627" spans="2:2" x14ac:dyDescent="0.2">
      <c r="B5627" s="10"/>
    </row>
    <row r="5628" spans="2:2" x14ac:dyDescent="0.2">
      <c r="B5628" s="10"/>
    </row>
    <row r="5629" spans="2:2" x14ac:dyDescent="0.2">
      <c r="B5629" s="10"/>
    </row>
    <row r="5630" spans="2:2" x14ac:dyDescent="0.2">
      <c r="B5630" s="10"/>
    </row>
    <row r="5631" spans="2:2" x14ac:dyDescent="0.2">
      <c r="B5631" s="10"/>
    </row>
    <row r="5632" spans="2:2" x14ac:dyDescent="0.2">
      <c r="B5632" s="10"/>
    </row>
    <row r="5633" spans="2:2" x14ac:dyDescent="0.2">
      <c r="B5633" s="10"/>
    </row>
    <row r="5634" spans="2:2" x14ac:dyDescent="0.2">
      <c r="B5634" s="10"/>
    </row>
    <row r="5635" spans="2:2" x14ac:dyDescent="0.2">
      <c r="B5635" s="10"/>
    </row>
    <row r="5636" spans="2:2" x14ac:dyDescent="0.2">
      <c r="B5636" s="10"/>
    </row>
    <row r="5637" spans="2:2" x14ac:dyDescent="0.2">
      <c r="B5637" s="10"/>
    </row>
    <row r="5638" spans="2:2" x14ac:dyDescent="0.2">
      <c r="B5638" s="10"/>
    </row>
    <row r="5639" spans="2:2" x14ac:dyDescent="0.2">
      <c r="B5639" s="10"/>
    </row>
    <row r="5640" spans="2:2" x14ac:dyDescent="0.2">
      <c r="B5640" s="10"/>
    </row>
    <row r="5641" spans="2:2" x14ac:dyDescent="0.2">
      <c r="B5641" s="10"/>
    </row>
    <row r="5642" spans="2:2" x14ac:dyDescent="0.2">
      <c r="B5642" s="10"/>
    </row>
    <row r="5643" spans="2:2" x14ac:dyDescent="0.2">
      <c r="B5643" s="10"/>
    </row>
    <row r="5644" spans="2:2" x14ac:dyDescent="0.2">
      <c r="B5644" s="10"/>
    </row>
    <row r="5645" spans="2:2" x14ac:dyDescent="0.2">
      <c r="B5645" s="10"/>
    </row>
    <row r="5646" spans="2:2" x14ac:dyDescent="0.2">
      <c r="B5646" s="10"/>
    </row>
    <row r="5647" spans="2:2" x14ac:dyDescent="0.2">
      <c r="B5647" s="10"/>
    </row>
    <row r="5648" spans="2:2" x14ac:dyDescent="0.2">
      <c r="B5648" s="10"/>
    </row>
    <row r="5649" spans="2:2" x14ac:dyDescent="0.2">
      <c r="B5649" s="10"/>
    </row>
    <row r="5650" spans="2:2" x14ac:dyDescent="0.2">
      <c r="B5650" s="10"/>
    </row>
    <row r="5651" spans="2:2" x14ac:dyDescent="0.2">
      <c r="B5651" s="10"/>
    </row>
    <row r="5652" spans="2:2" x14ac:dyDescent="0.2">
      <c r="B5652" s="10"/>
    </row>
    <row r="5653" spans="2:2" x14ac:dyDescent="0.2">
      <c r="B5653" s="10"/>
    </row>
    <row r="5654" spans="2:2" x14ac:dyDescent="0.2">
      <c r="B5654" s="10"/>
    </row>
    <row r="5655" spans="2:2" x14ac:dyDescent="0.2">
      <c r="B5655" s="10"/>
    </row>
    <row r="5656" spans="2:2" x14ac:dyDescent="0.2">
      <c r="B5656" s="10"/>
    </row>
    <row r="5657" spans="2:2" x14ac:dyDescent="0.2">
      <c r="B5657" s="10"/>
    </row>
    <row r="5658" spans="2:2" x14ac:dyDescent="0.2">
      <c r="B5658" s="10"/>
    </row>
    <row r="5659" spans="2:2" x14ac:dyDescent="0.2">
      <c r="B5659" s="10"/>
    </row>
    <row r="5660" spans="2:2" x14ac:dyDescent="0.2">
      <c r="B5660" s="10"/>
    </row>
    <row r="5661" spans="2:2" x14ac:dyDescent="0.2">
      <c r="B5661" s="10"/>
    </row>
    <row r="5662" spans="2:2" x14ac:dyDescent="0.2">
      <c r="B5662" s="10"/>
    </row>
    <row r="5663" spans="2:2" x14ac:dyDescent="0.2">
      <c r="B5663" s="10"/>
    </row>
    <row r="5664" spans="2:2" x14ac:dyDescent="0.2">
      <c r="B5664" s="10"/>
    </row>
    <row r="5665" spans="2:2" x14ac:dyDescent="0.2">
      <c r="B5665" s="10"/>
    </row>
    <row r="5666" spans="2:2" x14ac:dyDescent="0.2">
      <c r="B5666" s="10"/>
    </row>
    <row r="5667" spans="2:2" x14ac:dyDescent="0.2">
      <c r="B5667" s="10"/>
    </row>
    <row r="5668" spans="2:2" x14ac:dyDescent="0.2">
      <c r="B5668" s="10"/>
    </row>
    <row r="5669" spans="2:2" x14ac:dyDescent="0.2">
      <c r="B5669" s="10"/>
    </row>
    <row r="5670" spans="2:2" x14ac:dyDescent="0.2">
      <c r="B5670" s="10"/>
    </row>
    <row r="5671" spans="2:2" x14ac:dyDescent="0.2">
      <c r="B5671" s="10"/>
    </row>
    <row r="5672" spans="2:2" x14ac:dyDescent="0.2">
      <c r="B5672" s="10"/>
    </row>
    <row r="5673" spans="2:2" x14ac:dyDescent="0.2">
      <c r="B5673" s="10"/>
    </row>
    <row r="5674" spans="2:2" x14ac:dyDescent="0.2">
      <c r="B5674" s="10"/>
    </row>
    <row r="5675" spans="2:2" x14ac:dyDescent="0.2">
      <c r="B5675" s="10"/>
    </row>
    <row r="5676" spans="2:2" x14ac:dyDescent="0.2">
      <c r="B5676" s="10"/>
    </row>
    <row r="5677" spans="2:2" x14ac:dyDescent="0.2">
      <c r="B5677" s="10"/>
    </row>
    <row r="5678" spans="2:2" x14ac:dyDescent="0.2">
      <c r="B5678" s="10"/>
    </row>
    <row r="5679" spans="2:2" x14ac:dyDescent="0.2">
      <c r="B5679" s="10"/>
    </row>
    <row r="5680" spans="2:2" x14ac:dyDescent="0.2">
      <c r="B5680" s="10"/>
    </row>
    <row r="5681" spans="2:2" x14ac:dyDescent="0.2">
      <c r="B5681" s="10"/>
    </row>
    <row r="5682" spans="2:2" x14ac:dyDescent="0.2">
      <c r="B5682" s="10"/>
    </row>
    <row r="5683" spans="2:2" x14ac:dyDescent="0.2">
      <c r="B5683" s="10"/>
    </row>
    <row r="5684" spans="2:2" x14ac:dyDescent="0.2">
      <c r="B5684" s="10"/>
    </row>
    <row r="5685" spans="2:2" x14ac:dyDescent="0.2">
      <c r="B5685" s="10"/>
    </row>
    <row r="5686" spans="2:2" x14ac:dyDescent="0.2">
      <c r="B5686" s="10"/>
    </row>
    <row r="5687" spans="2:2" x14ac:dyDescent="0.2">
      <c r="B5687" s="10"/>
    </row>
    <row r="5688" spans="2:2" x14ac:dyDescent="0.2">
      <c r="B5688" s="10"/>
    </row>
    <row r="5689" spans="2:2" x14ac:dyDescent="0.2">
      <c r="B5689" s="10"/>
    </row>
    <row r="5690" spans="2:2" x14ac:dyDescent="0.2">
      <c r="B5690" s="10"/>
    </row>
    <row r="5691" spans="2:2" x14ac:dyDescent="0.2">
      <c r="B5691" s="10"/>
    </row>
    <row r="5692" spans="2:2" x14ac:dyDescent="0.2">
      <c r="B5692" s="10"/>
    </row>
    <row r="5693" spans="2:2" x14ac:dyDescent="0.2">
      <c r="B5693" s="10"/>
    </row>
    <row r="5694" spans="2:2" x14ac:dyDescent="0.2">
      <c r="B5694" s="10"/>
    </row>
    <row r="5695" spans="2:2" x14ac:dyDescent="0.2">
      <c r="B5695" s="10"/>
    </row>
    <row r="5696" spans="2:2" x14ac:dyDescent="0.2">
      <c r="B5696" s="10"/>
    </row>
    <row r="5697" spans="2:2" x14ac:dyDescent="0.2">
      <c r="B5697" s="10"/>
    </row>
    <row r="5698" spans="2:2" x14ac:dyDescent="0.2">
      <c r="B5698" s="10"/>
    </row>
    <row r="5699" spans="2:2" x14ac:dyDescent="0.2">
      <c r="B5699" s="10"/>
    </row>
    <row r="5700" spans="2:2" x14ac:dyDescent="0.2">
      <c r="B5700" s="10"/>
    </row>
    <row r="5701" spans="2:2" x14ac:dyDescent="0.2">
      <c r="B5701" s="10"/>
    </row>
    <row r="5702" spans="2:2" x14ac:dyDescent="0.2">
      <c r="B5702" s="10"/>
    </row>
    <row r="5703" spans="2:2" x14ac:dyDescent="0.2">
      <c r="B5703" s="10"/>
    </row>
    <row r="5704" spans="2:2" x14ac:dyDescent="0.2">
      <c r="B5704" s="10"/>
    </row>
    <row r="5705" spans="2:2" x14ac:dyDescent="0.2">
      <c r="B5705" s="10"/>
    </row>
    <row r="5706" spans="2:2" x14ac:dyDescent="0.2">
      <c r="B5706" s="10"/>
    </row>
    <row r="5707" spans="2:2" x14ac:dyDescent="0.2">
      <c r="B5707" s="10"/>
    </row>
    <row r="5708" spans="2:2" x14ac:dyDescent="0.2">
      <c r="B5708" s="10"/>
    </row>
    <row r="5709" spans="2:2" x14ac:dyDescent="0.2">
      <c r="B5709" s="10"/>
    </row>
    <row r="5710" spans="2:2" x14ac:dyDescent="0.2">
      <c r="B5710" s="10"/>
    </row>
    <row r="5711" spans="2:2" x14ac:dyDescent="0.2">
      <c r="B5711" s="10"/>
    </row>
    <row r="5712" spans="2:2" x14ac:dyDescent="0.2">
      <c r="B5712" s="10"/>
    </row>
    <row r="5713" spans="2:2" x14ac:dyDescent="0.2">
      <c r="B5713" s="10"/>
    </row>
    <row r="5714" spans="2:2" x14ac:dyDescent="0.2">
      <c r="B5714" s="10"/>
    </row>
    <row r="5715" spans="2:2" x14ac:dyDescent="0.2">
      <c r="B5715" s="10"/>
    </row>
    <row r="5716" spans="2:2" x14ac:dyDescent="0.2">
      <c r="B5716" s="10"/>
    </row>
    <row r="5717" spans="2:2" x14ac:dyDescent="0.2">
      <c r="B5717" s="10"/>
    </row>
    <row r="5718" spans="2:2" x14ac:dyDescent="0.2">
      <c r="B5718" s="10"/>
    </row>
    <row r="5719" spans="2:2" x14ac:dyDescent="0.2">
      <c r="B5719" s="10"/>
    </row>
    <row r="5720" spans="2:2" x14ac:dyDescent="0.2">
      <c r="B5720" s="10"/>
    </row>
    <row r="5721" spans="2:2" x14ac:dyDescent="0.2">
      <c r="B5721" s="10"/>
    </row>
    <row r="5722" spans="2:2" x14ac:dyDescent="0.2">
      <c r="B5722" s="10"/>
    </row>
    <row r="5723" spans="2:2" x14ac:dyDescent="0.2">
      <c r="B5723" s="10"/>
    </row>
    <row r="5724" spans="2:2" x14ac:dyDescent="0.2">
      <c r="B5724" s="10"/>
    </row>
    <row r="5725" spans="2:2" x14ac:dyDescent="0.2">
      <c r="B5725" s="10"/>
    </row>
    <row r="5726" spans="2:2" x14ac:dyDescent="0.2">
      <c r="B5726" s="10"/>
    </row>
    <row r="5727" spans="2:2" x14ac:dyDescent="0.2">
      <c r="B5727" s="10"/>
    </row>
    <row r="5728" spans="2:2" x14ac:dyDescent="0.2">
      <c r="B5728" s="10"/>
    </row>
    <row r="5729" spans="2:2" x14ac:dyDescent="0.2">
      <c r="B5729" s="10"/>
    </row>
    <row r="5730" spans="2:2" x14ac:dyDescent="0.2">
      <c r="B5730" s="10"/>
    </row>
    <row r="5731" spans="2:2" x14ac:dyDescent="0.2">
      <c r="B5731" s="10"/>
    </row>
    <row r="5732" spans="2:2" x14ac:dyDescent="0.2">
      <c r="B5732" s="10"/>
    </row>
    <row r="5733" spans="2:2" x14ac:dyDescent="0.2">
      <c r="B5733" s="10"/>
    </row>
    <row r="5734" spans="2:2" x14ac:dyDescent="0.2">
      <c r="B5734" s="10"/>
    </row>
    <row r="5735" spans="2:2" x14ac:dyDescent="0.2">
      <c r="B5735" s="10"/>
    </row>
    <row r="5736" spans="2:2" x14ac:dyDescent="0.2">
      <c r="B5736" s="10"/>
    </row>
    <row r="5737" spans="2:2" x14ac:dyDescent="0.2">
      <c r="B5737" s="10"/>
    </row>
    <row r="5738" spans="2:2" x14ac:dyDescent="0.2">
      <c r="B5738" s="10"/>
    </row>
    <row r="5739" spans="2:2" x14ac:dyDescent="0.2">
      <c r="B5739" s="10"/>
    </row>
    <row r="5740" spans="2:2" x14ac:dyDescent="0.2">
      <c r="B5740" s="10"/>
    </row>
    <row r="5741" spans="2:2" x14ac:dyDescent="0.2">
      <c r="B5741" s="10"/>
    </row>
    <row r="5742" spans="2:2" x14ac:dyDescent="0.2">
      <c r="B5742" s="10"/>
    </row>
    <row r="5743" spans="2:2" x14ac:dyDescent="0.2">
      <c r="B5743" s="10"/>
    </row>
    <row r="5744" spans="2:2" x14ac:dyDescent="0.2">
      <c r="B5744" s="10"/>
    </row>
    <row r="5745" spans="2:2" x14ac:dyDescent="0.2">
      <c r="B5745" s="10"/>
    </row>
    <row r="5746" spans="2:2" x14ac:dyDescent="0.2">
      <c r="B5746" s="10"/>
    </row>
    <row r="5747" spans="2:2" x14ac:dyDescent="0.2">
      <c r="B5747" s="10"/>
    </row>
    <row r="5748" spans="2:2" x14ac:dyDescent="0.2">
      <c r="B5748" s="10"/>
    </row>
    <row r="5749" spans="2:2" x14ac:dyDescent="0.2">
      <c r="B5749" s="10"/>
    </row>
    <row r="5750" spans="2:2" x14ac:dyDescent="0.2">
      <c r="B5750" s="10"/>
    </row>
    <row r="5751" spans="2:2" x14ac:dyDescent="0.2">
      <c r="B5751" s="10"/>
    </row>
    <row r="5752" spans="2:2" x14ac:dyDescent="0.2">
      <c r="B5752" s="10"/>
    </row>
    <row r="5753" spans="2:2" x14ac:dyDescent="0.2">
      <c r="B5753" s="10"/>
    </row>
    <row r="5754" spans="2:2" x14ac:dyDescent="0.2">
      <c r="B5754" s="10"/>
    </row>
    <row r="5755" spans="2:2" x14ac:dyDescent="0.2">
      <c r="B5755" s="10"/>
    </row>
    <row r="5756" spans="2:2" x14ac:dyDescent="0.2">
      <c r="B5756" s="10"/>
    </row>
    <row r="5757" spans="2:2" x14ac:dyDescent="0.2">
      <c r="B5757" s="10"/>
    </row>
    <row r="5758" spans="2:2" x14ac:dyDescent="0.2">
      <c r="B5758" s="10"/>
    </row>
    <row r="5759" spans="2:2" x14ac:dyDescent="0.2">
      <c r="B5759" s="10"/>
    </row>
    <row r="5760" spans="2:2" x14ac:dyDescent="0.2">
      <c r="B5760" s="10"/>
    </row>
    <row r="5761" spans="2:2" x14ac:dyDescent="0.2">
      <c r="B5761" s="10"/>
    </row>
    <row r="5762" spans="2:2" x14ac:dyDescent="0.2">
      <c r="B5762" s="10"/>
    </row>
    <row r="5763" spans="2:2" x14ac:dyDescent="0.2">
      <c r="B5763" s="10"/>
    </row>
    <row r="5764" spans="2:2" x14ac:dyDescent="0.2">
      <c r="B5764" s="10"/>
    </row>
    <row r="5765" spans="2:2" x14ac:dyDescent="0.2">
      <c r="B5765" s="10"/>
    </row>
    <row r="5766" spans="2:2" x14ac:dyDescent="0.2">
      <c r="B5766" s="10"/>
    </row>
    <row r="5767" spans="2:2" x14ac:dyDescent="0.2">
      <c r="B5767" s="10"/>
    </row>
    <row r="5768" spans="2:2" x14ac:dyDescent="0.2">
      <c r="B5768" s="10"/>
    </row>
    <row r="5769" spans="2:2" x14ac:dyDescent="0.2">
      <c r="B5769" s="10"/>
    </row>
    <row r="5770" spans="2:2" x14ac:dyDescent="0.2">
      <c r="B5770" s="10"/>
    </row>
    <row r="5771" spans="2:2" x14ac:dyDescent="0.2">
      <c r="B5771" s="10"/>
    </row>
    <row r="5772" spans="2:2" x14ac:dyDescent="0.2">
      <c r="B5772" s="10"/>
    </row>
    <row r="5773" spans="2:2" x14ac:dyDescent="0.2">
      <c r="B5773" s="10"/>
    </row>
    <row r="5774" spans="2:2" x14ac:dyDescent="0.2">
      <c r="B5774" s="10"/>
    </row>
    <row r="5775" spans="2:2" x14ac:dyDescent="0.2">
      <c r="B5775" s="10"/>
    </row>
    <row r="5776" spans="2:2" x14ac:dyDescent="0.2">
      <c r="B5776" s="10"/>
    </row>
    <row r="5777" spans="2:2" x14ac:dyDescent="0.2">
      <c r="B5777" s="10"/>
    </row>
    <row r="5778" spans="2:2" x14ac:dyDescent="0.2">
      <c r="B5778" s="10"/>
    </row>
    <row r="5779" spans="2:2" x14ac:dyDescent="0.2">
      <c r="B5779" s="10"/>
    </row>
    <row r="5780" spans="2:2" x14ac:dyDescent="0.2">
      <c r="B5780" s="10"/>
    </row>
    <row r="5781" spans="2:2" x14ac:dyDescent="0.2">
      <c r="B5781" s="10"/>
    </row>
    <row r="5782" spans="2:2" x14ac:dyDescent="0.2">
      <c r="B5782" s="10"/>
    </row>
    <row r="5783" spans="2:2" x14ac:dyDescent="0.2">
      <c r="B5783" s="10"/>
    </row>
    <row r="5784" spans="2:2" x14ac:dyDescent="0.2">
      <c r="B5784" s="10"/>
    </row>
    <row r="5785" spans="2:2" x14ac:dyDescent="0.2">
      <c r="B5785" s="10"/>
    </row>
    <row r="5786" spans="2:2" x14ac:dyDescent="0.2">
      <c r="B5786" s="10"/>
    </row>
    <row r="5787" spans="2:2" x14ac:dyDescent="0.2">
      <c r="B5787" s="10"/>
    </row>
    <row r="5788" spans="2:2" x14ac:dyDescent="0.2">
      <c r="B5788" s="10"/>
    </row>
    <row r="5789" spans="2:2" x14ac:dyDescent="0.2">
      <c r="B5789" s="10"/>
    </row>
    <row r="5790" spans="2:2" x14ac:dyDescent="0.2">
      <c r="B5790" s="10"/>
    </row>
    <row r="5791" spans="2:2" x14ac:dyDescent="0.2">
      <c r="B5791" s="10"/>
    </row>
    <row r="5792" spans="2:2" x14ac:dyDescent="0.2">
      <c r="B5792" s="10"/>
    </row>
    <row r="5793" spans="2:2" x14ac:dyDescent="0.2">
      <c r="B5793" s="10"/>
    </row>
    <row r="5794" spans="2:2" x14ac:dyDescent="0.2">
      <c r="B5794" s="10"/>
    </row>
    <row r="5795" spans="2:2" x14ac:dyDescent="0.2">
      <c r="B5795" s="10"/>
    </row>
    <row r="5796" spans="2:2" x14ac:dyDescent="0.2">
      <c r="B5796" s="10"/>
    </row>
    <row r="5797" spans="2:2" x14ac:dyDescent="0.2">
      <c r="B5797" s="10"/>
    </row>
    <row r="5798" spans="2:2" x14ac:dyDescent="0.2">
      <c r="B5798" s="10"/>
    </row>
    <row r="5799" spans="2:2" x14ac:dyDescent="0.2">
      <c r="B5799" s="10"/>
    </row>
    <row r="5800" spans="2:2" x14ac:dyDescent="0.2">
      <c r="B5800" s="10"/>
    </row>
    <row r="5801" spans="2:2" x14ac:dyDescent="0.2">
      <c r="B5801" s="10"/>
    </row>
    <row r="5802" spans="2:2" x14ac:dyDescent="0.2">
      <c r="B5802" s="10"/>
    </row>
    <row r="5803" spans="2:2" x14ac:dyDescent="0.2">
      <c r="B5803" s="10"/>
    </row>
    <row r="5804" spans="2:2" x14ac:dyDescent="0.2">
      <c r="B5804" s="10"/>
    </row>
    <row r="5805" spans="2:2" x14ac:dyDescent="0.2">
      <c r="B5805" s="10"/>
    </row>
    <row r="5806" spans="2:2" x14ac:dyDescent="0.2">
      <c r="B5806" s="10"/>
    </row>
    <row r="5807" spans="2:2" x14ac:dyDescent="0.2">
      <c r="B5807" s="10"/>
    </row>
    <row r="5808" spans="2:2" x14ac:dyDescent="0.2">
      <c r="B5808" s="10"/>
    </row>
    <row r="5809" spans="2:2" x14ac:dyDescent="0.2">
      <c r="B5809" s="10"/>
    </row>
    <row r="5810" spans="2:2" x14ac:dyDescent="0.2">
      <c r="B5810" s="10"/>
    </row>
    <row r="5811" spans="2:2" x14ac:dyDescent="0.2">
      <c r="B5811" s="10"/>
    </row>
    <row r="5812" spans="2:2" x14ac:dyDescent="0.2">
      <c r="B5812" s="10"/>
    </row>
    <row r="5813" spans="2:2" x14ac:dyDescent="0.2">
      <c r="B5813" s="10"/>
    </row>
    <row r="5814" spans="2:2" x14ac:dyDescent="0.2">
      <c r="B5814" s="10"/>
    </row>
    <row r="5815" spans="2:2" x14ac:dyDescent="0.2">
      <c r="B5815" s="10"/>
    </row>
    <row r="5816" spans="2:2" x14ac:dyDescent="0.2">
      <c r="B5816" s="10"/>
    </row>
    <row r="5817" spans="2:2" x14ac:dyDescent="0.2">
      <c r="B5817" s="10"/>
    </row>
    <row r="5818" spans="2:2" x14ac:dyDescent="0.2">
      <c r="B5818" s="10"/>
    </row>
    <row r="5819" spans="2:2" x14ac:dyDescent="0.2">
      <c r="B5819" s="10"/>
    </row>
    <row r="5820" spans="2:2" x14ac:dyDescent="0.2">
      <c r="B5820" s="10"/>
    </row>
    <row r="5821" spans="2:2" x14ac:dyDescent="0.2">
      <c r="B5821" s="10"/>
    </row>
    <row r="5822" spans="2:2" x14ac:dyDescent="0.2">
      <c r="B5822" s="10"/>
    </row>
    <row r="5823" spans="2:2" x14ac:dyDescent="0.2">
      <c r="B5823" s="10"/>
    </row>
    <row r="5824" spans="2:2" x14ac:dyDescent="0.2">
      <c r="B5824" s="10"/>
    </row>
    <row r="5825" spans="2:2" x14ac:dyDescent="0.2">
      <c r="B5825" s="10"/>
    </row>
    <row r="5826" spans="2:2" x14ac:dyDescent="0.2">
      <c r="B5826" s="10"/>
    </row>
    <row r="5827" spans="2:2" x14ac:dyDescent="0.2">
      <c r="B5827" s="10"/>
    </row>
    <row r="5828" spans="2:2" x14ac:dyDescent="0.2">
      <c r="B5828" s="10"/>
    </row>
    <row r="5829" spans="2:2" x14ac:dyDescent="0.2">
      <c r="B5829" s="10"/>
    </row>
    <row r="5830" spans="2:2" x14ac:dyDescent="0.2">
      <c r="B5830" s="10"/>
    </row>
    <row r="5831" spans="2:2" x14ac:dyDescent="0.2">
      <c r="B5831" s="10"/>
    </row>
    <row r="5832" spans="2:2" x14ac:dyDescent="0.2">
      <c r="B5832" s="10"/>
    </row>
    <row r="5833" spans="2:2" x14ac:dyDescent="0.2">
      <c r="B5833" s="10"/>
    </row>
    <row r="5834" spans="2:2" x14ac:dyDescent="0.2">
      <c r="B5834" s="10"/>
    </row>
    <row r="5835" spans="2:2" x14ac:dyDescent="0.2">
      <c r="B5835" s="10"/>
    </row>
    <row r="5836" spans="2:2" x14ac:dyDescent="0.2">
      <c r="B5836" s="10"/>
    </row>
    <row r="5837" spans="2:2" x14ac:dyDescent="0.2">
      <c r="B5837" s="10"/>
    </row>
    <row r="5838" spans="2:2" x14ac:dyDescent="0.2">
      <c r="B5838" s="10"/>
    </row>
    <row r="5839" spans="2:2" x14ac:dyDescent="0.2">
      <c r="B5839" s="10"/>
    </row>
    <row r="5840" spans="2:2" x14ac:dyDescent="0.2">
      <c r="B5840" s="10"/>
    </row>
    <row r="5841" spans="2:2" x14ac:dyDescent="0.2">
      <c r="B5841" s="10"/>
    </row>
    <row r="5842" spans="2:2" x14ac:dyDescent="0.2">
      <c r="B5842" s="10"/>
    </row>
    <row r="5843" spans="2:2" x14ac:dyDescent="0.2">
      <c r="B5843" s="10"/>
    </row>
    <row r="5844" spans="2:2" x14ac:dyDescent="0.2">
      <c r="B5844" s="10"/>
    </row>
    <row r="5845" spans="2:2" x14ac:dyDescent="0.2">
      <c r="B5845" s="10"/>
    </row>
    <row r="5846" spans="2:2" x14ac:dyDescent="0.2">
      <c r="B5846" s="10"/>
    </row>
    <row r="5847" spans="2:2" x14ac:dyDescent="0.2">
      <c r="B5847" s="10"/>
    </row>
    <row r="5848" spans="2:2" x14ac:dyDescent="0.2">
      <c r="B5848" s="10"/>
    </row>
    <row r="5849" spans="2:2" x14ac:dyDescent="0.2">
      <c r="B5849" s="10"/>
    </row>
    <row r="5850" spans="2:2" x14ac:dyDescent="0.2">
      <c r="B5850" s="10"/>
    </row>
    <row r="5851" spans="2:2" x14ac:dyDescent="0.2">
      <c r="B5851" s="10"/>
    </row>
    <row r="5852" spans="2:2" x14ac:dyDescent="0.2">
      <c r="B5852" s="10"/>
    </row>
    <row r="5853" spans="2:2" x14ac:dyDescent="0.2">
      <c r="B5853" s="10"/>
    </row>
    <row r="5854" spans="2:2" x14ac:dyDescent="0.2">
      <c r="B5854" s="10"/>
    </row>
    <row r="5855" spans="2:2" x14ac:dyDescent="0.2">
      <c r="B5855" s="10"/>
    </row>
    <row r="5856" spans="2:2" x14ac:dyDescent="0.2">
      <c r="B5856" s="10"/>
    </row>
    <row r="5857" spans="2:2" x14ac:dyDescent="0.2">
      <c r="B5857" s="10"/>
    </row>
    <row r="5858" spans="2:2" x14ac:dyDescent="0.2">
      <c r="B5858" s="10"/>
    </row>
    <row r="5859" spans="2:2" x14ac:dyDescent="0.2">
      <c r="B5859" s="10"/>
    </row>
    <row r="5860" spans="2:2" x14ac:dyDescent="0.2">
      <c r="B5860" s="10"/>
    </row>
    <row r="5861" spans="2:2" x14ac:dyDescent="0.2">
      <c r="B5861" s="10"/>
    </row>
    <row r="5862" spans="2:2" x14ac:dyDescent="0.2">
      <c r="B5862" s="10"/>
    </row>
    <row r="5863" spans="2:2" x14ac:dyDescent="0.2">
      <c r="B5863" s="10"/>
    </row>
    <row r="5864" spans="2:2" x14ac:dyDescent="0.2">
      <c r="B5864" s="10"/>
    </row>
    <row r="5865" spans="2:2" x14ac:dyDescent="0.2">
      <c r="B5865" s="10"/>
    </row>
    <row r="5866" spans="2:2" x14ac:dyDescent="0.2">
      <c r="B5866" s="10"/>
    </row>
    <row r="5867" spans="2:2" x14ac:dyDescent="0.2">
      <c r="B5867" s="10"/>
    </row>
    <row r="5868" spans="2:2" x14ac:dyDescent="0.2">
      <c r="B5868" s="10"/>
    </row>
    <row r="5869" spans="2:2" x14ac:dyDescent="0.2">
      <c r="B5869" s="10"/>
    </row>
    <row r="5870" spans="2:2" x14ac:dyDescent="0.2">
      <c r="B5870" s="10"/>
    </row>
    <row r="5871" spans="2:2" x14ac:dyDescent="0.2">
      <c r="B5871" s="10"/>
    </row>
    <row r="5872" spans="2:2" x14ac:dyDescent="0.2">
      <c r="B5872" s="10"/>
    </row>
    <row r="5873" spans="2:2" x14ac:dyDescent="0.2">
      <c r="B5873" s="10"/>
    </row>
    <row r="5874" spans="2:2" x14ac:dyDescent="0.2">
      <c r="B5874" s="10"/>
    </row>
    <row r="5875" spans="2:2" x14ac:dyDescent="0.2">
      <c r="B5875" s="10"/>
    </row>
    <row r="5876" spans="2:2" x14ac:dyDescent="0.2">
      <c r="B5876" s="10"/>
    </row>
    <row r="5877" spans="2:2" x14ac:dyDescent="0.2">
      <c r="B5877" s="10"/>
    </row>
    <row r="5878" spans="2:2" x14ac:dyDescent="0.2">
      <c r="B5878" s="10"/>
    </row>
    <row r="5879" spans="2:2" x14ac:dyDescent="0.2">
      <c r="B5879" s="10"/>
    </row>
    <row r="5880" spans="2:2" x14ac:dyDescent="0.2">
      <c r="B5880" s="10"/>
    </row>
    <row r="5881" spans="2:2" x14ac:dyDescent="0.2">
      <c r="B5881" s="10"/>
    </row>
    <row r="5882" spans="2:2" x14ac:dyDescent="0.2">
      <c r="B5882" s="10"/>
    </row>
    <row r="5883" spans="2:2" x14ac:dyDescent="0.2">
      <c r="B5883" s="10"/>
    </row>
    <row r="5884" spans="2:2" x14ac:dyDescent="0.2">
      <c r="B5884" s="10"/>
    </row>
    <row r="5885" spans="2:2" x14ac:dyDescent="0.2">
      <c r="B5885" s="10"/>
    </row>
    <row r="5886" spans="2:2" x14ac:dyDescent="0.2">
      <c r="B5886" s="10"/>
    </row>
    <row r="5887" spans="2:2" x14ac:dyDescent="0.2">
      <c r="B5887" s="10"/>
    </row>
    <row r="5888" spans="2:2" x14ac:dyDescent="0.2">
      <c r="B5888" s="10"/>
    </row>
    <row r="5889" spans="2:2" x14ac:dyDescent="0.2">
      <c r="B5889" s="10"/>
    </row>
    <row r="5890" spans="2:2" x14ac:dyDescent="0.2">
      <c r="B5890" s="10"/>
    </row>
    <row r="5891" spans="2:2" x14ac:dyDescent="0.2">
      <c r="B5891" s="10"/>
    </row>
    <row r="5892" spans="2:2" x14ac:dyDescent="0.2">
      <c r="B5892" s="10"/>
    </row>
    <row r="5893" spans="2:2" x14ac:dyDescent="0.2">
      <c r="B5893" s="10"/>
    </row>
    <row r="5894" spans="2:2" x14ac:dyDescent="0.2">
      <c r="B5894" s="10"/>
    </row>
    <row r="5895" spans="2:2" x14ac:dyDescent="0.2">
      <c r="B5895" s="10"/>
    </row>
    <row r="5896" spans="2:2" x14ac:dyDescent="0.2">
      <c r="B5896" s="10"/>
    </row>
    <row r="5897" spans="2:2" x14ac:dyDescent="0.2">
      <c r="B5897" s="10"/>
    </row>
    <row r="5898" spans="2:2" x14ac:dyDescent="0.2">
      <c r="B5898" s="10"/>
    </row>
    <row r="5899" spans="2:2" x14ac:dyDescent="0.2">
      <c r="B5899" s="10"/>
    </row>
    <row r="5900" spans="2:2" x14ac:dyDescent="0.2">
      <c r="B5900" s="10"/>
    </row>
    <row r="5901" spans="2:2" x14ac:dyDescent="0.2">
      <c r="B5901" s="10"/>
    </row>
    <row r="5902" spans="2:2" x14ac:dyDescent="0.2">
      <c r="B5902" s="10"/>
    </row>
    <row r="5903" spans="2:2" x14ac:dyDescent="0.2">
      <c r="B5903" s="10"/>
    </row>
    <row r="5904" spans="2:2" x14ac:dyDescent="0.2">
      <c r="B5904" s="10"/>
    </row>
    <row r="5905" spans="2:2" x14ac:dyDescent="0.2">
      <c r="B5905" s="10"/>
    </row>
    <row r="5906" spans="2:2" x14ac:dyDescent="0.2">
      <c r="B5906" s="10"/>
    </row>
    <row r="5907" spans="2:2" x14ac:dyDescent="0.2">
      <c r="B5907" s="10"/>
    </row>
    <row r="5908" spans="2:2" x14ac:dyDescent="0.2">
      <c r="B5908" s="10"/>
    </row>
    <row r="5909" spans="2:2" x14ac:dyDescent="0.2">
      <c r="B5909" s="10"/>
    </row>
    <row r="5910" spans="2:2" x14ac:dyDescent="0.2">
      <c r="B5910" s="10"/>
    </row>
    <row r="5911" spans="2:2" x14ac:dyDescent="0.2">
      <c r="B5911" s="10"/>
    </row>
    <row r="5912" spans="2:2" x14ac:dyDescent="0.2">
      <c r="B5912" s="10"/>
    </row>
    <row r="5913" spans="2:2" x14ac:dyDescent="0.2">
      <c r="B5913" s="10"/>
    </row>
    <row r="5914" spans="2:2" x14ac:dyDescent="0.2">
      <c r="B5914" s="10"/>
    </row>
    <row r="5915" spans="2:2" x14ac:dyDescent="0.2">
      <c r="B5915" s="10"/>
    </row>
    <row r="5916" spans="2:2" x14ac:dyDescent="0.2">
      <c r="B5916" s="10"/>
    </row>
    <row r="5917" spans="2:2" x14ac:dyDescent="0.2">
      <c r="B5917" s="10"/>
    </row>
    <row r="5918" spans="2:2" x14ac:dyDescent="0.2">
      <c r="B5918" s="10"/>
    </row>
    <row r="5919" spans="2:2" x14ac:dyDescent="0.2">
      <c r="B5919" s="10"/>
    </row>
    <row r="5920" spans="2:2" x14ac:dyDescent="0.2">
      <c r="B5920" s="10"/>
    </row>
    <row r="5921" spans="2:2" x14ac:dyDescent="0.2">
      <c r="B5921" s="10"/>
    </row>
    <row r="5922" spans="2:2" x14ac:dyDescent="0.2">
      <c r="B5922" s="10"/>
    </row>
    <row r="5923" spans="2:2" x14ac:dyDescent="0.2">
      <c r="B5923" s="10"/>
    </row>
    <row r="5924" spans="2:2" x14ac:dyDescent="0.2">
      <c r="B5924" s="10"/>
    </row>
    <row r="5925" spans="2:2" x14ac:dyDescent="0.2">
      <c r="B5925" s="10"/>
    </row>
    <row r="5926" spans="2:2" x14ac:dyDescent="0.2">
      <c r="B5926" s="10"/>
    </row>
    <row r="5927" spans="2:2" x14ac:dyDescent="0.2">
      <c r="B5927" s="10"/>
    </row>
    <row r="5928" spans="2:2" x14ac:dyDescent="0.2">
      <c r="B5928" s="10"/>
    </row>
    <row r="5929" spans="2:2" x14ac:dyDescent="0.2">
      <c r="B5929" s="10"/>
    </row>
    <row r="5930" spans="2:2" x14ac:dyDescent="0.2">
      <c r="B5930" s="10"/>
    </row>
    <row r="5931" spans="2:2" x14ac:dyDescent="0.2">
      <c r="B5931" s="10"/>
    </row>
    <row r="5932" spans="2:2" x14ac:dyDescent="0.2">
      <c r="B5932" s="10"/>
    </row>
    <row r="5933" spans="2:2" x14ac:dyDescent="0.2">
      <c r="B5933" s="10"/>
    </row>
    <row r="5934" spans="2:2" x14ac:dyDescent="0.2">
      <c r="B5934" s="10"/>
    </row>
    <row r="5935" spans="2:2" x14ac:dyDescent="0.2">
      <c r="B5935" s="10"/>
    </row>
    <row r="5936" spans="2:2" x14ac:dyDescent="0.2">
      <c r="B5936" s="10"/>
    </row>
    <row r="5937" spans="2:2" x14ac:dyDescent="0.2">
      <c r="B5937" s="10"/>
    </row>
    <row r="5938" spans="2:2" x14ac:dyDescent="0.2">
      <c r="B5938" s="10"/>
    </row>
    <row r="5939" spans="2:2" x14ac:dyDescent="0.2">
      <c r="B5939" s="10"/>
    </row>
    <row r="5940" spans="2:2" x14ac:dyDescent="0.2">
      <c r="B5940" s="10"/>
    </row>
    <row r="5941" spans="2:2" x14ac:dyDescent="0.2">
      <c r="B5941" s="10"/>
    </row>
    <row r="5942" spans="2:2" x14ac:dyDescent="0.2">
      <c r="B5942" s="10"/>
    </row>
    <row r="5943" spans="2:2" x14ac:dyDescent="0.2">
      <c r="B5943" s="10"/>
    </row>
    <row r="5944" spans="2:2" x14ac:dyDescent="0.2">
      <c r="B5944" s="10"/>
    </row>
    <row r="5945" spans="2:2" x14ac:dyDescent="0.2">
      <c r="B5945" s="10"/>
    </row>
    <row r="5946" spans="2:2" x14ac:dyDescent="0.2">
      <c r="B5946" s="10"/>
    </row>
    <row r="5947" spans="2:2" x14ac:dyDescent="0.2">
      <c r="B5947" s="10"/>
    </row>
    <row r="5948" spans="2:2" x14ac:dyDescent="0.2">
      <c r="B5948" s="10"/>
    </row>
    <row r="5949" spans="2:2" x14ac:dyDescent="0.2">
      <c r="B5949" s="10"/>
    </row>
    <row r="5950" spans="2:2" x14ac:dyDescent="0.2">
      <c r="B5950" s="10"/>
    </row>
    <row r="5951" spans="2:2" x14ac:dyDescent="0.2">
      <c r="B5951" s="10"/>
    </row>
    <row r="5952" spans="2:2" x14ac:dyDescent="0.2">
      <c r="B5952" s="10"/>
    </row>
    <row r="5953" spans="2:2" x14ac:dyDescent="0.2">
      <c r="B5953" s="10"/>
    </row>
    <row r="5954" spans="2:2" x14ac:dyDescent="0.2">
      <c r="B5954" s="10"/>
    </row>
    <row r="5955" spans="2:2" x14ac:dyDescent="0.2">
      <c r="B5955" s="10"/>
    </row>
    <row r="5956" spans="2:2" x14ac:dyDescent="0.2">
      <c r="B5956" s="10"/>
    </row>
    <row r="5957" spans="2:2" x14ac:dyDescent="0.2">
      <c r="B5957" s="10"/>
    </row>
    <row r="5958" spans="2:2" x14ac:dyDescent="0.2">
      <c r="B5958" s="10"/>
    </row>
    <row r="5959" spans="2:2" x14ac:dyDescent="0.2">
      <c r="B5959" s="10"/>
    </row>
    <row r="5960" spans="2:2" x14ac:dyDescent="0.2">
      <c r="B5960" s="10"/>
    </row>
    <row r="5961" spans="2:2" x14ac:dyDescent="0.2">
      <c r="B5961" s="10"/>
    </row>
    <row r="5962" spans="2:2" x14ac:dyDescent="0.2">
      <c r="B5962" s="10"/>
    </row>
    <row r="5963" spans="2:2" x14ac:dyDescent="0.2">
      <c r="B5963" s="10"/>
    </row>
    <row r="5964" spans="2:2" x14ac:dyDescent="0.2">
      <c r="B5964" s="10"/>
    </row>
    <row r="5965" spans="2:2" x14ac:dyDescent="0.2">
      <c r="B5965" s="10"/>
    </row>
    <row r="5966" spans="2:2" x14ac:dyDescent="0.2">
      <c r="B5966" s="10"/>
    </row>
    <row r="5967" spans="2:2" x14ac:dyDescent="0.2">
      <c r="B5967" s="10"/>
    </row>
    <row r="5968" spans="2:2" x14ac:dyDescent="0.2">
      <c r="B5968" s="10"/>
    </row>
    <row r="5969" spans="2:2" x14ac:dyDescent="0.2">
      <c r="B5969" s="10"/>
    </row>
    <row r="5970" spans="2:2" x14ac:dyDescent="0.2">
      <c r="B5970" s="10"/>
    </row>
    <row r="5971" spans="2:2" x14ac:dyDescent="0.2">
      <c r="B5971" s="10"/>
    </row>
    <row r="5972" spans="2:2" x14ac:dyDescent="0.2">
      <c r="B5972" s="10"/>
    </row>
    <row r="5973" spans="2:2" x14ac:dyDescent="0.2">
      <c r="B5973" s="10"/>
    </row>
    <row r="5974" spans="2:2" x14ac:dyDescent="0.2">
      <c r="B5974" s="10"/>
    </row>
    <row r="5975" spans="2:2" x14ac:dyDescent="0.2">
      <c r="B5975" s="10"/>
    </row>
    <row r="5976" spans="2:2" x14ac:dyDescent="0.2">
      <c r="B5976" s="10"/>
    </row>
    <row r="5977" spans="2:2" x14ac:dyDescent="0.2">
      <c r="B5977" s="10"/>
    </row>
    <row r="5978" spans="2:2" x14ac:dyDescent="0.2">
      <c r="B5978" s="10"/>
    </row>
    <row r="5979" spans="2:2" x14ac:dyDescent="0.2">
      <c r="B5979" s="10"/>
    </row>
    <row r="5980" spans="2:2" x14ac:dyDescent="0.2">
      <c r="B5980" s="10"/>
    </row>
    <row r="5981" spans="2:2" x14ac:dyDescent="0.2">
      <c r="B5981" s="10"/>
    </row>
    <row r="5982" spans="2:2" x14ac:dyDescent="0.2">
      <c r="B5982" s="10"/>
    </row>
    <row r="5983" spans="2:2" x14ac:dyDescent="0.2">
      <c r="B5983" s="10"/>
    </row>
    <row r="5984" spans="2:2" x14ac:dyDescent="0.2">
      <c r="B5984" s="10"/>
    </row>
    <row r="5985" spans="2:2" x14ac:dyDescent="0.2">
      <c r="B5985" s="10"/>
    </row>
    <row r="5986" spans="2:2" x14ac:dyDescent="0.2">
      <c r="B5986" s="10"/>
    </row>
    <row r="5987" spans="2:2" x14ac:dyDescent="0.2">
      <c r="B5987" s="10"/>
    </row>
    <row r="5988" spans="2:2" x14ac:dyDescent="0.2">
      <c r="B5988" s="10"/>
    </row>
    <row r="5989" spans="2:2" x14ac:dyDescent="0.2">
      <c r="B5989" s="10"/>
    </row>
    <row r="5990" spans="2:2" x14ac:dyDescent="0.2">
      <c r="B5990" s="10"/>
    </row>
    <row r="5991" spans="2:2" x14ac:dyDescent="0.2">
      <c r="B5991" s="10"/>
    </row>
    <row r="5992" spans="2:2" x14ac:dyDescent="0.2">
      <c r="B5992" s="10"/>
    </row>
    <row r="5993" spans="2:2" x14ac:dyDescent="0.2">
      <c r="B5993" s="10"/>
    </row>
    <row r="5994" spans="2:2" x14ac:dyDescent="0.2">
      <c r="B5994" s="10"/>
    </row>
    <row r="5995" spans="2:2" x14ac:dyDescent="0.2">
      <c r="B5995" s="10"/>
    </row>
    <row r="5996" spans="2:2" x14ac:dyDescent="0.2">
      <c r="B5996" s="10"/>
    </row>
    <row r="5997" spans="2:2" x14ac:dyDescent="0.2">
      <c r="B5997" s="10"/>
    </row>
    <row r="5998" spans="2:2" x14ac:dyDescent="0.2">
      <c r="B5998" s="10"/>
    </row>
    <row r="5999" spans="2:2" x14ac:dyDescent="0.2">
      <c r="B5999" s="10"/>
    </row>
    <row r="6000" spans="2:2" x14ac:dyDescent="0.2">
      <c r="B6000" s="10"/>
    </row>
    <row r="6001" spans="2:2" x14ac:dyDescent="0.2">
      <c r="B6001" s="10"/>
    </row>
    <row r="6002" spans="2:2" x14ac:dyDescent="0.2">
      <c r="B6002" s="10"/>
    </row>
    <row r="6003" spans="2:2" x14ac:dyDescent="0.2">
      <c r="B6003" s="10"/>
    </row>
    <row r="6004" spans="2:2" x14ac:dyDescent="0.2">
      <c r="B6004" s="10"/>
    </row>
    <row r="6005" spans="2:2" x14ac:dyDescent="0.2">
      <c r="B6005" s="10"/>
    </row>
    <row r="6006" spans="2:2" x14ac:dyDescent="0.2">
      <c r="B6006" s="10"/>
    </row>
    <row r="6007" spans="2:2" x14ac:dyDescent="0.2">
      <c r="B6007" s="10"/>
    </row>
    <row r="6008" spans="2:2" x14ac:dyDescent="0.2">
      <c r="B6008" s="10"/>
    </row>
    <row r="6009" spans="2:2" x14ac:dyDescent="0.2">
      <c r="B6009" s="10"/>
    </row>
    <row r="6010" spans="2:2" x14ac:dyDescent="0.2">
      <c r="B6010" s="10"/>
    </row>
    <row r="6011" spans="2:2" x14ac:dyDescent="0.2">
      <c r="B6011" s="10"/>
    </row>
    <row r="6012" spans="2:2" x14ac:dyDescent="0.2">
      <c r="B6012" s="10"/>
    </row>
    <row r="6013" spans="2:2" x14ac:dyDescent="0.2">
      <c r="B6013" s="10"/>
    </row>
    <row r="6014" spans="2:2" x14ac:dyDescent="0.2">
      <c r="B6014" s="10"/>
    </row>
    <row r="6015" spans="2:2" x14ac:dyDescent="0.2">
      <c r="B6015" s="10"/>
    </row>
    <row r="6016" spans="2:2" x14ac:dyDescent="0.2">
      <c r="B6016" s="10"/>
    </row>
    <row r="6017" spans="2:2" x14ac:dyDescent="0.2">
      <c r="B6017" s="10"/>
    </row>
    <row r="6018" spans="2:2" x14ac:dyDescent="0.2">
      <c r="B6018" s="10"/>
    </row>
    <row r="6019" spans="2:2" x14ac:dyDescent="0.2">
      <c r="B6019" s="10"/>
    </row>
    <row r="6020" spans="2:2" x14ac:dyDescent="0.2">
      <c r="B6020" s="10"/>
    </row>
    <row r="6021" spans="2:2" x14ac:dyDescent="0.2">
      <c r="B6021" s="10"/>
    </row>
    <row r="6022" spans="2:2" x14ac:dyDescent="0.2">
      <c r="B6022" s="10"/>
    </row>
    <row r="6023" spans="2:2" x14ac:dyDescent="0.2">
      <c r="B6023" s="10"/>
    </row>
    <row r="6024" spans="2:2" x14ac:dyDescent="0.2">
      <c r="B6024" s="10"/>
    </row>
    <row r="6025" spans="2:2" x14ac:dyDescent="0.2">
      <c r="B6025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D8" sqref="D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1640625" customWidth="1"/>
    <col min="16" max="16" width="19.5" customWidth="1"/>
    <col min="17" max="17" width="13.1640625" customWidth="1"/>
    <col min="18" max="18" width="16.83203125" customWidth="1"/>
    <col min="20" max="20" width="25.5" bestFit="1" customWidth="1"/>
  </cols>
  <sheetData>
    <row r="1" spans="1:20" s="1" customFormat="1" ht="17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2027</v>
      </c>
      <c r="O1" s="1" t="s">
        <v>2105</v>
      </c>
      <c r="P1" s="1" t="s">
        <v>2029</v>
      </c>
      <c r="Q1" s="1" t="s">
        <v>2042</v>
      </c>
      <c r="R1" s="1" t="s">
        <v>2043</v>
      </c>
      <c r="S1" s="1" t="s">
        <v>2088</v>
      </c>
      <c r="T1" s="1" t="s">
        <v>2089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>
        <f>LEFT(N2, FIND("/",N2)-1)</f>
        <v>food</v>
      </c>
      <c r="P2" t="str">
        <f>RIGHT(N2, LEN(N2)- FIND("/",N2))</f>
        <v>food trucks</v>
      </c>
      <c r="Q2">
        <f>ROUND(E2/D2*100, 0)</f>
        <v>0</v>
      </c>
      <c r="R2">
        <v>0</v>
      </c>
      <c r="S2" s="6">
        <f>((J2/86400)+DATE(1970, 1, 1))</f>
        <v>42336.25</v>
      </c>
      <c r="T2" s="6">
        <f>((K2/86400)+DATE(1970, 1, 1))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>
        <f t="shared" ref="O3:O66" si="0">LEFT(N3, FIND("/",N3)-1)</f>
        <v>music</v>
      </c>
      <c r="P3" t="str">
        <f t="shared" ref="P3:P66" si="1">RIGHT(N3, LEN(N3)- FIND("/",N3))</f>
        <v>rock</v>
      </c>
      <c r="Q3">
        <f t="shared" ref="Q3:Q66" si="2">ROUND(E3/D3*100, 0)</f>
        <v>1040</v>
      </c>
      <c r="R3">
        <f>ROUND(E3/G3, 2)</f>
        <v>92.15</v>
      </c>
      <c r="S3" s="6">
        <f t="shared" ref="S3:S66" si="3">((J3/86400)+DATE(1970, 1, 1))</f>
        <v>41870.208333333336</v>
      </c>
      <c r="T3" s="6">
        <f t="shared" ref="T3:T66" si="4">((K3/86400)+DATE(1970, 1, 1))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>
        <f t="shared" si="0"/>
        <v>technology</v>
      </c>
      <c r="P4" t="str">
        <f t="shared" si="1"/>
        <v>web</v>
      </c>
      <c r="Q4">
        <f t="shared" si="2"/>
        <v>131</v>
      </c>
      <c r="R4">
        <f t="shared" ref="R4:R67" si="5">ROUND(E4/G4, 2)</f>
        <v>100.02</v>
      </c>
      <c r="S4" s="6">
        <f t="shared" si="3"/>
        <v>41595.25</v>
      </c>
      <c r="T4" s="6">
        <f t="shared" si="4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>
        <f t="shared" si="0"/>
        <v>music</v>
      </c>
      <c r="P5" t="str">
        <f t="shared" si="1"/>
        <v>rock</v>
      </c>
      <c r="Q5">
        <f t="shared" si="2"/>
        <v>59</v>
      </c>
      <c r="R5">
        <f t="shared" si="5"/>
        <v>103.21</v>
      </c>
      <c r="S5" s="6">
        <f t="shared" si="3"/>
        <v>43688.208333333328</v>
      </c>
      <c r="T5" s="6">
        <f t="shared" si="4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>
        <f t="shared" si="0"/>
        <v>theater</v>
      </c>
      <c r="P6" t="str">
        <f t="shared" si="1"/>
        <v>plays</v>
      </c>
      <c r="Q6">
        <f t="shared" si="2"/>
        <v>69</v>
      </c>
      <c r="R6">
        <f t="shared" si="5"/>
        <v>99.34</v>
      </c>
      <c r="S6" s="6">
        <f t="shared" si="3"/>
        <v>43485.25</v>
      </c>
      <c r="T6" s="6">
        <f t="shared" si="4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>
        <f t="shared" si="0"/>
        <v>theater</v>
      </c>
      <c r="P7" t="str">
        <f t="shared" si="1"/>
        <v>plays</v>
      </c>
      <c r="Q7">
        <f t="shared" si="2"/>
        <v>174</v>
      </c>
      <c r="R7">
        <f t="shared" si="5"/>
        <v>75.83</v>
      </c>
      <c r="S7" s="6">
        <f t="shared" si="3"/>
        <v>41149.208333333336</v>
      </c>
      <c r="T7" s="6">
        <f t="shared" si="4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>
        <f t="shared" si="0"/>
        <v>film &amp; video</v>
      </c>
      <c r="P8" t="str">
        <f t="shared" si="1"/>
        <v>documentary</v>
      </c>
      <c r="Q8">
        <f t="shared" si="2"/>
        <v>21</v>
      </c>
      <c r="R8">
        <f t="shared" si="5"/>
        <v>60.56</v>
      </c>
      <c r="S8" s="6">
        <f t="shared" si="3"/>
        <v>42991.208333333328</v>
      </c>
      <c r="T8" s="6">
        <f t="shared" si="4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>
        <f t="shared" si="0"/>
        <v>theater</v>
      </c>
      <c r="P9" t="str">
        <f t="shared" si="1"/>
        <v>plays</v>
      </c>
      <c r="Q9">
        <f t="shared" si="2"/>
        <v>328</v>
      </c>
      <c r="R9">
        <f t="shared" si="5"/>
        <v>64.94</v>
      </c>
      <c r="S9" s="6">
        <f t="shared" si="3"/>
        <v>42229.208333333328</v>
      </c>
      <c r="T9" s="6">
        <f t="shared" si="4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>
        <f t="shared" si="0"/>
        <v>theater</v>
      </c>
      <c r="P10" t="str">
        <f t="shared" si="1"/>
        <v>plays</v>
      </c>
      <c r="Q10">
        <f t="shared" si="2"/>
        <v>20</v>
      </c>
      <c r="R10">
        <f t="shared" si="5"/>
        <v>31</v>
      </c>
      <c r="S10" s="6">
        <f t="shared" si="3"/>
        <v>40399.208333333336</v>
      </c>
      <c r="T10" s="6">
        <f t="shared" si="4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>
        <f t="shared" si="0"/>
        <v>music</v>
      </c>
      <c r="P11" t="str">
        <f t="shared" si="1"/>
        <v>electric music</v>
      </c>
      <c r="Q11">
        <f t="shared" si="2"/>
        <v>52</v>
      </c>
      <c r="R11">
        <f t="shared" si="5"/>
        <v>72.91</v>
      </c>
      <c r="S11" s="6">
        <f t="shared" si="3"/>
        <v>41536.208333333336</v>
      </c>
      <c r="T11" s="6">
        <f t="shared" si="4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>
        <f t="shared" si="0"/>
        <v>film &amp; video</v>
      </c>
      <c r="P12" t="str">
        <f t="shared" si="1"/>
        <v>drama</v>
      </c>
      <c r="Q12">
        <f t="shared" si="2"/>
        <v>266</v>
      </c>
      <c r="R12">
        <f t="shared" si="5"/>
        <v>62.9</v>
      </c>
      <c r="S12" s="6">
        <f t="shared" si="3"/>
        <v>40404.208333333336</v>
      </c>
      <c r="T12" s="6">
        <f t="shared" si="4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>
        <f t="shared" si="0"/>
        <v>theater</v>
      </c>
      <c r="P13" t="str">
        <f t="shared" si="1"/>
        <v>plays</v>
      </c>
      <c r="Q13">
        <f t="shared" si="2"/>
        <v>48</v>
      </c>
      <c r="R13">
        <f t="shared" si="5"/>
        <v>112.22</v>
      </c>
      <c r="S13" s="6">
        <f t="shared" si="3"/>
        <v>40442.208333333336</v>
      </c>
      <c r="T13" s="6">
        <f t="shared" si="4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>
        <f t="shared" si="0"/>
        <v>film &amp; video</v>
      </c>
      <c r="P14" t="str">
        <f t="shared" si="1"/>
        <v>drama</v>
      </c>
      <c r="Q14">
        <f t="shared" si="2"/>
        <v>89</v>
      </c>
      <c r="R14">
        <f t="shared" si="5"/>
        <v>102.35</v>
      </c>
      <c r="S14" s="6">
        <f t="shared" si="3"/>
        <v>43760.208333333328</v>
      </c>
      <c r="T14" s="6">
        <f t="shared" si="4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>
        <f t="shared" si="0"/>
        <v>music</v>
      </c>
      <c r="P15" t="str">
        <f t="shared" si="1"/>
        <v>indie rock</v>
      </c>
      <c r="Q15">
        <f t="shared" si="2"/>
        <v>245</v>
      </c>
      <c r="R15">
        <f t="shared" si="5"/>
        <v>105.05</v>
      </c>
      <c r="S15" s="6">
        <f t="shared" si="3"/>
        <v>42532.208333333328</v>
      </c>
      <c r="T15" s="6">
        <f t="shared" si="4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>
        <f t="shared" si="0"/>
        <v>music</v>
      </c>
      <c r="P16" t="str">
        <f t="shared" si="1"/>
        <v>indie rock</v>
      </c>
      <c r="Q16">
        <f t="shared" si="2"/>
        <v>67</v>
      </c>
      <c r="R16">
        <f t="shared" si="5"/>
        <v>94.15</v>
      </c>
      <c r="S16" s="6">
        <f t="shared" si="3"/>
        <v>40974.25</v>
      </c>
      <c r="T16" s="6">
        <f t="shared" si="4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>
        <f t="shared" si="0"/>
        <v>technology</v>
      </c>
      <c r="P17" t="str">
        <f t="shared" si="1"/>
        <v>wearables</v>
      </c>
      <c r="Q17">
        <f t="shared" si="2"/>
        <v>47</v>
      </c>
      <c r="R17">
        <f t="shared" si="5"/>
        <v>84.99</v>
      </c>
      <c r="S17" s="6">
        <f t="shared" si="3"/>
        <v>43809.25</v>
      </c>
      <c r="T17" s="6">
        <f t="shared" si="4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>
        <f t="shared" si="0"/>
        <v>publishing</v>
      </c>
      <c r="P18" t="str">
        <f t="shared" si="1"/>
        <v>nonfiction</v>
      </c>
      <c r="Q18">
        <f t="shared" si="2"/>
        <v>649</v>
      </c>
      <c r="R18">
        <f t="shared" si="5"/>
        <v>110.41</v>
      </c>
      <c r="S18" s="6">
        <f t="shared" si="3"/>
        <v>41661.25</v>
      </c>
      <c r="T18" s="6">
        <f t="shared" si="4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>
        <f t="shared" si="0"/>
        <v>film &amp; video</v>
      </c>
      <c r="P19" t="str">
        <f t="shared" si="1"/>
        <v>animation</v>
      </c>
      <c r="Q19">
        <f t="shared" si="2"/>
        <v>159</v>
      </c>
      <c r="R19">
        <f t="shared" si="5"/>
        <v>107.96</v>
      </c>
      <c r="S19" s="6">
        <f t="shared" si="3"/>
        <v>40555.25</v>
      </c>
      <c r="T19" s="6">
        <f t="shared" si="4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>
        <f t="shared" si="0"/>
        <v>theater</v>
      </c>
      <c r="P20" t="str">
        <f t="shared" si="1"/>
        <v>plays</v>
      </c>
      <c r="Q20">
        <f t="shared" si="2"/>
        <v>67</v>
      </c>
      <c r="R20">
        <f t="shared" si="5"/>
        <v>45.1</v>
      </c>
      <c r="S20" s="6">
        <f t="shared" si="3"/>
        <v>43351.208333333328</v>
      </c>
      <c r="T20" s="6">
        <f t="shared" si="4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>
        <f t="shared" si="0"/>
        <v>theater</v>
      </c>
      <c r="P21" t="str">
        <f t="shared" si="1"/>
        <v>plays</v>
      </c>
      <c r="Q21">
        <f t="shared" si="2"/>
        <v>49</v>
      </c>
      <c r="R21">
        <f t="shared" si="5"/>
        <v>45</v>
      </c>
      <c r="S21" s="6">
        <f t="shared" si="3"/>
        <v>43528.25</v>
      </c>
      <c r="T21" s="6">
        <f t="shared" si="4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>
        <f t="shared" si="0"/>
        <v>film &amp; video</v>
      </c>
      <c r="P22" t="str">
        <f t="shared" si="1"/>
        <v>drama</v>
      </c>
      <c r="Q22">
        <f t="shared" si="2"/>
        <v>112</v>
      </c>
      <c r="R22">
        <f t="shared" si="5"/>
        <v>105.97</v>
      </c>
      <c r="S22" s="6">
        <f t="shared" si="3"/>
        <v>41848.208333333336</v>
      </c>
      <c r="T22" s="6">
        <f t="shared" si="4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>
        <f t="shared" si="0"/>
        <v>theater</v>
      </c>
      <c r="P23" t="str">
        <f t="shared" si="1"/>
        <v>plays</v>
      </c>
      <c r="Q23">
        <f t="shared" si="2"/>
        <v>41</v>
      </c>
      <c r="R23">
        <f t="shared" si="5"/>
        <v>69.06</v>
      </c>
      <c r="S23" s="6">
        <f t="shared" si="3"/>
        <v>40770.208333333336</v>
      </c>
      <c r="T23" s="6">
        <f t="shared" si="4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>
        <f t="shared" si="0"/>
        <v>theater</v>
      </c>
      <c r="P24" t="str">
        <f t="shared" si="1"/>
        <v>plays</v>
      </c>
      <c r="Q24">
        <f t="shared" si="2"/>
        <v>128</v>
      </c>
      <c r="R24">
        <f t="shared" si="5"/>
        <v>85.04</v>
      </c>
      <c r="S24" s="6">
        <f t="shared" si="3"/>
        <v>43193.208333333328</v>
      </c>
      <c r="T24" s="6">
        <f t="shared" si="4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>
        <f t="shared" si="0"/>
        <v>film &amp; video</v>
      </c>
      <c r="P25" t="str">
        <f t="shared" si="1"/>
        <v>documentary</v>
      </c>
      <c r="Q25">
        <f t="shared" si="2"/>
        <v>332</v>
      </c>
      <c r="R25">
        <f t="shared" si="5"/>
        <v>105.23</v>
      </c>
      <c r="S25" s="6">
        <f t="shared" si="3"/>
        <v>43510.25</v>
      </c>
      <c r="T25" s="6">
        <f t="shared" si="4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>
        <f t="shared" si="0"/>
        <v>technology</v>
      </c>
      <c r="P26" t="str">
        <f t="shared" si="1"/>
        <v>wearables</v>
      </c>
      <c r="Q26">
        <f t="shared" si="2"/>
        <v>113</v>
      </c>
      <c r="R26">
        <f t="shared" si="5"/>
        <v>39</v>
      </c>
      <c r="S26" s="6">
        <f t="shared" si="3"/>
        <v>41811.208333333336</v>
      </c>
      <c r="T26" s="6">
        <f t="shared" si="4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>
        <f t="shared" si="0"/>
        <v>games</v>
      </c>
      <c r="P27" t="str">
        <f t="shared" si="1"/>
        <v>video games</v>
      </c>
      <c r="Q27">
        <f t="shared" si="2"/>
        <v>216</v>
      </c>
      <c r="R27">
        <f t="shared" si="5"/>
        <v>73.03</v>
      </c>
      <c r="S27" s="6">
        <f t="shared" si="3"/>
        <v>40681.208333333336</v>
      </c>
      <c r="T27" s="6">
        <f t="shared" si="4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>
        <f t="shared" si="0"/>
        <v>theater</v>
      </c>
      <c r="P28" t="str">
        <f t="shared" si="1"/>
        <v>plays</v>
      </c>
      <c r="Q28">
        <f t="shared" si="2"/>
        <v>48</v>
      </c>
      <c r="R28">
        <f t="shared" si="5"/>
        <v>35.01</v>
      </c>
      <c r="S28" s="6">
        <f t="shared" si="3"/>
        <v>43312.208333333328</v>
      </c>
      <c r="T28" s="6">
        <f t="shared" si="4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>
        <f t="shared" si="0"/>
        <v>music</v>
      </c>
      <c r="P29" t="str">
        <f t="shared" si="1"/>
        <v>rock</v>
      </c>
      <c r="Q29">
        <f t="shared" si="2"/>
        <v>80</v>
      </c>
      <c r="R29">
        <f t="shared" si="5"/>
        <v>106.6</v>
      </c>
      <c r="S29" s="6">
        <f t="shared" si="3"/>
        <v>42280.208333333328</v>
      </c>
      <c r="T29" s="6">
        <f t="shared" si="4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>
        <f t="shared" si="0"/>
        <v>theater</v>
      </c>
      <c r="P30" t="str">
        <f t="shared" si="1"/>
        <v>plays</v>
      </c>
      <c r="Q30">
        <f t="shared" si="2"/>
        <v>105</v>
      </c>
      <c r="R30">
        <f t="shared" si="5"/>
        <v>62</v>
      </c>
      <c r="S30" s="6">
        <f t="shared" si="3"/>
        <v>40218.25</v>
      </c>
      <c r="T30" s="6">
        <f t="shared" si="4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>
        <f t="shared" si="0"/>
        <v>film &amp; video</v>
      </c>
      <c r="P31" t="str">
        <f t="shared" si="1"/>
        <v>shorts</v>
      </c>
      <c r="Q31">
        <f t="shared" si="2"/>
        <v>329</v>
      </c>
      <c r="R31">
        <f t="shared" si="5"/>
        <v>94</v>
      </c>
      <c r="S31" s="6">
        <f t="shared" si="3"/>
        <v>43301.208333333328</v>
      </c>
      <c r="T31" s="6">
        <f t="shared" si="4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>
        <f t="shared" si="0"/>
        <v>film &amp; video</v>
      </c>
      <c r="P32" t="str">
        <f t="shared" si="1"/>
        <v>animation</v>
      </c>
      <c r="Q32">
        <f t="shared" si="2"/>
        <v>161</v>
      </c>
      <c r="R32">
        <f t="shared" si="5"/>
        <v>112.05</v>
      </c>
      <c r="S32" s="6">
        <f t="shared" si="3"/>
        <v>43609.208333333328</v>
      </c>
      <c r="T32" s="6">
        <f t="shared" si="4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>
        <f t="shared" si="0"/>
        <v>games</v>
      </c>
      <c r="P33" t="str">
        <f t="shared" si="1"/>
        <v>video games</v>
      </c>
      <c r="Q33">
        <f t="shared" si="2"/>
        <v>310</v>
      </c>
      <c r="R33">
        <f t="shared" si="5"/>
        <v>48.01</v>
      </c>
      <c r="S33" s="6">
        <f t="shared" si="3"/>
        <v>42374.25</v>
      </c>
      <c r="T33" s="6">
        <f t="shared" si="4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>
        <f t="shared" si="0"/>
        <v>film &amp; video</v>
      </c>
      <c r="P34" t="str">
        <f t="shared" si="1"/>
        <v>documentary</v>
      </c>
      <c r="Q34">
        <f t="shared" si="2"/>
        <v>87</v>
      </c>
      <c r="R34">
        <f t="shared" si="5"/>
        <v>38</v>
      </c>
      <c r="S34" s="6">
        <f t="shared" si="3"/>
        <v>43110.25</v>
      </c>
      <c r="T34" s="6">
        <f t="shared" si="4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>
        <f t="shared" si="0"/>
        <v>theater</v>
      </c>
      <c r="P35" t="str">
        <f t="shared" si="1"/>
        <v>plays</v>
      </c>
      <c r="Q35">
        <f t="shared" si="2"/>
        <v>378</v>
      </c>
      <c r="R35">
        <f t="shared" si="5"/>
        <v>35</v>
      </c>
      <c r="S35" s="6">
        <f t="shared" si="3"/>
        <v>41917.208333333336</v>
      </c>
      <c r="T35" s="6">
        <f t="shared" si="4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>
        <f t="shared" si="0"/>
        <v>film &amp; video</v>
      </c>
      <c r="P36" t="str">
        <f t="shared" si="1"/>
        <v>documentary</v>
      </c>
      <c r="Q36">
        <f t="shared" si="2"/>
        <v>151</v>
      </c>
      <c r="R36">
        <f t="shared" si="5"/>
        <v>85</v>
      </c>
      <c r="S36" s="6">
        <f t="shared" si="3"/>
        <v>42817.208333333328</v>
      </c>
      <c r="T36" s="6">
        <f t="shared" si="4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>
        <f t="shared" si="0"/>
        <v>film &amp; video</v>
      </c>
      <c r="P37" t="str">
        <f t="shared" si="1"/>
        <v>drama</v>
      </c>
      <c r="Q37">
        <f t="shared" si="2"/>
        <v>150</v>
      </c>
      <c r="R37">
        <f t="shared" si="5"/>
        <v>95.99</v>
      </c>
      <c r="S37" s="6">
        <f t="shared" si="3"/>
        <v>43484.25</v>
      </c>
      <c r="T37" s="6">
        <f t="shared" si="4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>
        <f t="shared" si="0"/>
        <v>theater</v>
      </c>
      <c r="P38" t="str">
        <f t="shared" si="1"/>
        <v>plays</v>
      </c>
      <c r="Q38">
        <f t="shared" si="2"/>
        <v>157</v>
      </c>
      <c r="R38">
        <f t="shared" si="5"/>
        <v>68.81</v>
      </c>
      <c r="S38" s="6">
        <f t="shared" si="3"/>
        <v>40600.25</v>
      </c>
      <c r="T38" s="6">
        <f t="shared" si="4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>
        <f t="shared" si="0"/>
        <v>publishing</v>
      </c>
      <c r="P39" t="str">
        <f t="shared" si="1"/>
        <v>fiction</v>
      </c>
      <c r="Q39">
        <f t="shared" si="2"/>
        <v>140</v>
      </c>
      <c r="R39">
        <f t="shared" si="5"/>
        <v>105.97</v>
      </c>
      <c r="S39" s="6">
        <f t="shared" si="3"/>
        <v>43744.208333333328</v>
      </c>
      <c r="T39" s="6">
        <f t="shared" si="4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>
        <f t="shared" si="0"/>
        <v>photography</v>
      </c>
      <c r="P40" t="str">
        <f t="shared" si="1"/>
        <v>photography books</v>
      </c>
      <c r="Q40">
        <f t="shared" si="2"/>
        <v>325</v>
      </c>
      <c r="R40">
        <f t="shared" si="5"/>
        <v>75.260000000000005</v>
      </c>
      <c r="S40" s="6">
        <f t="shared" si="3"/>
        <v>40469.208333333336</v>
      </c>
      <c r="T40" s="6">
        <f t="shared" si="4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>
        <f t="shared" si="0"/>
        <v>theater</v>
      </c>
      <c r="P41" t="str">
        <f t="shared" si="1"/>
        <v>plays</v>
      </c>
      <c r="Q41">
        <f t="shared" si="2"/>
        <v>51</v>
      </c>
      <c r="R41">
        <f t="shared" si="5"/>
        <v>57.13</v>
      </c>
      <c r="S41" s="6">
        <f t="shared" si="3"/>
        <v>41330.25</v>
      </c>
      <c r="T41" s="6">
        <f t="shared" si="4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>
        <f t="shared" si="0"/>
        <v>technology</v>
      </c>
      <c r="P42" t="str">
        <f t="shared" si="1"/>
        <v>wearables</v>
      </c>
      <c r="Q42">
        <f t="shared" si="2"/>
        <v>169</v>
      </c>
      <c r="R42">
        <f t="shared" si="5"/>
        <v>75.14</v>
      </c>
      <c r="S42" s="6">
        <f t="shared" si="3"/>
        <v>40334.208333333336</v>
      </c>
      <c r="T42" s="6">
        <f t="shared" si="4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>
        <f t="shared" si="0"/>
        <v>music</v>
      </c>
      <c r="P43" t="str">
        <f t="shared" si="1"/>
        <v>rock</v>
      </c>
      <c r="Q43">
        <f t="shared" si="2"/>
        <v>213</v>
      </c>
      <c r="R43">
        <f t="shared" si="5"/>
        <v>107.42</v>
      </c>
      <c r="S43" s="6">
        <f t="shared" si="3"/>
        <v>41156.208333333336</v>
      </c>
      <c r="T43" s="6">
        <f t="shared" si="4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>
        <f t="shared" si="0"/>
        <v>food</v>
      </c>
      <c r="P44" t="str">
        <f t="shared" si="1"/>
        <v>food trucks</v>
      </c>
      <c r="Q44">
        <f t="shared" si="2"/>
        <v>444</v>
      </c>
      <c r="R44">
        <f t="shared" si="5"/>
        <v>36</v>
      </c>
      <c r="S44" s="6">
        <f t="shared" si="3"/>
        <v>40728.208333333336</v>
      </c>
      <c r="T44" s="6">
        <f t="shared" si="4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>
        <f t="shared" si="0"/>
        <v>publishing</v>
      </c>
      <c r="P45" t="str">
        <f t="shared" si="1"/>
        <v>radio &amp; podcasts</v>
      </c>
      <c r="Q45">
        <f t="shared" si="2"/>
        <v>186</v>
      </c>
      <c r="R45">
        <f t="shared" si="5"/>
        <v>27</v>
      </c>
      <c r="S45" s="6">
        <f t="shared" si="3"/>
        <v>41844.208333333336</v>
      </c>
      <c r="T45" s="6">
        <f t="shared" si="4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>
        <f t="shared" si="0"/>
        <v>publishing</v>
      </c>
      <c r="P46" t="str">
        <f t="shared" si="1"/>
        <v>fiction</v>
      </c>
      <c r="Q46">
        <f t="shared" si="2"/>
        <v>659</v>
      </c>
      <c r="R46">
        <f t="shared" si="5"/>
        <v>107.56</v>
      </c>
      <c r="S46" s="6">
        <f t="shared" si="3"/>
        <v>43541.208333333328</v>
      </c>
      <c r="T46" s="6">
        <f t="shared" si="4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>
        <f t="shared" si="0"/>
        <v>theater</v>
      </c>
      <c r="P47" t="str">
        <f t="shared" si="1"/>
        <v>plays</v>
      </c>
      <c r="Q47">
        <f t="shared" si="2"/>
        <v>48</v>
      </c>
      <c r="R47">
        <f t="shared" si="5"/>
        <v>94.38</v>
      </c>
      <c r="S47" s="6">
        <f t="shared" si="3"/>
        <v>42676.208333333328</v>
      </c>
      <c r="T47" s="6">
        <f t="shared" si="4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>
        <f t="shared" si="0"/>
        <v>music</v>
      </c>
      <c r="P48" t="str">
        <f t="shared" si="1"/>
        <v>rock</v>
      </c>
      <c r="Q48">
        <f t="shared" si="2"/>
        <v>115</v>
      </c>
      <c r="R48">
        <f t="shared" si="5"/>
        <v>46.16</v>
      </c>
      <c r="S48" s="6">
        <f t="shared" si="3"/>
        <v>40367.208333333336</v>
      </c>
      <c r="T48" s="6">
        <f t="shared" si="4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>
        <f t="shared" si="0"/>
        <v>theater</v>
      </c>
      <c r="P49" t="str">
        <f t="shared" si="1"/>
        <v>plays</v>
      </c>
      <c r="Q49">
        <f t="shared" si="2"/>
        <v>475</v>
      </c>
      <c r="R49">
        <f t="shared" si="5"/>
        <v>47.85</v>
      </c>
      <c r="S49" s="6">
        <f t="shared" si="3"/>
        <v>41727.208333333336</v>
      </c>
      <c r="T49" s="6">
        <f t="shared" si="4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>
        <f t="shared" si="0"/>
        <v>theater</v>
      </c>
      <c r="P50" t="str">
        <f t="shared" si="1"/>
        <v>plays</v>
      </c>
      <c r="Q50">
        <f t="shared" si="2"/>
        <v>387</v>
      </c>
      <c r="R50">
        <f t="shared" si="5"/>
        <v>53.01</v>
      </c>
      <c r="S50" s="6">
        <f t="shared" si="3"/>
        <v>42180.208333333328</v>
      </c>
      <c r="T50" s="6">
        <f t="shared" si="4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>
        <f t="shared" si="0"/>
        <v>music</v>
      </c>
      <c r="P51" t="str">
        <f t="shared" si="1"/>
        <v>rock</v>
      </c>
      <c r="Q51">
        <f t="shared" si="2"/>
        <v>190</v>
      </c>
      <c r="R51">
        <f t="shared" si="5"/>
        <v>45.06</v>
      </c>
      <c r="S51" s="6">
        <f t="shared" si="3"/>
        <v>43758.208333333328</v>
      </c>
      <c r="T51" s="6">
        <f t="shared" si="4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>
        <f t="shared" si="0"/>
        <v>music</v>
      </c>
      <c r="P52" t="str">
        <f t="shared" si="1"/>
        <v>metal</v>
      </c>
      <c r="Q52">
        <f t="shared" si="2"/>
        <v>2</v>
      </c>
      <c r="R52">
        <f t="shared" si="5"/>
        <v>2</v>
      </c>
      <c r="S52" s="6">
        <f t="shared" si="3"/>
        <v>41487.208333333336</v>
      </c>
      <c r="T52" s="6">
        <f t="shared" si="4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>
        <f t="shared" si="0"/>
        <v>technology</v>
      </c>
      <c r="P53" t="str">
        <f t="shared" si="1"/>
        <v>wearables</v>
      </c>
      <c r="Q53">
        <f t="shared" si="2"/>
        <v>92</v>
      </c>
      <c r="R53">
        <f t="shared" si="5"/>
        <v>99.01</v>
      </c>
      <c r="S53" s="6">
        <f t="shared" si="3"/>
        <v>40995.208333333336</v>
      </c>
      <c r="T53" s="6">
        <f t="shared" si="4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>
        <f t="shared" si="0"/>
        <v>theater</v>
      </c>
      <c r="P54" t="str">
        <f t="shared" si="1"/>
        <v>plays</v>
      </c>
      <c r="Q54">
        <f t="shared" si="2"/>
        <v>34</v>
      </c>
      <c r="R54">
        <f t="shared" si="5"/>
        <v>32.79</v>
      </c>
      <c r="S54" s="6">
        <f t="shared" si="3"/>
        <v>40436.208333333336</v>
      </c>
      <c r="T54" s="6">
        <f t="shared" si="4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>
        <f t="shared" si="0"/>
        <v>film &amp; video</v>
      </c>
      <c r="P55" t="str">
        <f t="shared" si="1"/>
        <v>drama</v>
      </c>
      <c r="Q55">
        <f t="shared" si="2"/>
        <v>140</v>
      </c>
      <c r="R55">
        <f t="shared" si="5"/>
        <v>59.12</v>
      </c>
      <c r="S55" s="6">
        <f t="shared" si="3"/>
        <v>41779.208333333336</v>
      </c>
      <c r="T55" s="6">
        <f t="shared" si="4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>
        <f t="shared" si="0"/>
        <v>technology</v>
      </c>
      <c r="P56" t="str">
        <f t="shared" si="1"/>
        <v>wearables</v>
      </c>
      <c r="Q56">
        <f t="shared" si="2"/>
        <v>90</v>
      </c>
      <c r="R56">
        <f t="shared" si="5"/>
        <v>44.93</v>
      </c>
      <c r="S56" s="6">
        <f t="shared" si="3"/>
        <v>43170.25</v>
      </c>
      <c r="T56" s="6">
        <f t="shared" si="4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>
        <f t="shared" si="0"/>
        <v>music</v>
      </c>
      <c r="P57" t="str">
        <f t="shared" si="1"/>
        <v>jazz</v>
      </c>
      <c r="Q57">
        <f t="shared" si="2"/>
        <v>178</v>
      </c>
      <c r="R57">
        <f t="shared" si="5"/>
        <v>89.66</v>
      </c>
      <c r="S57" s="6">
        <f t="shared" si="3"/>
        <v>43311.208333333328</v>
      </c>
      <c r="T57" s="6">
        <f t="shared" si="4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>
        <f t="shared" si="0"/>
        <v>technology</v>
      </c>
      <c r="P58" t="str">
        <f t="shared" si="1"/>
        <v>wearables</v>
      </c>
      <c r="Q58">
        <f t="shared" si="2"/>
        <v>144</v>
      </c>
      <c r="R58">
        <f t="shared" si="5"/>
        <v>70.08</v>
      </c>
      <c r="S58" s="6">
        <f t="shared" si="3"/>
        <v>42014.25</v>
      </c>
      <c r="T58" s="6">
        <f t="shared" si="4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>
        <f t="shared" si="0"/>
        <v>games</v>
      </c>
      <c r="P59" t="str">
        <f t="shared" si="1"/>
        <v>video games</v>
      </c>
      <c r="Q59">
        <f t="shared" si="2"/>
        <v>215</v>
      </c>
      <c r="R59">
        <f t="shared" si="5"/>
        <v>31.06</v>
      </c>
      <c r="S59" s="6">
        <f t="shared" si="3"/>
        <v>42979.208333333328</v>
      </c>
      <c r="T59" s="6">
        <f t="shared" si="4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>
        <f t="shared" si="0"/>
        <v>theater</v>
      </c>
      <c r="P60" t="str">
        <f t="shared" si="1"/>
        <v>plays</v>
      </c>
      <c r="Q60">
        <f t="shared" si="2"/>
        <v>227</v>
      </c>
      <c r="R60">
        <f t="shared" si="5"/>
        <v>29.06</v>
      </c>
      <c r="S60" s="6">
        <f t="shared" si="3"/>
        <v>42268.208333333328</v>
      </c>
      <c r="T60" s="6">
        <f t="shared" si="4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>
        <f t="shared" si="0"/>
        <v>theater</v>
      </c>
      <c r="P61" t="str">
        <f t="shared" si="1"/>
        <v>plays</v>
      </c>
      <c r="Q61">
        <f t="shared" si="2"/>
        <v>275</v>
      </c>
      <c r="R61">
        <f t="shared" si="5"/>
        <v>30.09</v>
      </c>
      <c r="S61" s="6">
        <f t="shared" si="3"/>
        <v>42898.208333333328</v>
      </c>
      <c r="T61" s="6">
        <f t="shared" si="4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>
        <f t="shared" si="0"/>
        <v>theater</v>
      </c>
      <c r="P62" t="str">
        <f t="shared" si="1"/>
        <v>plays</v>
      </c>
      <c r="Q62">
        <f t="shared" si="2"/>
        <v>144</v>
      </c>
      <c r="R62">
        <f t="shared" si="5"/>
        <v>85</v>
      </c>
      <c r="S62" s="6">
        <f t="shared" si="3"/>
        <v>41107.208333333336</v>
      </c>
      <c r="T62" s="6">
        <f t="shared" si="4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>
        <f t="shared" si="0"/>
        <v>theater</v>
      </c>
      <c r="P63" t="str">
        <f t="shared" si="1"/>
        <v>plays</v>
      </c>
      <c r="Q63">
        <f t="shared" si="2"/>
        <v>93</v>
      </c>
      <c r="R63">
        <f t="shared" si="5"/>
        <v>82</v>
      </c>
      <c r="S63" s="6">
        <f t="shared" si="3"/>
        <v>40595.25</v>
      </c>
      <c r="T63" s="6">
        <f t="shared" si="4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>
        <f t="shared" si="0"/>
        <v>technology</v>
      </c>
      <c r="P64" t="str">
        <f t="shared" si="1"/>
        <v>web</v>
      </c>
      <c r="Q64">
        <f t="shared" si="2"/>
        <v>723</v>
      </c>
      <c r="R64">
        <f t="shared" si="5"/>
        <v>58.04</v>
      </c>
      <c r="S64" s="6">
        <f t="shared" si="3"/>
        <v>42160.208333333328</v>
      </c>
      <c r="T64" s="6">
        <f t="shared" si="4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>
        <f t="shared" si="0"/>
        <v>theater</v>
      </c>
      <c r="P65" t="str">
        <f t="shared" si="1"/>
        <v>plays</v>
      </c>
      <c r="Q65">
        <f t="shared" si="2"/>
        <v>12</v>
      </c>
      <c r="R65">
        <f t="shared" si="5"/>
        <v>111.4</v>
      </c>
      <c r="S65" s="6">
        <f t="shared" si="3"/>
        <v>42853.208333333328</v>
      </c>
      <c r="T65" s="6">
        <f t="shared" si="4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>
        <f t="shared" si="0"/>
        <v>technology</v>
      </c>
      <c r="P66" t="str">
        <f t="shared" si="1"/>
        <v>web</v>
      </c>
      <c r="Q66">
        <f t="shared" si="2"/>
        <v>98</v>
      </c>
      <c r="R66">
        <f t="shared" si="5"/>
        <v>71.95</v>
      </c>
      <c r="S66" s="6">
        <f t="shared" si="3"/>
        <v>43283.208333333328</v>
      </c>
      <c r="T66" s="6">
        <f t="shared" si="4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>
        <f t="shared" ref="O67:O130" si="6">LEFT(N67, FIND("/",N67)-1)</f>
        <v>theater</v>
      </c>
      <c r="P67" t="str">
        <f t="shared" ref="P67:P130" si="7">RIGHT(N67, LEN(N67)- FIND("/",N67))</f>
        <v>plays</v>
      </c>
      <c r="Q67">
        <f t="shared" ref="Q67:Q130" si="8">ROUND(E67/D67*100, 0)</f>
        <v>236</v>
      </c>
      <c r="R67">
        <f t="shared" si="5"/>
        <v>61.04</v>
      </c>
      <c r="S67" s="6">
        <f t="shared" ref="S67:S130" si="9">((J67/86400)+DATE(1970, 1, 1))</f>
        <v>40570.25</v>
      </c>
      <c r="T67" s="6">
        <f t="shared" ref="T67:T130" si="10">((K67/86400)+DATE(1970, 1, 1))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>
        <f t="shared" si="6"/>
        <v>theater</v>
      </c>
      <c r="P68" t="str">
        <f t="shared" si="7"/>
        <v>plays</v>
      </c>
      <c r="Q68">
        <f t="shared" si="8"/>
        <v>45</v>
      </c>
      <c r="R68">
        <f t="shared" ref="R68:R131" si="11">ROUND(E68/G68, 2)</f>
        <v>108.92</v>
      </c>
      <c r="S68" s="6">
        <f t="shared" si="9"/>
        <v>42102.208333333328</v>
      </c>
      <c r="T68" s="6">
        <f t="shared" si="10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>
        <f t="shared" si="6"/>
        <v>technology</v>
      </c>
      <c r="P69" t="str">
        <f t="shared" si="7"/>
        <v>wearables</v>
      </c>
      <c r="Q69">
        <f t="shared" si="8"/>
        <v>162</v>
      </c>
      <c r="R69">
        <f t="shared" si="11"/>
        <v>29</v>
      </c>
      <c r="S69" s="6">
        <f t="shared" si="9"/>
        <v>40203.25</v>
      </c>
      <c r="T69" s="6">
        <f t="shared" si="10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>
        <f t="shared" si="6"/>
        <v>theater</v>
      </c>
      <c r="P70" t="str">
        <f t="shared" si="7"/>
        <v>plays</v>
      </c>
      <c r="Q70">
        <f t="shared" si="8"/>
        <v>255</v>
      </c>
      <c r="R70">
        <f t="shared" si="11"/>
        <v>58.98</v>
      </c>
      <c r="S70" s="6">
        <f t="shared" si="9"/>
        <v>42943.208333333328</v>
      </c>
      <c r="T70" s="6">
        <f t="shared" si="10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>
        <f t="shared" si="6"/>
        <v>theater</v>
      </c>
      <c r="P71" t="str">
        <f t="shared" si="7"/>
        <v>plays</v>
      </c>
      <c r="Q71">
        <f t="shared" si="8"/>
        <v>24</v>
      </c>
      <c r="R71">
        <f t="shared" si="11"/>
        <v>111.82</v>
      </c>
      <c r="S71" s="6">
        <f t="shared" si="9"/>
        <v>40531.25</v>
      </c>
      <c r="T71" s="6">
        <f t="shared" si="10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>
        <f t="shared" si="6"/>
        <v>theater</v>
      </c>
      <c r="P72" t="str">
        <f t="shared" si="7"/>
        <v>plays</v>
      </c>
      <c r="Q72">
        <f t="shared" si="8"/>
        <v>124</v>
      </c>
      <c r="R72">
        <f t="shared" si="11"/>
        <v>64</v>
      </c>
      <c r="S72" s="6">
        <f t="shared" si="9"/>
        <v>40484.208333333336</v>
      </c>
      <c r="T72" s="6">
        <f t="shared" si="10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>
        <f t="shared" si="6"/>
        <v>theater</v>
      </c>
      <c r="P73" t="str">
        <f t="shared" si="7"/>
        <v>plays</v>
      </c>
      <c r="Q73">
        <f t="shared" si="8"/>
        <v>108</v>
      </c>
      <c r="R73">
        <f t="shared" si="11"/>
        <v>85.32</v>
      </c>
      <c r="S73" s="6">
        <f t="shared" si="9"/>
        <v>43799.25</v>
      </c>
      <c r="T73" s="6">
        <f t="shared" si="10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>
        <f t="shared" si="6"/>
        <v>film &amp; video</v>
      </c>
      <c r="P74" t="str">
        <f t="shared" si="7"/>
        <v>animation</v>
      </c>
      <c r="Q74">
        <f t="shared" si="8"/>
        <v>670</v>
      </c>
      <c r="R74">
        <f t="shared" si="11"/>
        <v>74.48</v>
      </c>
      <c r="S74" s="6">
        <f t="shared" si="9"/>
        <v>42186.208333333328</v>
      </c>
      <c r="T74" s="6">
        <f t="shared" si="10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>
        <f t="shared" si="6"/>
        <v>music</v>
      </c>
      <c r="P75" t="str">
        <f t="shared" si="7"/>
        <v>jazz</v>
      </c>
      <c r="Q75">
        <f t="shared" si="8"/>
        <v>661</v>
      </c>
      <c r="R75">
        <f t="shared" si="11"/>
        <v>105.15</v>
      </c>
      <c r="S75" s="6">
        <f t="shared" si="9"/>
        <v>42701.25</v>
      </c>
      <c r="T75" s="6">
        <f t="shared" si="10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>
        <f t="shared" si="6"/>
        <v>music</v>
      </c>
      <c r="P76" t="str">
        <f t="shared" si="7"/>
        <v>metal</v>
      </c>
      <c r="Q76">
        <f t="shared" si="8"/>
        <v>122</v>
      </c>
      <c r="R76">
        <f t="shared" si="11"/>
        <v>56.19</v>
      </c>
      <c r="S76" s="6">
        <f t="shared" si="9"/>
        <v>42456.208333333328</v>
      </c>
      <c r="T76" s="6">
        <f t="shared" si="10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>
        <f t="shared" si="6"/>
        <v>photography</v>
      </c>
      <c r="P77" t="str">
        <f t="shared" si="7"/>
        <v>photography books</v>
      </c>
      <c r="Q77">
        <f t="shared" si="8"/>
        <v>151</v>
      </c>
      <c r="R77">
        <f t="shared" si="11"/>
        <v>85.92</v>
      </c>
      <c r="S77" s="6">
        <f t="shared" si="9"/>
        <v>43296.208333333328</v>
      </c>
      <c r="T77" s="6">
        <f t="shared" si="10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>
        <f t="shared" si="6"/>
        <v>theater</v>
      </c>
      <c r="P78" t="str">
        <f t="shared" si="7"/>
        <v>plays</v>
      </c>
      <c r="Q78">
        <f t="shared" si="8"/>
        <v>78</v>
      </c>
      <c r="R78">
        <f t="shared" si="11"/>
        <v>57</v>
      </c>
      <c r="S78" s="6">
        <f t="shared" si="9"/>
        <v>42027.25</v>
      </c>
      <c r="T78" s="6">
        <f t="shared" si="10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>
        <f t="shared" si="6"/>
        <v>film &amp; video</v>
      </c>
      <c r="P79" t="str">
        <f t="shared" si="7"/>
        <v>animation</v>
      </c>
      <c r="Q79">
        <f t="shared" si="8"/>
        <v>47</v>
      </c>
      <c r="R79">
        <f t="shared" si="11"/>
        <v>79.64</v>
      </c>
      <c r="S79" s="6">
        <f t="shared" si="9"/>
        <v>40448.208333333336</v>
      </c>
      <c r="T79" s="6">
        <f t="shared" si="10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>
        <f t="shared" si="6"/>
        <v>publishing</v>
      </c>
      <c r="P80" t="str">
        <f t="shared" si="7"/>
        <v>translations</v>
      </c>
      <c r="Q80">
        <f t="shared" si="8"/>
        <v>301</v>
      </c>
      <c r="R80">
        <f t="shared" si="11"/>
        <v>41.02</v>
      </c>
      <c r="S80" s="6">
        <f t="shared" si="9"/>
        <v>43206.208333333328</v>
      </c>
      <c r="T80" s="6">
        <f t="shared" si="10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>
        <f t="shared" si="6"/>
        <v>theater</v>
      </c>
      <c r="P81" t="str">
        <f t="shared" si="7"/>
        <v>plays</v>
      </c>
      <c r="Q81">
        <f t="shared" si="8"/>
        <v>70</v>
      </c>
      <c r="R81">
        <f t="shared" si="11"/>
        <v>48</v>
      </c>
      <c r="S81" s="6">
        <f t="shared" si="9"/>
        <v>43267.208333333328</v>
      </c>
      <c r="T81" s="6">
        <f t="shared" si="10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>
        <f t="shared" si="6"/>
        <v>games</v>
      </c>
      <c r="P82" t="str">
        <f t="shared" si="7"/>
        <v>video games</v>
      </c>
      <c r="Q82">
        <f t="shared" si="8"/>
        <v>637</v>
      </c>
      <c r="R82">
        <f t="shared" si="11"/>
        <v>55.21</v>
      </c>
      <c r="S82" s="6">
        <f t="shared" si="9"/>
        <v>42976.208333333328</v>
      </c>
      <c r="T82" s="6">
        <f t="shared" si="10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>
        <f t="shared" si="6"/>
        <v>music</v>
      </c>
      <c r="P83" t="str">
        <f t="shared" si="7"/>
        <v>rock</v>
      </c>
      <c r="Q83">
        <f t="shared" si="8"/>
        <v>225</v>
      </c>
      <c r="R83">
        <f t="shared" si="11"/>
        <v>92.11</v>
      </c>
      <c r="S83" s="6">
        <f t="shared" si="9"/>
        <v>43062.25</v>
      </c>
      <c r="T83" s="6">
        <f t="shared" si="10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>
        <f t="shared" si="6"/>
        <v>games</v>
      </c>
      <c r="P84" t="str">
        <f t="shared" si="7"/>
        <v>video games</v>
      </c>
      <c r="Q84">
        <f t="shared" si="8"/>
        <v>1497</v>
      </c>
      <c r="R84">
        <f t="shared" si="11"/>
        <v>83.18</v>
      </c>
      <c r="S84" s="6">
        <f t="shared" si="9"/>
        <v>43482.25</v>
      </c>
      <c r="T84" s="6">
        <f t="shared" si="10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>
        <f t="shared" si="6"/>
        <v>music</v>
      </c>
      <c r="P85" t="str">
        <f t="shared" si="7"/>
        <v>electric music</v>
      </c>
      <c r="Q85">
        <f t="shared" si="8"/>
        <v>38</v>
      </c>
      <c r="R85">
        <f t="shared" si="11"/>
        <v>40</v>
      </c>
      <c r="S85" s="6">
        <f t="shared" si="9"/>
        <v>42579.208333333328</v>
      </c>
      <c r="T85" s="6">
        <f t="shared" si="10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>
        <f t="shared" si="6"/>
        <v>technology</v>
      </c>
      <c r="P86" t="str">
        <f t="shared" si="7"/>
        <v>wearables</v>
      </c>
      <c r="Q86">
        <f t="shared" si="8"/>
        <v>132</v>
      </c>
      <c r="R86">
        <f t="shared" si="11"/>
        <v>111.13</v>
      </c>
      <c r="S86" s="6">
        <f t="shared" si="9"/>
        <v>41118.208333333336</v>
      </c>
      <c r="T86" s="6">
        <f t="shared" si="10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>
        <f t="shared" si="6"/>
        <v>music</v>
      </c>
      <c r="P87" t="str">
        <f t="shared" si="7"/>
        <v>indie rock</v>
      </c>
      <c r="Q87">
        <f t="shared" si="8"/>
        <v>131</v>
      </c>
      <c r="R87">
        <f t="shared" si="11"/>
        <v>90.56</v>
      </c>
      <c r="S87" s="6">
        <f t="shared" si="9"/>
        <v>40797.208333333336</v>
      </c>
      <c r="T87" s="6">
        <f t="shared" si="10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>
        <f t="shared" si="6"/>
        <v>theater</v>
      </c>
      <c r="P88" t="str">
        <f t="shared" si="7"/>
        <v>plays</v>
      </c>
      <c r="Q88">
        <f t="shared" si="8"/>
        <v>168</v>
      </c>
      <c r="R88">
        <f t="shared" si="11"/>
        <v>61.11</v>
      </c>
      <c r="S88" s="6">
        <f t="shared" si="9"/>
        <v>42128.208333333328</v>
      </c>
      <c r="T88" s="6">
        <f t="shared" si="10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>
        <f t="shared" si="6"/>
        <v>music</v>
      </c>
      <c r="P89" t="str">
        <f t="shared" si="7"/>
        <v>rock</v>
      </c>
      <c r="Q89">
        <f t="shared" si="8"/>
        <v>62</v>
      </c>
      <c r="R89">
        <f t="shared" si="11"/>
        <v>83.02</v>
      </c>
      <c r="S89" s="6">
        <f t="shared" si="9"/>
        <v>40610.25</v>
      </c>
      <c r="T89" s="6">
        <f t="shared" si="10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>
        <f t="shared" si="6"/>
        <v>publishing</v>
      </c>
      <c r="P90" t="str">
        <f t="shared" si="7"/>
        <v>translations</v>
      </c>
      <c r="Q90">
        <f t="shared" si="8"/>
        <v>261</v>
      </c>
      <c r="R90">
        <f t="shared" si="11"/>
        <v>110.76</v>
      </c>
      <c r="S90" s="6">
        <f t="shared" si="9"/>
        <v>42110.208333333328</v>
      </c>
      <c r="T90" s="6">
        <f t="shared" si="10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>
        <f t="shared" si="6"/>
        <v>theater</v>
      </c>
      <c r="P91" t="str">
        <f t="shared" si="7"/>
        <v>plays</v>
      </c>
      <c r="Q91">
        <f t="shared" si="8"/>
        <v>253</v>
      </c>
      <c r="R91">
        <f t="shared" si="11"/>
        <v>89.46</v>
      </c>
      <c r="S91" s="6">
        <f t="shared" si="9"/>
        <v>40283.208333333336</v>
      </c>
      <c r="T91" s="6">
        <f t="shared" si="10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>
        <f t="shared" si="6"/>
        <v>theater</v>
      </c>
      <c r="P92" t="str">
        <f t="shared" si="7"/>
        <v>plays</v>
      </c>
      <c r="Q92">
        <f t="shared" si="8"/>
        <v>79</v>
      </c>
      <c r="R92">
        <f t="shared" si="11"/>
        <v>57.85</v>
      </c>
      <c r="S92" s="6">
        <f t="shared" si="9"/>
        <v>42425.25</v>
      </c>
      <c r="T92" s="6">
        <f t="shared" si="10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>
        <f t="shared" si="6"/>
        <v>publishing</v>
      </c>
      <c r="P93" t="str">
        <f t="shared" si="7"/>
        <v>translations</v>
      </c>
      <c r="Q93">
        <f t="shared" si="8"/>
        <v>48</v>
      </c>
      <c r="R93">
        <f t="shared" si="11"/>
        <v>110</v>
      </c>
      <c r="S93" s="6">
        <f t="shared" si="9"/>
        <v>42588.208333333328</v>
      </c>
      <c r="T93" s="6">
        <f t="shared" si="10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>
        <f t="shared" si="6"/>
        <v>games</v>
      </c>
      <c r="P94" t="str">
        <f t="shared" si="7"/>
        <v>video games</v>
      </c>
      <c r="Q94">
        <f t="shared" si="8"/>
        <v>259</v>
      </c>
      <c r="R94">
        <f t="shared" si="11"/>
        <v>103.97</v>
      </c>
      <c r="S94" s="6">
        <f t="shared" si="9"/>
        <v>40352.208333333336</v>
      </c>
      <c r="T94" s="6">
        <f t="shared" si="10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>
        <f t="shared" si="6"/>
        <v>theater</v>
      </c>
      <c r="P95" t="str">
        <f t="shared" si="7"/>
        <v>plays</v>
      </c>
      <c r="Q95">
        <f t="shared" si="8"/>
        <v>61</v>
      </c>
      <c r="R95">
        <f t="shared" si="11"/>
        <v>108</v>
      </c>
      <c r="S95" s="6">
        <f t="shared" si="9"/>
        <v>41202.208333333336</v>
      </c>
      <c r="T95" s="6">
        <f t="shared" si="10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>
        <f t="shared" si="6"/>
        <v>technology</v>
      </c>
      <c r="P96" t="str">
        <f t="shared" si="7"/>
        <v>web</v>
      </c>
      <c r="Q96">
        <f t="shared" si="8"/>
        <v>304</v>
      </c>
      <c r="R96">
        <f t="shared" si="11"/>
        <v>48.93</v>
      </c>
      <c r="S96" s="6">
        <f t="shared" si="9"/>
        <v>43562.208333333328</v>
      </c>
      <c r="T96" s="6">
        <f t="shared" si="10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>
        <f t="shared" si="6"/>
        <v>film &amp; video</v>
      </c>
      <c r="P97" t="str">
        <f t="shared" si="7"/>
        <v>documentary</v>
      </c>
      <c r="Q97">
        <f t="shared" si="8"/>
        <v>113</v>
      </c>
      <c r="R97">
        <f t="shared" si="11"/>
        <v>37.67</v>
      </c>
      <c r="S97" s="6">
        <f t="shared" si="9"/>
        <v>43752.208333333328</v>
      </c>
      <c r="T97" s="6">
        <f t="shared" si="10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>
        <f t="shared" si="6"/>
        <v>theater</v>
      </c>
      <c r="P98" t="str">
        <f t="shared" si="7"/>
        <v>plays</v>
      </c>
      <c r="Q98">
        <f t="shared" si="8"/>
        <v>217</v>
      </c>
      <c r="R98">
        <f t="shared" si="11"/>
        <v>65</v>
      </c>
      <c r="S98" s="6">
        <f t="shared" si="9"/>
        <v>40612.25</v>
      </c>
      <c r="T98" s="6">
        <f t="shared" si="10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>
        <f t="shared" si="6"/>
        <v>food</v>
      </c>
      <c r="P99" t="str">
        <f t="shared" si="7"/>
        <v>food trucks</v>
      </c>
      <c r="Q99">
        <f t="shared" si="8"/>
        <v>927</v>
      </c>
      <c r="R99">
        <f t="shared" si="11"/>
        <v>106.61</v>
      </c>
      <c r="S99" s="6">
        <f t="shared" si="9"/>
        <v>42180.208333333328</v>
      </c>
      <c r="T99" s="6">
        <f t="shared" si="10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>
        <f t="shared" si="6"/>
        <v>games</v>
      </c>
      <c r="P100" t="str">
        <f t="shared" si="7"/>
        <v>video games</v>
      </c>
      <c r="Q100">
        <f t="shared" si="8"/>
        <v>34</v>
      </c>
      <c r="R100">
        <f t="shared" si="11"/>
        <v>27.01</v>
      </c>
      <c r="S100" s="6">
        <f t="shared" si="9"/>
        <v>42212.208333333328</v>
      </c>
      <c r="T100" s="6">
        <f t="shared" si="10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>
        <f t="shared" si="6"/>
        <v>theater</v>
      </c>
      <c r="P101" t="str">
        <f t="shared" si="7"/>
        <v>plays</v>
      </c>
      <c r="Q101">
        <f t="shared" si="8"/>
        <v>197</v>
      </c>
      <c r="R101">
        <f t="shared" si="11"/>
        <v>91.16</v>
      </c>
      <c r="S101" s="6">
        <f t="shared" si="9"/>
        <v>41968.25</v>
      </c>
      <c r="T101" s="6">
        <f t="shared" si="10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>
        <f t="shared" si="6"/>
        <v>theater</v>
      </c>
      <c r="P102" t="str">
        <f t="shared" si="7"/>
        <v>plays</v>
      </c>
      <c r="Q102">
        <f t="shared" si="8"/>
        <v>1</v>
      </c>
      <c r="R102">
        <f t="shared" si="11"/>
        <v>1</v>
      </c>
      <c r="S102" s="6">
        <f t="shared" si="9"/>
        <v>40835.208333333336</v>
      </c>
      <c r="T102" s="6">
        <f t="shared" si="10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>
        <f t="shared" si="6"/>
        <v>music</v>
      </c>
      <c r="P103" t="str">
        <f t="shared" si="7"/>
        <v>electric music</v>
      </c>
      <c r="Q103">
        <f t="shared" si="8"/>
        <v>1021</v>
      </c>
      <c r="R103">
        <f t="shared" si="11"/>
        <v>56.05</v>
      </c>
      <c r="S103" s="6">
        <f t="shared" si="9"/>
        <v>42056.25</v>
      </c>
      <c r="T103" s="6">
        <f t="shared" si="10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>
        <f t="shared" si="6"/>
        <v>technology</v>
      </c>
      <c r="P104" t="str">
        <f t="shared" si="7"/>
        <v>wearables</v>
      </c>
      <c r="Q104">
        <f t="shared" si="8"/>
        <v>282</v>
      </c>
      <c r="R104">
        <f t="shared" si="11"/>
        <v>31.02</v>
      </c>
      <c r="S104" s="6">
        <f t="shared" si="9"/>
        <v>43234.208333333328</v>
      </c>
      <c r="T104" s="6">
        <f t="shared" si="10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>
        <f t="shared" si="6"/>
        <v>music</v>
      </c>
      <c r="P105" t="str">
        <f t="shared" si="7"/>
        <v>electric music</v>
      </c>
      <c r="Q105">
        <f t="shared" si="8"/>
        <v>25</v>
      </c>
      <c r="R105">
        <f t="shared" si="11"/>
        <v>66.510000000000005</v>
      </c>
      <c r="S105" s="6">
        <f t="shared" si="9"/>
        <v>40475.208333333336</v>
      </c>
      <c r="T105" s="6">
        <f t="shared" si="10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>
        <f t="shared" si="6"/>
        <v>music</v>
      </c>
      <c r="P106" t="str">
        <f t="shared" si="7"/>
        <v>indie rock</v>
      </c>
      <c r="Q106">
        <f t="shared" si="8"/>
        <v>143</v>
      </c>
      <c r="R106">
        <f t="shared" si="11"/>
        <v>89.01</v>
      </c>
      <c r="S106" s="6">
        <f t="shared" si="9"/>
        <v>42878.208333333328</v>
      </c>
      <c r="T106" s="6">
        <f t="shared" si="10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>
        <f t="shared" si="6"/>
        <v>technology</v>
      </c>
      <c r="P107" t="str">
        <f t="shared" si="7"/>
        <v>web</v>
      </c>
      <c r="Q107">
        <f t="shared" si="8"/>
        <v>145</v>
      </c>
      <c r="R107">
        <f t="shared" si="11"/>
        <v>103.46</v>
      </c>
      <c r="S107" s="6">
        <f t="shared" si="9"/>
        <v>41366.208333333336</v>
      </c>
      <c r="T107" s="6">
        <f t="shared" si="10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>
        <f t="shared" si="6"/>
        <v>theater</v>
      </c>
      <c r="P108" t="str">
        <f t="shared" si="7"/>
        <v>plays</v>
      </c>
      <c r="Q108">
        <f t="shared" si="8"/>
        <v>359</v>
      </c>
      <c r="R108">
        <f t="shared" si="11"/>
        <v>95.28</v>
      </c>
      <c r="S108" s="6">
        <f t="shared" si="9"/>
        <v>43716.208333333328</v>
      </c>
      <c r="T108" s="6">
        <f t="shared" si="10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>
        <f t="shared" si="6"/>
        <v>theater</v>
      </c>
      <c r="P109" t="str">
        <f t="shared" si="7"/>
        <v>plays</v>
      </c>
      <c r="Q109">
        <f t="shared" si="8"/>
        <v>186</v>
      </c>
      <c r="R109">
        <f t="shared" si="11"/>
        <v>75.900000000000006</v>
      </c>
      <c r="S109" s="6">
        <f t="shared" si="9"/>
        <v>43213.208333333328</v>
      </c>
      <c r="T109" s="6">
        <f t="shared" si="10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>
        <f t="shared" si="6"/>
        <v>film &amp; video</v>
      </c>
      <c r="P110" t="str">
        <f t="shared" si="7"/>
        <v>documentary</v>
      </c>
      <c r="Q110">
        <f t="shared" si="8"/>
        <v>595</v>
      </c>
      <c r="R110">
        <f t="shared" si="11"/>
        <v>107.58</v>
      </c>
      <c r="S110" s="6">
        <f t="shared" si="9"/>
        <v>41005.208333333336</v>
      </c>
      <c r="T110" s="6">
        <f t="shared" si="10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>
        <f t="shared" si="6"/>
        <v>film &amp; video</v>
      </c>
      <c r="P111" t="str">
        <f t="shared" si="7"/>
        <v>television</v>
      </c>
      <c r="Q111">
        <f t="shared" si="8"/>
        <v>59</v>
      </c>
      <c r="R111">
        <f t="shared" si="11"/>
        <v>51.32</v>
      </c>
      <c r="S111" s="6">
        <f t="shared" si="9"/>
        <v>41651.25</v>
      </c>
      <c r="T111" s="6">
        <f t="shared" si="10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>
        <f t="shared" si="6"/>
        <v>food</v>
      </c>
      <c r="P112" t="str">
        <f t="shared" si="7"/>
        <v>food trucks</v>
      </c>
      <c r="Q112">
        <f t="shared" si="8"/>
        <v>15</v>
      </c>
      <c r="R112">
        <f t="shared" si="11"/>
        <v>71.98</v>
      </c>
      <c r="S112" s="6">
        <f t="shared" si="9"/>
        <v>43354.208333333328</v>
      </c>
      <c r="T112" s="6">
        <f t="shared" si="10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>
        <f t="shared" si="6"/>
        <v>publishing</v>
      </c>
      <c r="P113" t="str">
        <f t="shared" si="7"/>
        <v>radio &amp; podcasts</v>
      </c>
      <c r="Q113">
        <f t="shared" si="8"/>
        <v>120</v>
      </c>
      <c r="R113">
        <f t="shared" si="11"/>
        <v>108.95</v>
      </c>
      <c r="S113" s="6">
        <f t="shared" si="9"/>
        <v>41174.208333333336</v>
      </c>
      <c r="T113" s="6">
        <f t="shared" si="10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>
        <f t="shared" si="6"/>
        <v>technology</v>
      </c>
      <c r="P114" t="str">
        <f t="shared" si="7"/>
        <v>web</v>
      </c>
      <c r="Q114">
        <f t="shared" si="8"/>
        <v>269</v>
      </c>
      <c r="R114">
        <f t="shared" si="11"/>
        <v>35</v>
      </c>
      <c r="S114" s="6">
        <f t="shared" si="9"/>
        <v>41875.208333333336</v>
      </c>
      <c r="T114" s="6">
        <f t="shared" si="10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>
        <f t="shared" si="6"/>
        <v>food</v>
      </c>
      <c r="P115" t="str">
        <f t="shared" si="7"/>
        <v>food trucks</v>
      </c>
      <c r="Q115">
        <f t="shared" si="8"/>
        <v>377</v>
      </c>
      <c r="R115">
        <f t="shared" si="11"/>
        <v>94.94</v>
      </c>
      <c r="S115" s="6">
        <f t="shared" si="9"/>
        <v>42990.208333333328</v>
      </c>
      <c r="T115" s="6">
        <f t="shared" si="10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>
        <f t="shared" si="6"/>
        <v>technology</v>
      </c>
      <c r="P116" t="str">
        <f t="shared" si="7"/>
        <v>wearables</v>
      </c>
      <c r="Q116">
        <f t="shared" si="8"/>
        <v>727</v>
      </c>
      <c r="R116">
        <f t="shared" si="11"/>
        <v>109.65</v>
      </c>
      <c r="S116" s="6">
        <f t="shared" si="9"/>
        <v>43564.208333333328</v>
      </c>
      <c r="T116" s="6">
        <f t="shared" si="10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>
        <f t="shared" si="6"/>
        <v>publishing</v>
      </c>
      <c r="P117" t="str">
        <f t="shared" si="7"/>
        <v>fiction</v>
      </c>
      <c r="Q117">
        <f t="shared" si="8"/>
        <v>87</v>
      </c>
      <c r="R117">
        <f t="shared" si="11"/>
        <v>44</v>
      </c>
      <c r="S117" s="6">
        <f t="shared" si="9"/>
        <v>43056.25</v>
      </c>
      <c r="T117" s="6">
        <f t="shared" si="10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>
        <f t="shared" si="6"/>
        <v>theater</v>
      </c>
      <c r="P118" t="str">
        <f t="shared" si="7"/>
        <v>plays</v>
      </c>
      <c r="Q118">
        <f t="shared" si="8"/>
        <v>88</v>
      </c>
      <c r="R118">
        <f t="shared" si="11"/>
        <v>86.79</v>
      </c>
      <c r="S118" s="6">
        <f t="shared" si="9"/>
        <v>42265.208333333328</v>
      </c>
      <c r="T118" s="6">
        <f t="shared" si="10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>
        <f t="shared" si="6"/>
        <v>film &amp; video</v>
      </c>
      <c r="P119" t="str">
        <f t="shared" si="7"/>
        <v>television</v>
      </c>
      <c r="Q119">
        <f t="shared" si="8"/>
        <v>174</v>
      </c>
      <c r="R119">
        <f t="shared" si="11"/>
        <v>30.99</v>
      </c>
      <c r="S119" s="6">
        <f t="shared" si="9"/>
        <v>40808.208333333336</v>
      </c>
      <c r="T119" s="6">
        <f t="shared" si="10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>
        <f t="shared" si="6"/>
        <v>photography</v>
      </c>
      <c r="P120" t="str">
        <f t="shared" si="7"/>
        <v>photography books</v>
      </c>
      <c r="Q120">
        <f t="shared" si="8"/>
        <v>118</v>
      </c>
      <c r="R120">
        <f t="shared" si="11"/>
        <v>94.79</v>
      </c>
      <c r="S120" s="6">
        <f t="shared" si="9"/>
        <v>41665.25</v>
      </c>
      <c r="T120" s="6">
        <f t="shared" si="10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>
        <f t="shared" si="6"/>
        <v>film &amp; video</v>
      </c>
      <c r="P121" t="str">
        <f t="shared" si="7"/>
        <v>documentary</v>
      </c>
      <c r="Q121">
        <f t="shared" si="8"/>
        <v>215</v>
      </c>
      <c r="R121">
        <f t="shared" si="11"/>
        <v>69.790000000000006</v>
      </c>
      <c r="S121" s="6">
        <f t="shared" si="9"/>
        <v>41806.208333333336</v>
      </c>
      <c r="T121" s="6">
        <f t="shared" si="10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>
        <f t="shared" si="6"/>
        <v>games</v>
      </c>
      <c r="P122" t="str">
        <f t="shared" si="7"/>
        <v>mobile games</v>
      </c>
      <c r="Q122">
        <f t="shared" si="8"/>
        <v>149</v>
      </c>
      <c r="R122">
        <f t="shared" si="11"/>
        <v>63</v>
      </c>
      <c r="S122" s="6">
        <f t="shared" si="9"/>
        <v>42111.208333333328</v>
      </c>
      <c r="T122" s="6">
        <f t="shared" si="10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>
        <f t="shared" si="6"/>
        <v>games</v>
      </c>
      <c r="P123" t="str">
        <f t="shared" si="7"/>
        <v>video games</v>
      </c>
      <c r="Q123">
        <f t="shared" si="8"/>
        <v>219</v>
      </c>
      <c r="R123">
        <f t="shared" si="11"/>
        <v>110.03</v>
      </c>
      <c r="S123" s="6">
        <f t="shared" si="9"/>
        <v>41917.208333333336</v>
      </c>
      <c r="T123" s="6">
        <f t="shared" si="10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>
        <f t="shared" si="6"/>
        <v>publishing</v>
      </c>
      <c r="P124" t="str">
        <f t="shared" si="7"/>
        <v>fiction</v>
      </c>
      <c r="Q124">
        <f t="shared" si="8"/>
        <v>64</v>
      </c>
      <c r="R124">
        <f t="shared" si="11"/>
        <v>26</v>
      </c>
      <c r="S124" s="6">
        <f t="shared" si="9"/>
        <v>41970.25</v>
      </c>
      <c r="T124" s="6">
        <f t="shared" si="10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>
        <f t="shared" si="6"/>
        <v>theater</v>
      </c>
      <c r="P125" t="str">
        <f t="shared" si="7"/>
        <v>plays</v>
      </c>
      <c r="Q125">
        <f t="shared" si="8"/>
        <v>19</v>
      </c>
      <c r="R125">
        <f t="shared" si="11"/>
        <v>49.99</v>
      </c>
      <c r="S125" s="6">
        <f t="shared" si="9"/>
        <v>42332.25</v>
      </c>
      <c r="T125" s="6">
        <f t="shared" si="10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>
        <f t="shared" si="6"/>
        <v>photography</v>
      </c>
      <c r="P126" t="str">
        <f t="shared" si="7"/>
        <v>photography books</v>
      </c>
      <c r="Q126">
        <f t="shared" si="8"/>
        <v>368</v>
      </c>
      <c r="R126">
        <f t="shared" si="11"/>
        <v>101.72</v>
      </c>
      <c r="S126" s="6">
        <f t="shared" si="9"/>
        <v>43598.208333333328</v>
      </c>
      <c r="T126" s="6">
        <f t="shared" si="10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>
        <f t="shared" si="6"/>
        <v>theater</v>
      </c>
      <c r="P127" t="str">
        <f t="shared" si="7"/>
        <v>plays</v>
      </c>
      <c r="Q127">
        <f t="shared" si="8"/>
        <v>160</v>
      </c>
      <c r="R127">
        <f t="shared" si="11"/>
        <v>47.08</v>
      </c>
      <c r="S127" s="6">
        <f t="shared" si="9"/>
        <v>43362.208333333328</v>
      </c>
      <c r="T127" s="6">
        <f t="shared" si="10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>
        <f t="shared" si="6"/>
        <v>theater</v>
      </c>
      <c r="P128" t="str">
        <f t="shared" si="7"/>
        <v>plays</v>
      </c>
      <c r="Q128">
        <f t="shared" si="8"/>
        <v>39</v>
      </c>
      <c r="R128">
        <f t="shared" si="11"/>
        <v>89.94</v>
      </c>
      <c r="S128" s="6">
        <f t="shared" si="9"/>
        <v>42596.208333333328</v>
      </c>
      <c r="T128" s="6">
        <f t="shared" si="10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>
        <f t="shared" si="6"/>
        <v>theater</v>
      </c>
      <c r="P129" t="str">
        <f t="shared" si="7"/>
        <v>plays</v>
      </c>
      <c r="Q129">
        <f t="shared" si="8"/>
        <v>51</v>
      </c>
      <c r="R129">
        <f t="shared" si="11"/>
        <v>78.97</v>
      </c>
      <c r="S129" s="6">
        <f t="shared" si="9"/>
        <v>40310.208333333336</v>
      </c>
      <c r="T129" s="6">
        <f t="shared" si="10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>
        <f t="shared" si="6"/>
        <v>music</v>
      </c>
      <c r="P130" t="str">
        <f t="shared" si="7"/>
        <v>rock</v>
      </c>
      <c r="Q130">
        <f t="shared" si="8"/>
        <v>60</v>
      </c>
      <c r="R130">
        <f t="shared" si="11"/>
        <v>80.069999999999993</v>
      </c>
      <c r="S130" s="6">
        <f t="shared" si="9"/>
        <v>40417.208333333336</v>
      </c>
      <c r="T130" s="6">
        <f t="shared" si="10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>
        <f t="shared" ref="O131:O194" si="12">LEFT(N131, FIND("/",N131)-1)</f>
        <v>food</v>
      </c>
      <c r="P131" t="str">
        <f t="shared" ref="P131:P194" si="13">RIGHT(N131, LEN(N131)- FIND("/",N131))</f>
        <v>food trucks</v>
      </c>
      <c r="Q131">
        <f t="shared" ref="Q131:Q194" si="14">ROUND(E131/D131*100, 0)</f>
        <v>3</v>
      </c>
      <c r="R131">
        <f t="shared" si="11"/>
        <v>86.47</v>
      </c>
      <c r="S131" s="6">
        <f t="shared" ref="S131:S194" si="15">((J131/86400)+DATE(1970, 1, 1))</f>
        <v>42038.25</v>
      </c>
      <c r="T131" s="6">
        <f t="shared" ref="T131:T194" si="16">((K131/86400)+DATE(1970, 1, 1))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>
        <f t="shared" si="12"/>
        <v>film &amp; video</v>
      </c>
      <c r="P132" t="str">
        <f t="shared" si="13"/>
        <v>drama</v>
      </c>
      <c r="Q132">
        <f t="shared" si="14"/>
        <v>155</v>
      </c>
      <c r="R132">
        <f t="shared" ref="R132:R195" si="17">ROUND(E132/G132, 2)</f>
        <v>28</v>
      </c>
      <c r="S132" s="6">
        <f t="shared" si="15"/>
        <v>40842.208333333336</v>
      </c>
      <c r="T132" s="6">
        <f t="shared" si="16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>
        <f t="shared" si="12"/>
        <v>technology</v>
      </c>
      <c r="P133" t="str">
        <f t="shared" si="13"/>
        <v>web</v>
      </c>
      <c r="Q133">
        <f t="shared" si="14"/>
        <v>101</v>
      </c>
      <c r="R133">
        <f t="shared" si="17"/>
        <v>68</v>
      </c>
      <c r="S133" s="6">
        <f t="shared" si="15"/>
        <v>41607.25</v>
      </c>
      <c r="T133" s="6">
        <f t="shared" si="16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>
        <f t="shared" si="12"/>
        <v>theater</v>
      </c>
      <c r="P134" t="str">
        <f t="shared" si="13"/>
        <v>plays</v>
      </c>
      <c r="Q134">
        <f t="shared" si="14"/>
        <v>116</v>
      </c>
      <c r="R134">
        <f t="shared" si="17"/>
        <v>43.08</v>
      </c>
      <c r="S134" s="6">
        <f t="shared" si="15"/>
        <v>43112.25</v>
      </c>
      <c r="T134" s="6">
        <f t="shared" si="16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>
        <f t="shared" si="12"/>
        <v>music</v>
      </c>
      <c r="P135" t="str">
        <f t="shared" si="13"/>
        <v>world music</v>
      </c>
      <c r="Q135">
        <f t="shared" si="14"/>
        <v>311</v>
      </c>
      <c r="R135">
        <f t="shared" si="17"/>
        <v>87.96</v>
      </c>
      <c r="S135" s="6">
        <f t="shared" si="15"/>
        <v>40767.208333333336</v>
      </c>
      <c r="T135" s="6">
        <f t="shared" si="16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>
        <f t="shared" si="12"/>
        <v>film &amp; video</v>
      </c>
      <c r="P136" t="str">
        <f t="shared" si="13"/>
        <v>documentary</v>
      </c>
      <c r="Q136">
        <f t="shared" si="14"/>
        <v>90</v>
      </c>
      <c r="R136">
        <f t="shared" si="17"/>
        <v>94.99</v>
      </c>
      <c r="S136" s="6">
        <f t="shared" si="15"/>
        <v>40713.208333333336</v>
      </c>
      <c r="T136" s="6">
        <f t="shared" si="16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>
        <f t="shared" si="12"/>
        <v>theater</v>
      </c>
      <c r="P137" t="str">
        <f t="shared" si="13"/>
        <v>plays</v>
      </c>
      <c r="Q137">
        <f t="shared" si="14"/>
        <v>71</v>
      </c>
      <c r="R137">
        <f t="shared" si="17"/>
        <v>46.91</v>
      </c>
      <c r="S137" s="6">
        <f t="shared" si="15"/>
        <v>41340.25</v>
      </c>
      <c r="T137" s="6">
        <f t="shared" si="16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>
        <f t="shared" si="12"/>
        <v>film &amp; video</v>
      </c>
      <c r="P138" t="str">
        <f t="shared" si="13"/>
        <v>drama</v>
      </c>
      <c r="Q138">
        <f t="shared" si="14"/>
        <v>3</v>
      </c>
      <c r="R138">
        <f t="shared" si="17"/>
        <v>46.91</v>
      </c>
      <c r="S138" s="6">
        <f t="shared" si="15"/>
        <v>41797.208333333336</v>
      </c>
      <c r="T138" s="6">
        <f t="shared" si="16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>
        <f t="shared" si="12"/>
        <v>publishing</v>
      </c>
      <c r="P139" t="str">
        <f t="shared" si="13"/>
        <v>nonfiction</v>
      </c>
      <c r="Q139">
        <f t="shared" si="14"/>
        <v>262</v>
      </c>
      <c r="R139">
        <f t="shared" si="17"/>
        <v>94.24</v>
      </c>
      <c r="S139" s="6">
        <f t="shared" si="15"/>
        <v>40457.208333333336</v>
      </c>
      <c r="T139" s="6">
        <f t="shared" si="16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>
        <f t="shared" si="12"/>
        <v>games</v>
      </c>
      <c r="P140" t="str">
        <f t="shared" si="13"/>
        <v>mobile games</v>
      </c>
      <c r="Q140">
        <f t="shared" si="14"/>
        <v>96</v>
      </c>
      <c r="R140">
        <f t="shared" si="17"/>
        <v>80.14</v>
      </c>
      <c r="S140" s="6">
        <f t="shared" si="15"/>
        <v>41180.208333333336</v>
      </c>
      <c r="T140" s="6">
        <f t="shared" si="16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>
        <f t="shared" si="12"/>
        <v>technology</v>
      </c>
      <c r="P141" t="str">
        <f t="shared" si="13"/>
        <v>wearables</v>
      </c>
      <c r="Q141">
        <f t="shared" si="14"/>
        <v>21</v>
      </c>
      <c r="R141">
        <f t="shared" si="17"/>
        <v>59.04</v>
      </c>
      <c r="S141" s="6">
        <f t="shared" si="15"/>
        <v>42115.208333333328</v>
      </c>
      <c r="T141" s="6">
        <f t="shared" si="16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>
        <f t="shared" si="12"/>
        <v>film &amp; video</v>
      </c>
      <c r="P142" t="str">
        <f t="shared" si="13"/>
        <v>documentary</v>
      </c>
      <c r="Q142">
        <f t="shared" si="14"/>
        <v>223</v>
      </c>
      <c r="R142">
        <f t="shared" si="17"/>
        <v>65.989999999999995</v>
      </c>
      <c r="S142" s="6">
        <f t="shared" si="15"/>
        <v>43156.25</v>
      </c>
      <c r="T142" s="6">
        <f t="shared" si="16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>
        <f t="shared" si="12"/>
        <v>technology</v>
      </c>
      <c r="P143" t="str">
        <f t="shared" si="13"/>
        <v>web</v>
      </c>
      <c r="Q143">
        <f t="shared" si="14"/>
        <v>102</v>
      </c>
      <c r="R143">
        <f t="shared" si="17"/>
        <v>60.99</v>
      </c>
      <c r="S143" s="6">
        <f t="shared" si="15"/>
        <v>42167.208333333328</v>
      </c>
      <c r="T143" s="6">
        <f t="shared" si="16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>
        <f t="shared" si="12"/>
        <v>technology</v>
      </c>
      <c r="P144" t="str">
        <f t="shared" si="13"/>
        <v>web</v>
      </c>
      <c r="Q144">
        <f t="shared" si="14"/>
        <v>230</v>
      </c>
      <c r="R144">
        <f t="shared" si="17"/>
        <v>98.31</v>
      </c>
      <c r="S144" s="6">
        <f t="shared" si="15"/>
        <v>41005.208333333336</v>
      </c>
      <c r="T144" s="6">
        <f t="shared" si="16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>
        <f t="shared" si="12"/>
        <v>music</v>
      </c>
      <c r="P145" t="str">
        <f t="shared" si="13"/>
        <v>indie rock</v>
      </c>
      <c r="Q145">
        <f t="shared" si="14"/>
        <v>136</v>
      </c>
      <c r="R145">
        <f t="shared" si="17"/>
        <v>104.6</v>
      </c>
      <c r="S145" s="6">
        <f t="shared" si="15"/>
        <v>40357.208333333336</v>
      </c>
      <c r="T145" s="6">
        <f t="shared" si="16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>
        <f t="shared" si="12"/>
        <v>theater</v>
      </c>
      <c r="P146" t="str">
        <f t="shared" si="13"/>
        <v>plays</v>
      </c>
      <c r="Q146">
        <f t="shared" si="14"/>
        <v>129</v>
      </c>
      <c r="R146">
        <f t="shared" si="17"/>
        <v>86.07</v>
      </c>
      <c r="S146" s="6">
        <f t="shared" si="15"/>
        <v>43633.208333333328</v>
      </c>
      <c r="T146" s="6">
        <f t="shared" si="16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>
        <f t="shared" si="12"/>
        <v>technology</v>
      </c>
      <c r="P147" t="str">
        <f t="shared" si="13"/>
        <v>wearables</v>
      </c>
      <c r="Q147">
        <f t="shared" si="14"/>
        <v>237</v>
      </c>
      <c r="R147">
        <f t="shared" si="17"/>
        <v>76.989999999999995</v>
      </c>
      <c r="S147" s="6">
        <f t="shared" si="15"/>
        <v>41889.208333333336</v>
      </c>
      <c r="T147" s="6">
        <f t="shared" si="16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>
        <f t="shared" si="12"/>
        <v>theater</v>
      </c>
      <c r="P148" t="str">
        <f t="shared" si="13"/>
        <v>plays</v>
      </c>
      <c r="Q148">
        <f t="shared" si="14"/>
        <v>17</v>
      </c>
      <c r="R148">
        <f t="shared" si="17"/>
        <v>29.76</v>
      </c>
      <c r="S148" s="6">
        <f t="shared" si="15"/>
        <v>40855.25</v>
      </c>
      <c r="T148" s="6">
        <f t="shared" si="16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>
        <f t="shared" si="12"/>
        <v>theater</v>
      </c>
      <c r="P149" t="str">
        <f t="shared" si="13"/>
        <v>plays</v>
      </c>
      <c r="Q149">
        <f t="shared" si="14"/>
        <v>112</v>
      </c>
      <c r="R149">
        <f t="shared" si="17"/>
        <v>46.92</v>
      </c>
      <c r="S149" s="6">
        <f t="shared" si="15"/>
        <v>42534.208333333328</v>
      </c>
      <c r="T149" s="6">
        <f t="shared" si="16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>
        <f t="shared" si="12"/>
        <v>technology</v>
      </c>
      <c r="P150" t="str">
        <f t="shared" si="13"/>
        <v>wearables</v>
      </c>
      <c r="Q150">
        <f t="shared" si="14"/>
        <v>121</v>
      </c>
      <c r="R150">
        <f t="shared" si="17"/>
        <v>105.19</v>
      </c>
      <c r="S150" s="6">
        <f t="shared" si="15"/>
        <v>42941.208333333328</v>
      </c>
      <c r="T150" s="6">
        <f t="shared" si="16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>
        <f t="shared" si="12"/>
        <v>music</v>
      </c>
      <c r="P151" t="str">
        <f t="shared" si="13"/>
        <v>indie rock</v>
      </c>
      <c r="Q151">
        <f t="shared" si="14"/>
        <v>220</v>
      </c>
      <c r="R151">
        <f t="shared" si="17"/>
        <v>69.91</v>
      </c>
      <c r="S151" s="6">
        <f t="shared" si="15"/>
        <v>41275.25</v>
      </c>
      <c r="T151" s="6">
        <f t="shared" si="16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>
        <f t="shared" si="12"/>
        <v>music</v>
      </c>
      <c r="P152" t="str">
        <f t="shared" si="13"/>
        <v>rock</v>
      </c>
      <c r="Q152">
        <f t="shared" si="14"/>
        <v>1</v>
      </c>
      <c r="R152">
        <f t="shared" si="17"/>
        <v>1</v>
      </c>
      <c r="S152" s="6">
        <f t="shared" si="15"/>
        <v>43450.25</v>
      </c>
      <c r="T152" s="6">
        <f t="shared" si="16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>
        <f t="shared" si="12"/>
        <v>music</v>
      </c>
      <c r="P153" t="str">
        <f t="shared" si="13"/>
        <v>electric music</v>
      </c>
      <c r="Q153">
        <f t="shared" si="14"/>
        <v>64</v>
      </c>
      <c r="R153">
        <f t="shared" si="17"/>
        <v>60.01</v>
      </c>
      <c r="S153" s="6">
        <f t="shared" si="15"/>
        <v>41799.208333333336</v>
      </c>
      <c r="T153" s="6">
        <f t="shared" si="16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>
        <f t="shared" si="12"/>
        <v>music</v>
      </c>
      <c r="P154" t="str">
        <f t="shared" si="13"/>
        <v>indie rock</v>
      </c>
      <c r="Q154">
        <f t="shared" si="14"/>
        <v>423</v>
      </c>
      <c r="R154">
        <f t="shared" si="17"/>
        <v>52.01</v>
      </c>
      <c r="S154" s="6">
        <f t="shared" si="15"/>
        <v>42783.25</v>
      </c>
      <c r="T154" s="6">
        <f t="shared" si="16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>
        <f t="shared" si="12"/>
        <v>theater</v>
      </c>
      <c r="P155" t="str">
        <f t="shared" si="13"/>
        <v>plays</v>
      </c>
      <c r="Q155">
        <f t="shared" si="14"/>
        <v>93</v>
      </c>
      <c r="R155">
        <f t="shared" si="17"/>
        <v>31</v>
      </c>
      <c r="S155" s="6">
        <f t="shared" si="15"/>
        <v>41201.208333333336</v>
      </c>
      <c r="T155" s="6">
        <f t="shared" si="16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>
        <f t="shared" si="12"/>
        <v>music</v>
      </c>
      <c r="P156" t="str">
        <f t="shared" si="13"/>
        <v>indie rock</v>
      </c>
      <c r="Q156">
        <f t="shared" si="14"/>
        <v>59</v>
      </c>
      <c r="R156">
        <f t="shared" si="17"/>
        <v>95.04</v>
      </c>
      <c r="S156" s="6">
        <f t="shared" si="15"/>
        <v>42502.208333333328</v>
      </c>
      <c r="T156" s="6">
        <f t="shared" si="16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>
        <f t="shared" si="12"/>
        <v>theater</v>
      </c>
      <c r="P157" t="str">
        <f t="shared" si="13"/>
        <v>plays</v>
      </c>
      <c r="Q157">
        <f t="shared" si="14"/>
        <v>65</v>
      </c>
      <c r="R157">
        <f t="shared" si="17"/>
        <v>75.97</v>
      </c>
      <c r="S157" s="6">
        <f t="shared" si="15"/>
        <v>40262.208333333336</v>
      </c>
      <c r="T157" s="6">
        <f t="shared" si="16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>
        <f t="shared" si="12"/>
        <v>music</v>
      </c>
      <c r="P158" t="str">
        <f t="shared" si="13"/>
        <v>rock</v>
      </c>
      <c r="Q158">
        <f t="shared" si="14"/>
        <v>74</v>
      </c>
      <c r="R158">
        <f t="shared" si="17"/>
        <v>71.010000000000005</v>
      </c>
      <c r="S158" s="6">
        <f t="shared" si="15"/>
        <v>43743.208333333328</v>
      </c>
      <c r="T158" s="6">
        <f t="shared" si="16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>
        <f t="shared" si="12"/>
        <v>photography</v>
      </c>
      <c r="P159" t="str">
        <f t="shared" si="13"/>
        <v>photography books</v>
      </c>
      <c r="Q159">
        <f t="shared" si="14"/>
        <v>53</v>
      </c>
      <c r="R159">
        <f t="shared" si="17"/>
        <v>73.73</v>
      </c>
      <c r="S159" s="6">
        <f t="shared" si="15"/>
        <v>41638.25</v>
      </c>
      <c r="T159" s="6">
        <f t="shared" si="16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>
        <f t="shared" si="12"/>
        <v>music</v>
      </c>
      <c r="P160" t="str">
        <f t="shared" si="13"/>
        <v>rock</v>
      </c>
      <c r="Q160">
        <f t="shared" si="14"/>
        <v>221</v>
      </c>
      <c r="R160">
        <f t="shared" si="17"/>
        <v>113.17</v>
      </c>
      <c r="S160" s="6">
        <f t="shared" si="15"/>
        <v>42346.25</v>
      </c>
      <c r="T160" s="6">
        <f t="shared" si="16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>
        <f t="shared" si="12"/>
        <v>theater</v>
      </c>
      <c r="P161" t="str">
        <f t="shared" si="13"/>
        <v>plays</v>
      </c>
      <c r="Q161">
        <f t="shared" si="14"/>
        <v>100</v>
      </c>
      <c r="R161">
        <f t="shared" si="17"/>
        <v>105.01</v>
      </c>
      <c r="S161" s="6">
        <f t="shared" si="15"/>
        <v>43551.208333333328</v>
      </c>
      <c r="T161" s="6">
        <f t="shared" si="16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>
        <f t="shared" si="12"/>
        <v>technology</v>
      </c>
      <c r="P162" t="str">
        <f t="shared" si="13"/>
        <v>wearables</v>
      </c>
      <c r="Q162">
        <f t="shared" si="14"/>
        <v>162</v>
      </c>
      <c r="R162">
        <f t="shared" si="17"/>
        <v>79.180000000000007</v>
      </c>
      <c r="S162" s="6">
        <f t="shared" si="15"/>
        <v>43582.208333333328</v>
      </c>
      <c r="T162" s="6">
        <f t="shared" si="16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>
        <f t="shared" si="12"/>
        <v>technology</v>
      </c>
      <c r="P163" t="str">
        <f t="shared" si="13"/>
        <v>web</v>
      </c>
      <c r="Q163">
        <f t="shared" si="14"/>
        <v>78</v>
      </c>
      <c r="R163">
        <f t="shared" si="17"/>
        <v>57.33</v>
      </c>
      <c r="S163" s="6">
        <f t="shared" si="15"/>
        <v>42270.208333333328</v>
      </c>
      <c r="T163" s="6">
        <f t="shared" si="16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>
        <f t="shared" si="12"/>
        <v>music</v>
      </c>
      <c r="P164" t="str">
        <f t="shared" si="13"/>
        <v>rock</v>
      </c>
      <c r="Q164">
        <f t="shared" si="14"/>
        <v>150</v>
      </c>
      <c r="R164">
        <f t="shared" si="17"/>
        <v>58.18</v>
      </c>
      <c r="S164" s="6">
        <f t="shared" si="15"/>
        <v>43442.25</v>
      </c>
      <c r="T164" s="6">
        <f t="shared" si="16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>
        <f t="shared" si="12"/>
        <v>photography</v>
      </c>
      <c r="P165" t="str">
        <f t="shared" si="13"/>
        <v>photography books</v>
      </c>
      <c r="Q165">
        <f t="shared" si="14"/>
        <v>253</v>
      </c>
      <c r="R165">
        <f t="shared" si="17"/>
        <v>36.03</v>
      </c>
      <c r="S165" s="6">
        <f t="shared" si="15"/>
        <v>43028.208333333328</v>
      </c>
      <c r="T165" s="6">
        <f t="shared" si="16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>
        <f t="shared" si="12"/>
        <v>theater</v>
      </c>
      <c r="P166" t="str">
        <f t="shared" si="13"/>
        <v>plays</v>
      </c>
      <c r="Q166">
        <f t="shared" si="14"/>
        <v>100</v>
      </c>
      <c r="R166">
        <f t="shared" si="17"/>
        <v>107.99</v>
      </c>
      <c r="S166" s="6">
        <f t="shared" si="15"/>
        <v>43016.208333333328</v>
      </c>
      <c r="T166" s="6">
        <f t="shared" si="16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>
        <f t="shared" si="12"/>
        <v>technology</v>
      </c>
      <c r="P167" t="str">
        <f t="shared" si="13"/>
        <v>web</v>
      </c>
      <c r="Q167">
        <f t="shared" si="14"/>
        <v>122</v>
      </c>
      <c r="R167">
        <f t="shared" si="17"/>
        <v>44.01</v>
      </c>
      <c r="S167" s="6">
        <f t="shared" si="15"/>
        <v>42948.208333333328</v>
      </c>
      <c r="T167" s="6">
        <f t="shared" si="16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>
        <f t="shared" si="12"/>
        <v>photography</v>
      </c>
      <c r="P168" t="str">
        <f t="shared" si="13"/>
        <v>photography books</v>
      </c>
      <c r="Q168">
        <f t="shared" si="14"/>
        <v>137</v>
      </c>
      <c r="R168">
        <f t="shared" si="17"/>
        <v>55.08</v>
      </c>
      <c r="S168" s="6">
        <f t="shared" si="15"/>
        <v>40534.25</v>
      </c>
      <c r="T168" s="6">
        <f t="shared" si="16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>
        <f t="shared" si="12"/>
        <v>theater</v>
      </c>
      <c r="P169" t="str">
        <f t="shared" si="13"/>
        <v>plays</v>
      </c>
      <c r="Q169">
        <f t="shared" si="14"/>
        <v>416</v>
      </c>
      <c r="R169">
        <f t="shared" si="17"/>
        <v>74</v>
      </c>
      <c r="S169" s="6">
        <f t="shared" si="15"/>
        <v>41435.208333333336</v>
      </c>
      <c r="T169" s="6">
        <f t="shared" si="16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>
        <f t="shared" si="12"/>
        <v>music</v>
      </c>
      <c r="P170" t="str">
        <f t="shared" si="13"/>
        <v>indie rock</v>
      </c>
      <c r="Q170">
        <f t="shared" si="14"/>
        <v>31</v>
      </c>
      <c r="R170">
        <f t="shared" si="17"/>
        <v>42</v>
      </c>
      <c r="S170" s="6">
        <f t="shared" si="15"/>
        <v>43518.25</v>
      </c>
      <c r="T170" s="6">
        <f t="shared" si="16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>
        <f t="shared" si="12"/>
        <v>film &amp; video</v>
      </c>
      <c r="P171" t="str">
        <f t="shared" si="13"/>
        <v>shorts</v>
      </c>
      <c r="Q171">
        <f t="shared" si="14"/>
        <v>424</v>
      </c>
      <c r="R171">
        <f t="shared" si="17"/>
        <v>77.989999999999995</v>
      </c>
      <c r="S171" s="6">
        <f t="shared" si="15"/>
        <v>41077.208333333336</v>
      </c>
      <c r="T171" s="6">
        <f t="shared" si="16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>
        <f t="shared" si="12"/>
        <v>music</v>
      </c>
      <c r="P172" t="str">
        <f t="shared" si="13"/>
        <v>indie rock</v>
      </c>
      <c r="Q172">
        <f t="shared" si="14"/>
        <v>3</v>
      </c>
      <c r="R172">
        <f t="shared" si="17"/>
        <v>82.51</v>
      </c>
      <c r="S172" s="6">
        <f t="shared" si="15"/>
        <v>42950.208333333328</v>
      </c>
      <c r="T172" s="6">
        <f t="shared" si="16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>
        <f t="shared" si="12"/>
        <v>publishing</v>
      </c>
      <c r="P173" t="str">
        <f t="shared" si="13"/>
        <v>translations</v>
      </c>
      <c r="Q173">
        <f t="shared" si="14"/>
        <v>11</v>
      </c>
      <c r="R173">
        <f t="shared" si="17"/>
        <v>104.2</v>
      </c>
      <c r="S173" s="6">
        <f t="shared" si="15"/>
        <v>41718.208333333336</v>
      </c>
      <c r="T173" s="6">
        <f t="shared" si="16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>
        <f t="shared" si="12"/>
        <v>film &amp; video</v>
      </c>
      <c r="P174" t="str">
        <f t="shared" si="13"/>
        <v>documentary</v>
      </c>
      <c r="Q174">
        <f t="shared" si="14"/>
        <v>83</v>
      </c>
      <c r="R174">
        <f t="shared" si="17"/>
        <v>25.5</v>
      </c>
      <c r="S174" s="6">
        <f t="shared" si="15"/>
        <v>41839.208333333336</v>
      </c>
      <c r="T174" s="6">
        <f t="shared" si="16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>
        <f t="shared" si="12"/>
        <v>theater</v>
      </c>
      <c r="P175" t="str">
        <f t="shared" si="13"/>
        <v>plays</v>
      </c>
      <c r="Q175">
        <f t="shared" si="14"/>
        <v>163</v>
      </c>
      <c r="R175">
        <f t="shared" si="17"/>
        <v>100.98</v>
      </c>
      <c r="S175" s="6">
        <f t="shared" si="15"/>
        <v>41412.208333333336</v>
      </c>
      <c r="T175" s="6">
        <f t="shared" si="16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>
        <f t="shared" si="12"/>
        <v>technology</v>
      </c>
      <c r="P176" t="str">
        <f t="shared" si="13"/>
        <v>wearables</v>
      </c>
      <c r="Q176">
        <f t="shared" si="14"/>
        <v>895</v>
      </c>
      <c r="R176">
        <f t="shared" si="17"/>
        <v>111.83</v>
      </c>
      <c r="S176" s="6">
        <f t="shared" si="15"/>
        <v>42282.208333333328</v>
      </c>
      <c r="T176" s="6">
        <f t="shared" si="16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>
        <f t="shared" si="12"/>
        <v>theater</v>
      </c>
      <c r="P177" t="str">
        <f t="shared" si="13"/>
        <v>plays</v>
      </c>
      <c r="Q177">
        <f t="shared" si="14"/>
        <v>26</v>
      </c>
      <c r="R177">
        <f t="shared" si="17"/>
        <v>42</v>
      </c>
      <c r="S177" s="6">
        <f t="shared" si="15"/>
        <v>42613.208333333328</v>
      </c>
      <c r="T177" s="6">
        <f t="shared" si="16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>
        <f t="shared" si="12"/>
        <v>theater</v>
      </c>
      <c r="P178" t="str">
        <f t="shared" si="13"/>
        <v>plays</v>
      </c>
      <c r="Q178">
        <f t="shared" si="14"/>
        <v>75</v>
      </c>
      <c r="R178">
        <f t="shared" si="17"/>
        <v>110.05</v>
      </c>
      <c r="S178" s="6">
        <f t="shared" si="15"/>
        <v>42616.208333333328</v>
      </c>
      <c r="T178" s="6">
        <f t="shared" si="16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>
        <f t="shared" si="12"/>
        <v>theater</v>
      </c>
      <c r="P179" t="str">
        <f t="shared" si="13"/>
        <v>plays</v>
      </c>
      <c r="Q179">
        <f t="shared" si="14"/>
        <v>416</v>
      </c>
      <c r="R179">
        <f t="shared" si="17"/>
        <v>59</v>
      </c>
      <c r="S179" s="6">
        <f t="shared" si="15"/>
        <v>40497.25</v>
      </c>
      <c r="T179" s="6">
        <f t="shared" si="16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>
        <f t="shared" si="12"/>
        <v>food</v>
      </c>
      <c r="P180" t="str">
        <f t="shared" si="13"/>
        <v>food trucks</v>
      </c>
      <c r="Q180">
        <f t="shared" si="14"/>
        <v>96</v>
      </c>
      <c r="R180">
        <f t="shared" si="17"/>
        <v>32.99</v>
      </c>
      <c r="S180" s="6">
        <f t="shared" si="15"/>
        <v>42999.208333333328</v>
      </c>
      <c r="T180" s="6">
        <f t="shared" si="16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>
        <f t="shared" si="12"/>
        <v>theater</v>
      </c>
      <c r="P181" t="str">
        <f t="shared" si="13"/>
        <v>plays</v>
      </c>
      <c r="Q181">
        <f t="shared" si="14"/>
        <v>358</v>
      </c>
      <c r="R181">
        <f t="shared" si="17"/>
        <v>45.01</v>
      </c>
      <c r="S181" s="6">
        <f t="shared" si="15"/>
        <v>41350.208333333336</v>
      </c>
      <c r="T181" s="6">
        <f t="shared" si="16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>
        <f t="shared" si="12"/>
        <v>technology</v>
      </c>
      <c r="P182" t="str">
        <f t="shared" si="13"/>
        <v>wearables</v>
      </c>
      <c r="Q182">
        <f t="shared" si="14"/>
        <v>308</v>
      </c>
      <c r="R182">
        <f t="shared" si="17"/>
        <v>81.98</v>
      </c>
      <c r="S182" s="6">
        <f t="shared" si="15"/>
        <v>40259.208333333336</v>
      </c>
      <c r="T182" s="6">
        <f t="shared" si="16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>
        <f t="shared" si="12"/>
        <v>technology</v>
      </c>
      <c r="P183" t="str">
        <f t="shared" si="13"/>
        <v>web</v>
      </c>
      <c r="Q183">
        <f t="shared" si="14"/>
        <v>62</v>
      </c>
      <c r="R183">
        <f t="shared" si="17"/>
        <v>39.08</v>
      </c>
      <c r="S183" s="6">
        <f t="shared" si="15"/>
        <v>43012.208333333328</v>
      </c>
      <c r="T183" s="6">
        <f t="shared" si="16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>
        <f t="shared" si="12"/>
        <v>theater</v>
      </c>
      <c r="P184" t="str">
        <f t="shared" si="13"/>
        <v>plays</v>
      </c>
      <c r="Q184">
        <f t="shared" si="14"/>
        <v>722</v>
      </c>
      <c r="R184">
        <f t="shared" si="17"/>
        <v>59</v>
      </c>
      <c r="S184" s="6">
        <f t="shared" si="15"/>
        <v>43631.208333333328</v>
      </c>
      <c r="T184" s="6">
        <f t="shared" si="16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>
        <f t="shared" si="12"/>
        <v>music</v>
      </c>
      <c r="P185" t="str">
        <f t="shared" si="13"/>
        <v>rock</v>
      </c>
      <c r="Q185">
        <f t="shared" si="14"/>
        <v>69</v>
      </c>
      <c r="R185">
        <f t="shared" si="17"/>
        <v>40.99</v>
      </c>
      <c r="S185" s="6">
        <f t="shared" si="15"/>
        <v>40430.208333333336</v>
      </c>
      <c r="T185" s="6">
        <f t="shared" si="16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>
        <f t="shared" si="12"/>
        <v>theater</v>
      </c>
      <c r="P186" t="str">
        <f t="shared" si="13"/>
        <v>plays</v>
      </c>
      <c r="Q186">
        <f t="shared" si="14"/>
        <v>293</v>
      </c>
      <c r="R186">
        <f t="shared" si="17"/>
        <v>31.03</v>
      </c>
      <c r="S186" s="6">
        <f t="shared" si="15"/>
        <v>43588.208333333328</v>
      </c>
      <c r="T186" s="6">
        <f t="shared" si="16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>
        <f t="shared" si="12"/>
        <v>film &amp; video</v>
      </c>
      <c r="P187" t="str">
        <f t="shared" si="13"/>
        <v>television</v>
      </c>
      <c r="Q187">
        <f t="shared" si="14"/>
        <v>72</v>
      </c>
      <c r="R187">
        <f t="shared" si="17"/>
        <v>37.79</v>
      </c>
      <c r="S187" s="6">
        <f t="shared" si="15"/>
        <v>43233.208333333328</v>
      </c>
      <c r="T187" s="6">
        <f t="shared" si="16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>
        <f t="shared" si="12"/>
        <v>theater</v>
      </c>
      <c r="P188" t="str">
        <f t="shared" si="13"/>
        <v>plays</v>
      </c>
      <c r="Q188">
        <f t="shared" si="14"/>
        <v>32</v>
      </c>
      <c r="R188">
        <f t="shared" si="17"/>
        <v>32.01</v>
      </c>
      <c r="S188" s="6">
        <f t="shared" si="15"/>
        <v>41782.208333333336</v>
      </c>
      <c r="T188" s="6">
        <f t="shared" si="16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>
        <f t="shared" si="12"/>
        <v>film &amp; video</v>
      </c>
      <c r="P189" t="str">
        <f t="shared" si="13"/>
        <v>shorts</v>
      </c>
      <c r="Q189">
        <f t="shared" si="14"/>
        <v>230</v>
      </c>
      <c r="R189">
        <f t="shared" si="17"/>
        <v>95.97</v>
      </c>
      <c r="S189" s="6">
        <f t="shared" si="15"/>
        <v>41328.25</v>
      </c>
      <c r="T189" s="6">
        <f t="shared" si="16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>
        <f t="shared" si="12"/>
        <v>theater</v>
      </c>
      <c r="P190" t="str">
        <f t="shared" si="13"/>
        <v>plays</v>
      </c>
      <c r="Q190">
        <f t="shared" si="14"/>
        <v>32</v>
      </c>
      <c r="R190">
        <f t="shared" si="17"/>
        <v>75</v>
      </c>
      <c r="S190" s="6">
        <f t="shared" si="15"/>
        <v>41975.25</v>
      </c>
      <c r="T190" s="6">
        <f t="shared" si="16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>
        <f t="shared" si="12"/>
        <v>theater</v>
      </c>
      <c r="P191" t="str">
        <f t="shared" si="13"/>
        <v>plays</v>
      </c>
      <c r="Q191">
        <f t="shared" si="14"/>
        <v>24</v>
      </c>
      <c r="R191">
        <f t="shared" si="17"/>
        <v>102.05</v>
      </c>
      <c r="S191" s="6">
        <f t="shared" si="15"/>
        <v>42433.25</v>
      </c>
      <c r="T191" s="6">
        <f t="shared" si="16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>
        <f t="shared" si="12"/>
        <v>theater</v>
      </c>
      <c r="P192" t="str">
        <f t="shared" si="13"/>
        <v>plays</v>
      </c>
      <c r="Q192">
        <f t="shared" si="14"/>
        <v>69</v>
      </c>
      <c r="R192">
        <f t="shared" si="17"/>
        <v>105.75</v>
      </c>
      <c r="S192" s="6">
        <f t="shared" si="15"/>
        <v>41429.208333333336</v>
      </c>
      <c r="T192" s="6">
        <f t="shared" si="16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>
        <f t="shared" si="12"/>
        <v>theater</v>
      </c>
      <c r="P193" t="str">
        <f t="shared" si="13"/>
        <v>plays</v>
      </c>
      <c r="Q193">
        <f t="shared" si="14"/>
        <v>38</v>
      </c>
      <c r="R193">
        <f t="shared" si="17"/>
        <v>37.07</v>
      </c>
      <c r="S193" s="6">
        <f t="shared" si="15"/>
        <v>43536.208333333328</v>
      </c>
      <c r="T193" s="6">
        <f t="shared" si="16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>
        <f t="shared" si="12"/>
        <v>music</v>
      </c>
      <c r="P194" t="str">
        <f t="shared" si="13"/>
        <v>rock</v>
      </c>
      <c r="Q194">
        <f t="shared" si="14"/>
        <v>20</v>
      </c>
      <c r="R194">
        <f t="shared" si="17"/>
        <v>35.049999999999997</v>
      </c>
      <c r="S194" s="6">
        <f t="shared" si="15"/>
        <v>41817.208333333336</v>
      </c>
      <c r="T194" s="6">
        <f t="shared" si="16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>
        <f t="shared" ref="O195:O258" si="18">LEFT(N195, FIND("/",N195)-1)</f>
        <v>music</v>
      </c>
      <c r="P195" t="str">
        <f t="shared" ref="P195:P258" si="19">RIGHT(N195, LEN(N195)- FIND("/",N195))</f>
        <v>indie rock</v>
      </c>
      <c r="Q195">
        <f t="shared" ref="Q195:Q258" si="20">ROUND(E195/D195*100, 0)</f>
        <v>46</v>
      </c>
      <c r="R195">
        <f t="shared" si="17"/>
        <v>46.34</v>
      </c>
      <c r="S195" s="6">
        <f t="shared" ref="S195:S258" si="21">((J195/86400)+DATE(1970, 1, 1))</f>
        <v>43198.208333333328</v>
      </c>
      <c r="T195" s="6">
        <f t="shared" ref="T195:T258" si="22">((K195/86400)+DATE(1970, 1, 1))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>
        <f t="shared" si="18"/>
        <v>music</v>
      </c>
      <c r="P196" t="str">
        <f t="shared" si="19"/>
        <v>metal</v>
      </c>
      <c r="Q196">
        <f t="shared" si="20"/>
        <v>123</v>
      </c>
      <c r="R196">
        <f t="shared" ref="R196:R259" si="23">ROUND(E196/G196, 2)</f>
        <v>69.17</v>
      </c>
      <c r="S196" s="6">
        <f t="shared" si="21"/>
        <v>42261.208333333328</v>
      </c>
      <c r="T196" s="6">
        <f t="shared" si="22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>
        <f t="shared" si="18"/>
        <v>music</v>
      </c>
      <c r="P197" t="str">
        <f t="shared" si="19"/>
        <v>electric music</v>
      </c>
      <c r="Q197">
        <f t="shared" si="20"/>
        <v>362</v>
      </c>
      <c r="R197">
        <f t="shared" si="23"/>
        <v>109.08</v>
      </c>
      <c r="S197" s="6">
        <f t="shared" si="21"/>
        <v>43310.208333333328</v>
      </c>
      <c r="T197" s="6">
        <f t="shared" si="22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>
        <f t="shared" si="18"/>
        <v>technology</v>
      </c>
      <c r="P198" t="str">
        <f t="shared" si="19"/>
        <v>wearables</v>
      </c>
      <c r="Q198">
        <f t="shared" si="20"/>
        <v>63</v>
      </c>
      <c r="R198">
        <f t="shared" si="23"/>
        <v>51.78</v>
      </c>
      <c r="S198" s="6">
        <f t="shared" si="21"/>
        <v>42616.208333333328</v>
      </c>
      <c r="T198" s="6">
        <f t="shared" si="22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>
        <f t="shared" si="18"/>
        <v>film &amp; video</v>
      </c>
      <c r="P199" t="str">
        <f t="shared" si="19"/>
        <v>drama</v>
      </c>
      <c r="Q199">
        <f t="shared" si="20"/>
        <v>298</v>
      </c>
      <c r="R199">
        <f t="shared" si="23"/>
        <v>82.01</v>
      </c>
      <c r="S199" s="6">
        <f t="shared" si="21"/>
        <v>42909.208333333328</v>
      </c>
      <c r="T199" s="6">
        <f t="shared" si="22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>
        <f t="shared" si="18"/>
        <v>music</v>
      </c>
      <c r="P200" t="str">
        <f t="shared" si="19"/>
        <v>electric music</v>
      </c>
      <c r="Q200">
        <f t="shared" si="20"/>
        <v>10</v>
      </c>
      <c r="R200">
        <f t="shared" si="23"/>
        <v>35.96</v>
      </c>
      <c r="S200" s="6">
        <f t="shared" si="21"/>
        <v>40396.208333333336</v>
      </c>
      <c r="T200" s="6">
        <f t="shared" si="22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>
        <f t="shared" si="18"/>
        <v>music</v>
      </c>
      <c r="P201" t="str">
        <f t="shared" si="19"/>
        <v>rock</v>
      </c>
      <c r="Q201">
        <f t="shared" si="20"/>
        <v>54</v>
      </c>
      <c r="R201">
        <f t="shared" si="23"/>
        <v>74.459999999999994</v>
      </c>
      <c r="S201" s="6">
        <f t="shared" si="21"/>
        <v>42192.208333333328</v>
      </c>
      <c r="T201" s="6">
        <f t="shared" si="22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>
        <f t="shared" si="18"/>
        <v>theater</v>
      </c>
      <c r="P202" t="str">
        <f t="shared" si="19"/>
        <v>plays</v>
      </c>
      <c r="Q202">
        <f t="shared" si="20"/>
        <v>2</v>
      </c>
      <c r="R202">
        <f t="shared" si="23"/>
        <v>2</v>
      </c>
      <c r="S202" s="6">
        <f t="shared" si="21"/>
        <v>40262.208333333336</v>
      </c>
      <c r="T202" s="6">
        <f t="shared" si="22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>
        <f t="shared" si="18"/>
        <v>technology</v>
      </c>
      <c r="P203" t="str">
        <f t="shared" si="19"/>
        <v>web</v>
      </c>
      <c r="Q203">
        <f t="shared" si="20"/>
        <v>681</v>
      </c>
      <c r="R203">
        <f t="shared" si="23"/>
        <v>91.11</v>
      </c>
      <c r="S203" s="6">
        <f t="shared" si="21"/>
        <v>41845.208333333336</v>
      </c>
      <c r="T203" s="6">
        <f t="shared" si="22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>
        <f t="shared" si="18"/>
        <v>food</v>
      </c>
      <c r="P204" t="str">
        <f t="shared" si="19"/>
        <v>food trucks</v>
      </c>
      <c r="Q204">
        <f t="shared" si="20"/>
        <v>79</v>
      </c>
      <c r="R204">
        <f t="shared" si="23"/>
        <v>79.790000000000006</v>
      </c>
      <c r="S204" s="6">
        <f t="shared" si="21"/>
        <v>40818.208333333336</v>
      </c>
      <c r="T204" s="6">
        <f t="shared" si="22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>
        <f t="shared" si="18"/>
        <v>theater</v>
      </c>
      <c r="P205" t="str">
        <f t="shared" si="19"/>
        <v>plays</v>
      </c>
      <c r="Q205">
        <f t="shared" si="20"/>
        <v>134</v>
      </c>
      <c r="R205">
        <f t="shared" si="23"/>
        <v>43</v>
      </c>
      <c r="S205" s="6">
        <f t="shared" si="21"/>
        <v>42752.25</v>
      </c>
      <c r="T205" s="6">
        <f t="shared" si="22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>
        <f t="shared" si="18"/>
        <v>music</v>
      </c>
      <c r="P206" t="str">
        <f t="shared" si="19"/>
        <v>jazz</v>
      </c>
      <c r="Q206">
        <f t="shared" si="20"/>
        <v>3</v>
      </c>
      <c r="R206">
        <f t="shared" si="23"/>
        <v>63.23</v>
      </c>
      <c r="S206" s="6">
        <f t="shared" si="21"/>
        <v>40636.208333333336</v>
      </c>
      <c r="T206" s="6">
        <f t="shared" si="22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>
        <f t="shared" si="18"/>
        <v>theater</v>
      </c>
      <c r="P207" t="str">
        <f t="shared" si="19"/>
        <v>plays</v>
      </c>
      <c r="Q207">
        <f t="shared" si="20"/>
        <v>432</v>
      </c>
      <c r="R207">
        <f t="shared" si="23"/>
        <v>70.180000000000007</v>
      </c>
      <c r="S207" s="6">
        <f t="shared" si="21"/>
        <v>43390.208333333328</v>
      </c>
      <c r="T207" s="6">
        <f t="shared" si="22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>
        <f t="shared" si="18"/>
        <v>publishing</v>
      </c>
      <c r="P208" t="str">
        <f t="shared" si="19"/>
        <v>fiction</v>
      </c>
      <c r="Q208">
        <f t="shared" si="20"/>
        <v>39</v>
      </c>
      <c r="R208">
        <f t="shared" si="23"/>
        <v>61.33</v>
      </c>
      <c r="S208" s="6">
        <f t="shared" si="21"/>
        <v>40236.25</v>
      </c>
      <c r="T208" s="6">
        <f t="shared" si="22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>
        <f t="shared" si="18"/>
        <v>music</v>
      </c>
      <c r="P209" t="str">
        <f t="shared" si="19"/>
        <v>rock</v>
      </c>
      <c r="Q209">
        <f t="shared" si="20"/>
        <v>426</v>
      </c>
      <c r="R209">
        <f t="shared" si="23"/>
        <v>99</v>
      </c>
      <c r="S209" s="6">
        <f t="shared" si="21"/>
        <v>43340.208333333328</v>
      </c>
      <c r="T209" s="6">
        <f t="shared" si="22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>
        <f t="shared" si="18"/>
        <v>film &amp; video</v>
      </c>
      <c r="P210" t="str">
        <f t="shared" si="19"/>
        <v>documentary</v>
      </c>
      <c r="Q210">
        <f t="shared" si="20"/>
        <v>101</v>
      </c>
      <c r="R210">
        <f t="shared" si="23"/>
        <v>96.98</v>
      </c>
      <c r="S210" s="6">
        <f t="shared" si="21"/>
        <v>43048.25</v>
      </c>
      <c r="T210" s="6">
        <f t="shared" si="22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>
        <f t="shared" si="18"/>
        <v>film &amp; video</v>
      </c>
      <c r="P211" t="str">
        <f t="shared" si="19"/>
        <v>documentary</v>
      </c>
      <c r="Q211">
        <f t="shared" si="20"/>
        <v>21</v>
      </c>
      <c r="R211">
        <f t="shared" si="23"/>
        <v>51</v>
      </c>
      <c r="S211" s="6">
        <f t="shared" si="21"/>
        <v>42496.208333333328</v>
      </c>
      <c r="T211" s="6">
        <f t="shared" si="22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>
        <f t="shared" si="18"/>
        <v>film &amp; video</v>
      </c>
      <c r="P212" t="str">
        <f t="shared" si="19"/>
        <v>science fiction</v>
      </c>
      <c r="Q212">
        <f t="shared" si="20"/>
        <v>67</v>
      </c>
      <c r="R212">
        <f t="shared" si="23"/>
        <v>28.04</v>
      </c>
      <c r="S212" s="6">
        <f t="shared" si="21"/>
        <v>42797.25</v>
      </c>
      <c r="T212" s="6">
        <f t="shared" si="22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>
        <f t="shared" si="18"/>
        <v>theater</v>
      </c>
      <c r="P213" t="str">
        <f t="shared" si="19"/>
        <v>plays</v>
      </c>
      <c r="Q213">
        <f t="shared" si="20"/>
        <v>95</v>
      </c>
      <c r="R213">
        <f t="shared" si="23"/>
        <v>60.98</v>
      </c>
      <c r="S213" s="6">
        <f t="shared" si="21"/>
        <v>41513.208333333336</v>
      </c>
      <c r="T213" s="6">
        <f t="shared" si="22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>
        <f t="shared" si="18"/>
        <v>theater</v>
      </c>
      <c r="P214" t="str">
        <f t="shared" si="19"/>
        <v>plays</v>
      </c>
      <c r="Q214">
        <f t="shared" si="20"/>
        <v>152</v>
      </c>
      <c r="R214">
        <f t="shared" si="23"/>
        <v>73.209999999999994</v>
      </c>
      <c r="S214" s="6">
        <f t="shared" si="21"/>
        <v>43814.25</v>
      </c>
      <c r="T214" s="6">
        <f t="shared" si="22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>
        <f t="shared" si="18"/>
        <v>music</v>
      </c>
      <c r="P215" t="str">
        <f t="shared" si="19"/>
        <v>indie rock</v>
      </c>
      <c r="Q215">
        <f t="shared" si="20"/>
        <v>195</v>
      </c>
      <c r="R215">
        <f t="shared" si="23"/>
        <v>40</v>
      </c>
      <c r="S215" s="6">
        <f t="shared" si="21"/>
        <v>40488.208333333336</v>
      </c>
      <c r="T215" s="6">
        <f t="shared" si="22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>
        <f t="shared" si="18"/>
        <v>music</v>
      </c>
      <c r="P216" t="str">
        <f t="shared" si="19"/>
        <v>rock</v>
      </c>
      <c r="Q216">
        <f t="shared" si="20"/>
        <v>1023</v>
      </c>
      <c r="R216">
        <f t="shared" si="23"/>
        <v>86.81</v>
      </c>
      <c r="S216" s="6">
        <f t="shared" si="21"/>
        <v>40409.208333333336</v>
      </c>
      <c r="T216" s="6">
        <f t="shared" si="22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>
        <f t="shared" si="18"/>
        <v>theater</v>
      </c>
      <c r="P217" t="str">
        <f t="shared" si="19"/>
        <v>plays</v>
      </c>
      <c r="Q217">
        <f t="shared" si="20"/>
        <v>4</v>
      </c>
      <c r="R217">
        <f t="shared" si="23"/>
        <v>42.13</v>
      </c>
      <c r="S217" s="6">
        <f t="shared" si="21"/>
        <v>43509.25</v>
      </c>
      <c r="T217" s="6">
        <f t="shared" si="22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>
        <f t="shared" si="18"/>
        <v>theater</v>
      </c>
      <c r="P218" t="str">
        <f t="shared" si="19"/>
        <v>plays</v>
      </c>
      <c r="Q218">
        <f t="shared" si="20"/>
        <v>155</v>
      </c>
      <c r="R218">
        <f t="shared" si="23"/>
        <v>103.98</v>
      </c>
      <c r="S218" s="6">
        <f t="shared" si="21"/>
        <v>40869.25</v>
      </c>
      <c r="T218" s="6">
        <f t="shared" si="22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>
        <f t="shared" si="18"/>
        <v>film &amp; video</v>
      </c>
      <c r="P219" t="str">
        <f t="shared" si="19"/>
        <v>science fiction</v>
      </c>
      <c r="Q219">
        <f t="shared" si="20"/>
        <v>45</v>
      </c>
      <c r="R219">
        <f t="shared" si="23"/>
        <v>62</v>
      </c>
      <c r="S219" s="6">
        <f t="shared" si="21"/>
        <v>43583.208333333328</v>
      </c>
      <c r="T219" s="6">
        <f t="shared" si="22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>
        <f t="shared" si="18"/>
        <v>film &amp; video</v>
      </c>
      <c r="P220" t="str">
        <f t="shared" si="19"/>
        <v>shorts</v>
      </c>
      <c r="Q220">
        <f t="shared" si="20"/>
        <v>216</v>
      </c>
      <c r="R220">
        <f t="shared" si="23"/>
        <v>31.01</v>
      </c>
      <c r="S220" s="6">
        <f t="shared" si="21"/>
        <v>40858.25</v>
      </c>
      <c r="T220" s="6">
        <f t="shared" si="22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>
        <f t="shared" si="18"/>
        <v>film &amp; video</v>
      </c>
      <c r="P221" t="str">
        <f t="shared" si="19"/>
        <v>animation</v>
      </c>
      <c r="Q221">
        <f t="shared" si="20"/>
        <v>332</v>
      </c>
      <c r="R221">
        <f t="shared" si="23"/>
        <v>89.99</v>
      </c>
      <c r="S221" s="6">
        <f t="shared" si="21"/>
        <v>41137.208333333336</v>
      </c>
      <c r="T221" s="6">
        <f t="shared" si="22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>
        <f t="shared" si="18"/>
        <v>theater</v>
      </c>
      <c r="P222" t="str">
        <f t="shared" si="19"/>
        <v>plays</v>
      </c>
      <c r="Q222">
        <f t="shared" si="20"/>
        <v>8</v>
      </c>
      <c r="R222">
        <f t="shared" si="23"/>
        <v>39.24</v>
      </c>
      <c r="S222" s="6">
        <f t="shared" si="21"/>
        <v>40725.208333333336</v>
      </c>
      <c r="T222" s="6">
        <f t="shared" si="22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>
        <f t="shared" si="18"/>
        <v>food</v>
      </c>
      <c r="P223" t="str">
        <f t="shared" si="19"/>
        <v>food trucks</v>
      </c>
      <c r="Q223">
        <f t="shared" si="20"/>
        <v>99</v>
      </c>
      <c r="R223">
        <f t="shared" si="23"/>
        <v>54.99</v>
      </c>
      <c r="S223" s="6">
        <f t="shared" si="21"/>
        <v>41081.208333333336</v>
      </c>
      <c r="T223" s="6">
        <f t="shared" si="22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>
        <f t="shared" si="18"/>
        <v>photography</v>
      </c>
      <c r="P224" t="str">
        <f t="shared" si="19"/>
        <v>photography books</v>
      </c>
      <c r="Q224">
        <f t="shared" si="20"/>
        <v>138</v>
      </c>
      <c r="R224">
        <f t="shared" si="23"/>
        <v>47.99</v>
      </c>
      <c r="S224" s="6">
        <f t="shared" si="21"/>
        <v>41914.208333333336</v>
      </c>
      <c r="T224" s="6">
        <f t="shared" si="22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>
        <f t="shared" si="18"/>
        <v>theater</v>
      </c>
      <c r="P225" t="str">
        <f t="shared" si="19"/>
        <v>plays</v>
      </c>
      <c r="Q225">
        <f t="shared" si="20"/>
        <v>94</v>
      </c>
      <c r="R225">
        <f t="shared" si="23"/>
        <v>87.97</v>
      </c>
      <c r="S225" s="6">
        <f t="shared" si="21"/>
        <v>42445.208333333328</v>
      </c>
      <c r="T225" s="6">
        <f t="shared" si="22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>
        <f t="shared" si="18"/>
        <v>film &amp; video</v>
      </c>
      <c r="P226" t="str">
        <f t="shared" si="19"/>
        <v>science fiction</v>
      </c>
      <c r="Q226">
        <f t="shared" si="20"/>
        <v>404</v>
      </c>
      <c r="R226">
        <f t="shared" si="23"/>
        <v>52</v>
      </c>
      <c r="S226" s="6">
        <f t="shared" si="21"/>
        <v>41906.208333333336</v>
      </c>
      <c r="T226" s="6">
        <f t="shared" si="22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>
        <f t="shared" si="18"/>
        <v>music</v>
      </c>
      <c r="P227" t="str">
        <f t="shared" si="19"/>
        <v>rock</v>
      </c>
      <c r="Q227">
        <f t="shared" si="20"/>
        <v>260</v>
      </c>
      <c r="R227">
        <f t="shared" si="23"/>
        <v>30</v>
      </c>
      <c r="S227" s="6">
        <f t="shared" si="21"/>
        <v>41762.208333333336</v>
      </c>
      <c r="T227" s="6">
        <f t="shared" si="22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>
        <f t="shared" si="18"/>
        <v>photography</v>
      </c>
      <c r="P228" t="str">
        <f t="shared" si="19"/>
        <v>photography books</v>
      </c>
      <c r="Q228">
        <f t="shared" si="20"/>
        <v>367</v>
      </c>
      <c r="R228">
        <f t="shared" si="23"/>
        <v>98.21</v>
      </c>
      <c r="S228" s="6">
        <f t="shared" si="21"/>
        <v>40276.208333333336</v>
      </c>
      <c r="T228" s="6">
        <f t="shared" si="22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>
        <f t="shared" si="18"/>
        <v>games</v>
      </c>
      <c r="P229" t="str">
        <f t="shared" si="19"/>
        <v>mobile games</v>
      </c>
      <c r="Q229">
        <f t="shared" si="20"/>
        <v>169</v>
      </c>
      <c r="R229">
        <f t="shared" si="23"/>
        <v>108.96</v>
      </c>
      <c r="S229" s="6">
        <f t="shared" si="21"/>
        <v>42139.208333333328</v>
      </c>
      <c r="T229" s="6">
        <f t="shared" si="22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>
        <f t="shared" si="18"/>
        <v>film &amp; video</v>
      </c>
      <c r="P230" t="str">
        <f t="shared" si="19"/>
        <v>animation</v>
      </c>
      <c r="Q230">
        <f t="shared" si="20"/>
        <v>120</v>
      </c>
      <c r="R230">
        <f t="shared" si="23"/>
        <v>67</v>
      </c>
      <c r="S230" s="6">
        <f t="shared" si="21"/>
        <v>42613.208333333328</v>
      </c>
      <c r="T230" s="6">
        <f t="shared" si="22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>
        <f t="shared" si="18"/>
        <v>games</v>
      </c>
      <c r="P231" t="str">
        <f t="shared" si="19"/>
        <v>mobile games</v>
      </c>
      <c r="Q231">
        <f t="shared" si="20"/>
        <v>194</v>
      </c>
      <c r="R231">
        <f t="shared" si="23"/>
        <v>64.989999999999995</v>
      </c>
      <c r="S231" s="6">
        <f t="shared" si="21"/>
        <v>42887.208333333328</v>
      </c>
      <c r="T231" s="6">
        <f t="shared" si="22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>
        <f t="shared" si="18"/>
        <v>games</v>
      </c>
      <c r="P232" t="str">
        <f t="shared" si="19"/>
        <v>video games</v>
      </c>
      <c r="Q232">
        <f t="shared" si="20"/>
        <v>420</v>
      </c>
      <c r="R232">
        <f t="shared" si="23"/>
        <v>99.84</v>
      </c>
      <c r="S232" s="6">
        <f t="shared" si="21"/>
        <v>43805.25</v>
      </c>
      <c r="T232" s="6">
        <f t="shared" si="22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>
        <f t="shared" si="18"/>
        <v>theater</v>
      </c>
      <c r="P233" t="str">
        <f t="shared" si="19"/>
        <v>plays</v>
      </c>
      <c r="Q233">
        <f t="shared" si="20"/>
        <v>77</v>
      </c>
      <c r="R233">
        <f t="shared" si="23"/>
        <v>82.43</v>
      </c>
      <c r="S233" s="6">
        <f t="shared" si="21"/>
        <v>41415.208333333336</v>
      </c>
      <c r="T233" s="6">
        <f t="shared" si="22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>
        <f t="shared" si="18"/>
        <v>theater</v>
      </c>
      <c r="P234" t="str">
        <f t="shared" si="19"/>
        <v>plays</v>
      </c>
      <c r="Q234">
        <f t="shared" si="20"/>
        <v>171</v>
      </c>
      <c r="R234">
        <f t="shared" si="23"/>
        <v>63.29</v>
      </c>
      <c r="S234" s="6">
        <f t="shared" si="21"/>
        <v>42576.208333333328</v>
      </c>
      <c r="T234" s="6">
        <f t="shared" si="22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>
        <f t="shared" si="18"/>
        <v>film &amp; video</v>
      </c>
      <c r="P235" t="str">
        <f t="shared" si="19"/>
        <v>animation</v>
      </c>
      <c r="Q235">
        <f t="shared" si="20"/>
        <v>158</v>
      </c>
      <c r="R235">
        <f t="shared" si="23"/>
        <v>96.77</v>
      </c>
      <c r="S235" s="6">
        <f t="shared" si="21"/>
        <v>40706.208333333336</v>
      </c>
      <c r="T235" s="6">
        <f t="shared" si="22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>
        <f t="shared" si="18"/>
        <v>games</v>
      </c>
      <c r="P236" t="str">
        <f t="shared" si="19"/>
        <v>video games</v>
      </c>
      <c r="Q236">
        <f t="shared" si="20"/>
        <v>109</v>
      </c>
      <c r="R236">
        <f t="shared" si="23"/>
        <v>54.91</v>
      </c>
      <c r="S236" s="6">
        <f t="shared" si="21"/>
        <v>42969.208333333328</v>
      </c>
      <c r="T236" s="6">
        <f t="shared" si="22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>
        <f t="shared" si="18"/>
        <v>film &amp; video</v>
      </c>
      <c r="P237" t="str">
        <f t="shared" si="19"/>
        <v>animation</v>
      </c>
      <c r="Q237">
        <f t="shared" si="20"/>
        <v>42</v>
      </c>
      <c r="R237">
        <f t="shared" si="23"/>
        <v>39.01</v>
      </c>
      <c r="S237" s="6">
        <f t="shared" si="21"/>
        <v>42779.25</v>
      </c>
      <c r="T237" s="6">
        <f t="shared" si="22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>
        <f t="shared" si="18"/>
        <v>music</v>
      </c>
      <c r="P238" t="str">
        <f t="shared" si="19"/>
        <v>rock</v>
      </c>
      <c r="Q238">
        <f t="shared" si="20"/>
        <v>11</v>
      </c>
      <c r="R238">
        <f t="shared" si="23"/>
        <v>75.84</v>
      </c>
      <c r="S238" s="6">
        <f t="shared" si="21"/>
        <v>43641.208333333328</v>
      </c>
      <c r="T238" s="6">
        <f t="shared" si="22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>
        <f t="shared" si="18"/>
        <v>film &amp; video</v>
      </c>
      <c r="P239" t="str">
        <f t="shared" si="19"/>
        <v>animation</v>
      </c>
      <c r="Q239">
        <f t="shared" si="20"/>
        <v>159</v>
      </c>
      <c r="R239">
        <f t="shared" si="23"/>
        <v>45.05</v>
      </c>
      <c r="S239" s="6">
        <f t="shared" si="21"/>
        <v>41754.208333333336</v>
      </c>
      <c r="T239" s="6">
        <f t="shared" si="22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>
        <f t="shared" si="18"/>
        <v>theater</v>
      </c>
      <c r="P240" t="str">
        <f t="shared" si="19"/>
        <v>plays</v>
      </c>
      <c r="Q240">
        <f t="shared" si="20"/>
        <v>422</v>
      </c>
      <c r="R240">
        <f t="shared" si="23"/>
        <v>104.52</v>
      </c>
      <c r="S240" s="6">
        <f t="shared" si="21"/>
        <v>43083.25</v>
      </c>
      <c r="T240" s="6">
        <f t="shared" si="22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>
        <f t="shared" si="18"/>
        <v>technology</v>
      </c>
      <c r="P241" t="str">
        <f t="shared" si="19"/>
        <v>wearables</v>
      </c>
      <c r="Q241">
        <f t="shared" si="20"/>
        <v>98</v>
      </c>
      <c r="R241">
        <f t="shared" si="23"/>
        <v>76.27</v>
      </c>
      <c r="S241" s="6">
        <f t="shared" si="21"/>
        <v>42245.208333333328</v>
      </c>
      <c r="T241" s="6">
        <f t="shared" si="22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>
        <f t="shared" si="18"/>
        <v>theater</v>
      </c>
      <c r="P242" t="str">
        <f t="shared" si="19"/>
        <v>plays</v>
      </c>
      <c r="Q242">
        <f t="shared" si="20"/>
        <v>419</v>
      </c>
      <c r="R242">
        <f t="shared" si="23"/>
        <v>69.02</v>
      </c>
      <c r="S242" s="6">
        <f t="shared" si="21"/>
        <v>40396.208333333336</v>
      </c>
      <c r="T242" s="6">
        <f t="shared" si="22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>
        <f t="shared" si="18"/>
        <v>publishing</v>
      </c>
      <c r="P243" t="str">
        <f t="shared" si="19"/>
        <v>nonfiction</v>
      </c>
      <c r="Q243">
        <f t="shared" si="20"/>
        <v>102</v>
      </c>
      <c r="R243">
        <f t="shared" si="23"/>
        <v>101.98</v>
      </c>
      <c r="S243" s="6">
        <f t="shared" si="21"/>
        <v>41742.208333333336</v>
      </c>
      <c r="T243" s="6">
        <f t="shared" si="22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>
        <f t="shared" si="18"/>
        <v>music</v>
      </c>
      <c r="P244" t="str">
        <f t="shared" si="19"/>
        <v>rock</v>
      </c>
      <c r="Q244">
        <f t="shared" si="20"/>
        <v>128</v>
      </c>
      <c r="R244">
        <f t="shared" si="23"/>
        <v>42.92</v>
      </c>
      <c r="S244" s="6">
        <f t="shared" si="21"/>
        <v>42865.208333333328</v>
      </c>
      <c r="T244" s="6">
        <f t="shared" si="22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>
        <f t="shared" si="18"/>
        <v>theater</v>
      </c>
      <c r="P245" t="str">
        <f t="shared" si="19"/>
        <v>plays</v>
      </c>
      <c r="Q245">
        <f t="shared" si="20"/>
        <v>445</v>
      </c>
      <c r="R245">
        <f t="shared" si="23"/>
        <v>43.03</v>
      </c>
      <c r="S245" s="6">
        <f t="shared" si="21"/>
        <v>43163.25</v>
      </c>
      <c r="T245" s="6">
        <f t="shared" si="22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>
        <f t="shared" si="18"/>
        <v>theater</v>
      </c>
      <c r="P246" t="str">
        <f t="shared" si="19"/>
        <v>plays</v>
      </c>
      <c r="Q246">
        <f t="shared" si="20"/>
        <v>570</v>
      </c>
      <c r="R246">
        <f t="shared" si="23"/>
        <v>75.25</v>
      </c>
      <c r="S246" s="6">
        <f t="shared" si="21"/>
        <v>41834.208333333336</v>
      </c>
      <c r="T246" s="6">
        <f t="shared" si="22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>
        <f t="shared" si="18"/>
        <v>theater</v>
      </c>
      <c r="P247" t="str">
        <f t="shared" si="19"/>
        <v>plays</v>
      </c>
      <c r="Q247">
        <f t="shared" si="20"/>
        <v>509</v>
      </c>
      <c r="R247">
        <f t="shared" si="23"/>
        <v>69.02</v>
      </c>
      <c r="S247" s="6">
        <f t="shared" si="21"/>
        <v>41736.208333333336</v>
      </c>
      <c r="T247" s="6">
        <f t="shared" si="22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>
        <f t="shared" si="18"/>
        <v>technology</v>
      </c>
      <c r="P248" t="str">
        <f t="shared" si="19"/>
        <v>web</v>
      </c>
      <c r="Q248">
        <f t="shared" si="20"/>
        <v>326</v>
      </c>
      <c r="R248">
        <f t="shared" si="23"/>
        <v>65.989999999999995</v>
      </c>
      <c r="S248" s="6">
        <f t="shared" si="21"/>
        <v>41491.208333333336</v>
      </c>
      <c r="T248" s="6">
        <f t="shared" si="22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>
        <f t="shared" si="18"/>
        <v>publishing</v>
      </c>
      <c r="P249" t="str">
        <f t="shared" si="19"/>
        <v>fiction</v>
      </c>
      <c r="Q249">
        <f t="shared" si="20"/>
        <v>933</v>
      </c>
      <c r="R249">
        <f t="shared" si="23"/>
        <v>98.01</v>
      </c>
      <c r="S249" s="6">
        <f t="shared" si="21"/>
        <v>42726.25</v>
      </c>
      <c r="T249" s="6">
        <f t="shared" si="22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>
        <f t="shared" si="18"/>
        <v>games</v>
      </c>
      <c r="P250" t="str">
        <f t="shared" si="19"/>
        <v>mobile games</v>
      </c>
      <c r="Q250">
        <f t="shared" si="20"/>
        <v>211</v>
      </c>
      <c r="R250">
        <f t="shared" si="23"/>
        <v>60.11</v>
      </c>
      <c r="S250" s="6">
        <f t="shared" si="21"/>
        <v>42004.25</v>
      </c>
      <c r="T250" s="6">
        <f t="shared" si="22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>
        <f t="shared" si="18"/>
        <v>publishing</v>
      </c>
      <c r="P251" t="str">
        <f t="shared" si="19"/>
        <v>translations</v>
      </c>
      <c r="Q251">
        <f t="shared" si="20"/>
        <v>273</v>
      </c>
      <c r="R251">
        <f t="shared" si="23"/>
        <v>26</v>
      </c>
      <c r="S251" s="6">
        <f t="shared" si="21"/>
        <v>42006.25</v>
      </c>
      <c r="T251" s="6">
        <f t="shared" si="22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>
        <f t="shared" si="18"/>
        <v>music</v>
      </c>
      <c r="P252" t="str">
        <f t="shared" si="19"/>
        <v>rock</v>
      </c>
      <c r="Q252">
        <f t="shared" si="20"/>
        <v>3</v>
      </c>
      <c r="R252">
        <f t="shared" si="23"/>
        <v>3</v>
      </c>
      <c r="S252" s="6">
        <f t="shared" si="21"/>
        <v>40203.25</v>
      </c>
      <c r="T252" s="6">
        <f t="shared" si="22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>
        <f t="shared" si="18"/>
        <v>theater</v>
      </c>
      <c r="P253" t="str">
        <f t="shared" si="19"/>
        <v>plays</v>
      </c>
      <c r="Q253">
        <f t="shared" si="20"/>
        <v>54</v>
      </c>
      <c r="R253">
        <f t="shared" si="23"/>
        <v>38.020000000000003</v>
      </c>
      <c r="S253" s="6">
        <f t="shared" si="21"/>
        <v>41252.25</v>
      </c>
      <c r="T253" s="6">
        <f t="shared" si="22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>
        <f t="shared" si="18"/>
        <v>theater</v>
      </c>
      <c r="P254" t="str">
        <f t="shared" si="19"/>
        <v>plays</v>
      </c>
      <c r="Q254">
        <f t="shared" si="20"/>
        <v>626</v>
      </c>
      <c r="R254">
        <f t="shared" si="23"/>
        <v>106.15</v>
      </c>
      <c r="S254" s="6">
        <f t="shared" si="21"/>
        <v>41572.208333333336</v>
      </c>
      <c r="T254" s="6">
        <f t="shared" si="22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>
        <f t="shared" si="18"/>
        <v>film &amp; video</v>
      </c>
      <c r="P255" t="str">
        <f t="shared" si="19"/>
        <v>drama</v>
      </c>
      <c r="Q255">
        <f t="shared" si="20"/>
        <v>89</v>
      </c>
      <c r="R255">
        <f t="shared" si="23"/>
        <v>81.02</v>
      </c>
      <c r="S255" s="6">
        <f t="shared" si="21"/>
        <v>40641.208333333336</v>
      </c>
      <c r="T255" s="6">
        <f t="shared" si="22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>
        <f t="shared" si="18"/>
        <v>publishing</v>
      </c>
      <c r="P256" t="str">
        <f t="shared" si="19"/>
        <v>nonfiction</v>
      </c>
      <c r="Q256">
        <f t="shared" si="20"/>
        <v>185</v>
      </c>
      <c r="R256">
        <f t="shared" si="23"/>
        <v>96.65</v>
      </c>
      <c r="S256" s="6">
        <f t="shared" si="21"/>
        <v>42787.25</v>
      </c>
      <c r="T256" s="6">
        <f t="shared" si="22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>
        <f t="shared" si="18"/>
        <v>music</v>
      </c>
      <c r="P257" t="str">
        <f t="shared" si="19"/>
        <v>rock</v>
      </c>
      <c r="Q257">
        <f t="shared" si="20"/>
        <v>120</v>
      </c>
      <c r="R257">
        <f t="shared" si="23"/>
        <v>57</v>
      </c>
      <c r="S257" s="6">
        <f t="shared" si="21"/>
        <v>40590.25</v>
      </c>
      <c r="T257" s="6">
        <f t="shared" si="22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>
        <f t="shared" si="18"/>
        <v>music</v>
      </c>
      <c r="P258" t="str">
        <f t="shared" si="19"/>
        <v>rock</v>
      </c>
      <c r="Q258">
        <f t="shared" si="20"/>
        <v>23</v>
      </c>
      <c r="R258">
        <f t="shared" si="23"/>
        <v>63.93</v>
      </c>
      <c r="S258" s="6">
        <f t="shared" si="21"/>
        <v>42393.25</v>
      </c>
      <c r="T258" s="6">
        <f t="shared" si="22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>
        <f t="shared" ref="O259:O322" si="24">LEFT(N259, FIND("/",N259)-1)</f>
        <v>theater</v>
      </c>
      <c r="P259" t="str">
        <f t="shared" ref="P259:P322" si="25">RIGHT(N259, LEN(N259)- FIND("/",N259))</f>
        <v>plays</v>
      </c>
      <c r="Q259">
        <f t="shared" ref="Q259:Q322" si="26">ROUND(E259/D259*100, 0)</f>
        <v>146</v>
      </c>
      <c r="R259">
        <f t="shared" si="23"/>
        <v>90.46</v>
      </c>
      <c r="S259" s="6">
        <f t="shared" ref="S259:S322" si="27">((J259/86400)+DATE(1970, 1, 1))</f>
        <v>41338.25</v>
      </c>
      <c r="T259" s="6">
        <f t="shared" ref="T259:T322" si="28">((K259/86400)+DATE(1970, 1, 1))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>
        <f t="shared" si="24"/>
        <v>theater</v>
      </c>
      <c r="P260" t="str">
        <f t="shared" si="25"/>
        <v>plays</v>
      </c>
      <c r="Q260">
        <f t="shared" si="26"/>
        <v>268</v>
      </c>
      <c r="R260">
        <f t="shared" ref="R260:R323" si="29">ROUND(E260/G260, 2)</f>
        <v>72.17</v>
      </c>
      <c r="S260" s="6">
        <f t="shared" si="27"/>
        <v>42712.25</v>
      </c>
      <c r="T260" s="6">
        <f t="shared" si="2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>
        <f t="shared" si="24"/>
        <v>photography</v>
      </c>
      <c r="P261" t="str">
        <f t="shared" si="25"/>
        <v>photography books</v>
      </c>
      <c r="Q261">
        <f t="shared" si="26"/>
        <v>598</v>
      </c>
      <c r="R261">
        <f t="shared" si="29"/>
        <v>77.930000000000007</v>
      </c>
      <c r="S261" s="6">
        <f t="shared" si="27"/>
        <v>41251.25</v>
      </c>
      <c r="T261" s="6">
        <f t="shared" si="2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>
        <f t="shared" si="24"/>
        <v>music</v>
      </c>
      <c r="P262" t="str">
        <f t="shared" si="25"/>
        <v>rock</v>
      </c>
      <c r="Q262">
        <f t="shared" si="26"/>
        <v>158</v>
      </c>
      <c r="R262">
        <f t="shared" si="29"/>
        <v>38.07</v>
      </c>
      <c r="S262" s="6">
        <f t="shared" si="27"/>
        <v>41180.208333333336</v>
      </c>
      <c r="T262" s="6">
        <f t="shared" si="2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>
        <f t="shared" si="24"/>
        <v>music</v>
      </c>
      <c r="P263" t="str">
        <f t="shared" si="25"/>
        <v>rock</v>
      </c>
      <c r="Q263">
        <f t="shared" si="26"/>
        <v>31</v>
      </c>
      <c r="R263">
        <f t="shared" si="29"/>
        <v>57.94</v>
      </c>
      <c r="S263" s="6">
        <f t="shared" si="27"/>
        <v>40415.208333333336</v>
      </c>
      <c r="T263" s="6">
        <f t="shared" si="2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>
        <f t="shared" si="24"/>
        <v>music</v>
      </c>
      <c r="P264" t="str">
        <f t="shared" si="25"/>
        <v>indie rock</v>
      </c>
      <c r="Q264">
        <f t="shared" si="26"/>
        <v>313</v>
      </c>
      <c r="R264">
        <f t="shared" si="29"/>
        <v>49.79</v>
      </c>
      <c r="S264" s="6">
        <f t="shared" si="27"/>
        <v>40638.208333333336</v>
      </c>
      <c r="T264" s="6">
        <f t="shared" si="2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>
        <f t="shared" si="24"/>
        <v>photography</v>
      </c>
      <c r="P265" t="str">
        <f t="shared" si="25"/>
        <v>photography books</v>
      </c>
      <c r="Q265">
        <f t="shared" si="26"/>
        <v>371</v>
      </c>
      <c r="R265">
        <f t="shared" si="29"/>
        <v>54.05</v>
      </c>
      <c r="S265" s="6">
        <f t="shared" si="27"/>
        <v>40187.25</v>
      </c>
      <c r="T265" s="6">
        <f t="shared" si="2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>
        <f t="shared" si="24"/>
        <v>theater</v>
      </c>
      <c r="P266" t="str">
        <f t="shared" si="25"/>
        <v>plays</v>
      </c>
      <c r="Q266">
        <f t="shared" si="26"/>
        <v>363</v>
      </c>
      <c r="R266">
        <f t="shared" si="29"/>
        <v>30</v>
      </c>
      <c r="S266" s="6">
        <f t="shared" si="27"/>
        <v>41317.25</v>
      </c>
      <c r="T266" s="6">
        <f t="shared" si="2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>
        <f t="shared" si="24"/>
        <v>theater</v>
      </c>
      <c r="P267" t="str">
        <f t="shared" si="25"/>
        <v>plays</v>
      </c>
      <c r="Q267">
        <f t="shared" si="26"/>
        <v>123</v>
      </c>
      <c r="R267">
        <f t="shared" si="29"/>
        <v>70.13</v>
      </c>
      <c r="S267" s="6">
        <f t="shared" si="27"/>
        <v>42372.25</v>
      </c>
      <c r="T267" s="6">
        <f t="shared" si="2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>
        <f t="shared" si="24"/>
        <v>music</v>
      </c>
      <c r="P268" t="str">
        <f t="shared" si="25"/>
        <v>jazz</v>
      </c>
      <c r="Q268">
        <f t="shared" si="26"/>
        <v>77</v>
      </c>
      <c r="R268">
        <f t="shared" si="29"/>
        <v>27</v>
      </c>
      <c r="S268" s="6">
        <f t="shared" si="27"/>
        <v>41950.25</v>
      </c>
      <c r="T268" s="6">
        <f t="shared" si="2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>
        <f t="shared" si="24"/>
        <v>theater</v>
      </c>
      <c r="P269" t="str">
        <f t="shared" si="25"/>
        <v>plays</v>
      </c>
      <c r="Q269">
        <f t="shared" si="26"/>
        <v>234</v>
      </c>
      <c r="R269">
        <f t="shared" si="29"/>
        <v>51.99</v>
      </c>
      <c r="S269" s="6">
        <f t="shared" si="27"/>
        <v>41206.208333333336</v>
      </c>
      <c r="T269" s="6">
        <f t="shared" si="2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>
        <f t="shared" si="24"/>
        <v>film &amp; video</v>
      </c>
      <c r="P270" t="str">
        <f t="shared" si="25"/>
        <v>documentary</v>
      </c>
      <c r="Q270">
        <f t="shared" si="26"/>
        <v>181</v>
      </c>
      <c r="R270">
        <f t="shared" si="29"/>
        <v>56.42</v>
      </c>
      <c r="S270" s="6">
        <f t="shared" si="27"/>
        <v>41186.208333333336</v>
      </c>
      <c r="T270" s="6">
        <f t="shared" si="2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>
        <f t="shared" si="24"/>
        <v>film &amp; video</v>
      </c>
      <c r="P271" t="str">
        <f t="shared" si="25"/>
        <v>television</v>
      </c>
      <c r="Q271">
        <f t="shared" si="26"/>
        <v>253</v>
      </c>
      <c r="R271">
        <f t="shared" si="29"/>
        <v>101.63</v>
      </c>
      <c r="S271" s="6">
        <f t="shared" si="27"/>
        <v>43496.25</v>
      </c>
      <c r="T271" s="6">
        <f t="shared" si="2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>
        <f t="shared" si="24"/>
        <v>games</v>
      </c>
      <c r="P272" t="str">
        <f t="shared" si="25"/>
        <v>video games</v>
      </c>
      <c r="Q272">
        <f t="shared" si="26"/>
        <v>27</v>
      </c>
      <c r="R272">
        <f t="shared" si="29"/>
        <v>25.01</v>
      </c>
      <c r="S272" s="6">
        <f t="shared" si="27"/>
        <v>40514.25</v>
      </c>
      <c r="T272" s="6">
        <f t="shared" si="2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>
        <f t="shared" si="24"/>
        <v>photography</v>
      </c>
      <c r="P273" t="str">
        <f t="shared" si="25"/>
        <v>photography books</v>
      </c>
      <c r="Q273">
        <f t="shared" si="26"/>
        <v>1</v>
      </c>
      <c r="R273">
        <f t="shared" si="29"/>
        <v>32.020000000000003</v>
      </c>
      <c r="S273" s="6">
        <f t="shared" si="27"/>
        <v>42345.25</v>
      </c>
      <c r="T273" s="6">
        <f t="shared" si="2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>
        <f t="shared" si="24"/>
        <v>theater</v>
      </c>
      <c r="P274" t="str">
        <f t="shared" si="25"/>
        <v>plays</v>
      </c>
      <c r="Q274">
        <f t="shared" si="26"/>
        <v>304</v>
      </c>
      <c r="R274">
        <f t="shared" si="29"/>
        <v>82.02</v>
      </c>
      <c r="S274" s="6">
        <f t="shared" si="27"/>
        <v>43656.208333333328</v>
      </c>
      <c r="T274" s="6">
        <f t="shared" si="2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>
        <f t="shared" si="24"/>
        <v>theater</v>
      </c>
      <c r="P275" t="str">
        <f t="shared" si="25"/>
        <v>plays</v>
      </c>
      <c r="Q275">
        <f t="shared" si="26"/>
        <v>137</v>
      </c>
      <c r="R275">
        <f t="shared" si="29"/>
        <v>37.96</v>
      </c>
      <c r="S275" s="6">
        <f t="shared" si="27"/>
        <v>42995.208333333328</v>
      </c>
      <c r="T275" s="6">
        <f t="shared" si="2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>
        <f t="shared" si="24"/>
        <v>theater</v>
      </c>
      <c r="P276" t="str">
        <f t="shared" si="25"/>
        <v>plays</v>
      </c>
      <c r="Q276">
        <f t="shared" si="26"/>
        <v>32</v>
      </c>
      <c r="R276">
        <f t="shared" si="29"/>
        <v>51.53</v>
      </c>
      <c r="S276" s="6">
        <f t="shared" si="27"/>
        <v>43045.25</v>
      </c>
      <c r="T276" s="6">
        <f t="shared" si="2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>
        <f t="shared" si="24"/>
        <v>publishing</v>
      </c>
      <c r="P277" t="str">
        <f t="shared" si="25"/>
        <v>translations</v>
      </c>
      <c r="Q277">
        <f t="shared" si="26"/>
        <v>242</v>
      </c>
      <c r="R277">
        <f t="shared" si="29"/>
        <v>81.2</v>
      </c>
      <c r="S277" s="6">
        <f t="shared" si="27"/>
        <v>43561.208333333328</v>
      </c>
      <c r="T277" s="6">
        <f t="shared" si="2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>
        <f t="shared" si="24"/>
        <v>games</v>
      </c>
      <c r="P278" t="str">
        <f t="shared" si="25"/>
        <v>video games</v>
      </c>
      <c r="Q278">
        <f t="shared" si="26"/>
        <v>97</v>
      </c>
      <c r="R278">
        <f t="shared" si="29"/>
        <v>40.03</v>
      </c>
      <c r="S278" s="6">
        <f t="shared" si="27"/>
        <v>41018.208333333336</v>
      </c>
      <c r="T278" s="6">
        <f t="shared" si="2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>
        <f t="shared" si="24"/>
        <v>theater</v>
      </c>
      <c r="P279" t="str">
        <f t="shared" si="25"/>
        <v>plays</v>
      </c>
      <c r="Q279">
        <f t="shared" si="26"/>
        <v>1066</v>
      </c>
      <c r="R279">
        <f t="shared" si="29"/>
        <v>89.94</v>
      </c>
      <c r="S279" s="6">
        <f t="shared" si="27"/>
        <v>40378.208333333336</v>
      </c>
      <c r="T279" s="6">
        <f t="shared" si="2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>
        <f t="shared" si="24"/>
        <v>technology</v>
      </c>
      <c r="P280" t="str">
        <f t="shared" si="25"/>
        <v>web</v>
      </c>
      <c r="Q280">
        <f t="shared" si="26"/>
        <v>326</v>
      </c>
      <c r="R280">
        <f t="shared" si="29"/>
        <v>96.69</v>
      </c>
      <c r="S280" s="6">
        <f t="shared" si="27"/>
        <v>41239.25</v>
      </c>
      <c r="T280" s="6">
        <f t="shared" si="2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>
        <f t="shared" si="24"/>
        <v>theater</v>
      </c>
      <c r="P281" t="str">
        <f t="shared" si="25"/>
        <v>plays</v>
      </c>
      <c r="Q281">
        <f t="shared" si="26"/>
        <v>171</v>
      </c>
      <c r="R281">
        <f t="shared" si="29"/>
        <v>25.01</v>
      </c>
      <c r="S281" s="6">
        <f t="shared" si="27"/>
        <v>43346.208333333328</v>
      </c>
      <c r="T281" s="6">
        <f t="shared" si="2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>
        <f t="shared" si="24"/>
        <v>film &amp; video</v>
      </c>
      <c r="P282" t="str">
        <f t="shared" si="25"/>
        <v>animation</v>
      </c>
      <c r="Q282">
        <f t="shared" si="26"/>
        <v>581</v>
      </c>
      <c r="R282">
        <f t="shared" si="29"/>
        <v>36.99</v>
      </c>
      <c r="S282" s="6">
        <f t="shared" si="27"/>
        <v>43060.25</v>
      </c>
      <c r="T282" s="6">
        <f t="shared" si="2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>
        <f t="shared" si="24"/>
        <v>theater</v>
      </c>
      <c r="P283" t="str">
        <f t="shared" si="25"/>
        <v>plays</v>
      </c>
      <c r="Q283">
        <f t="shared" si="26"/>
        <v>92</v>
      </c>
      <c r="R283">
        <f t="shared" si="29"/>
        <v>73.010000000000005</v>
      </c>
      <c r="S283" s="6">
        <f t="shared" si="27"/>
        <v>40979.25</v>
      </c>
      <c r="T283" s="6">
        <f t="shared" si="2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>
        <f t="shared" si="24"/>
        <v>film &amp; video</v>
      </c>
      <c r="P284" t="str">
        <f t="shared" si="25"/>
        <v>television</v>
      </c>
      <c r="Q284">
        <f t="shared" si="26"/>
        <v>108</v>
      </c>
      <c r="R284">
        <f t="shared" si="29"/>
        <v>68.239999999999995</v>
      </c>
      <c r="S284" s="6">
        <f t="shared" si="27"/>
        <v>42701.25</v>
      </c>
      <c r="T284" s="6">
        <f t="shared" si="2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>
        <f t="shared" si="24"/>
        <v>music</v>
      </c>
      <c r="P285" t="str">
        <f t="shared" si="25"/>
        <v>rock</v>
      </c>
      <c r="Q285">
        <f t="shared" si="26"/>
        <v>19</v>
      </c>
      <c r="R285">
        <f t="shared" si="29"/>
        <v>52.31</v>
      </c>
      <c r="S285" s="6">
        <f t="shared" si="27"/>
        <v>42520.208333333328</v>
      </c>
      <c r="T285" s="6">
        <f t="shared" si="2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>
        <f t="shared" si="24"/>
        <v>technology</v>
      </c>
      <c r="P286" t="str">
        <f t="shared" si="25"/>
        <v>web</v>
      </c>
      <c r="Q286">
        <f t="shared" si="26"/>
        <v>83</v>
      </c>
      <c r="R286">
        <f t="shared" si="29"/>
        <v>61.77</v>
      </c>
      <c r="S286" s="6">
        <f t="shared" si="27"/>
        <v>41030.208333333336</v>
      </c>
      <c r="T286" s="6">
        <f t="shared" si="2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>
        <f t="shared" si="24"/>
        <v>theater</v>
      </c>
      <c r="P287" t="str">
        <f t="shared" si="25"/>
        <v>plays</v>
      </c>
      <c r="Q287">
        <f t="shared" si="26"/>
        <v>706</v>
      </c>
      <c r="R287">
        <f t="shared" si="29"/>
        <v>25.03</v>
      </c>
      <c r="S287" s="6">
        <f t="shared" si="27"/>
        <v>42623.208333333328</v>
      </c>
      <c r="T287" s="6">
        <f t="shared" si="2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>
        <f t="shared" si="24"/>
        <v>theater</v>
      </c>
      <c r="P288" t="str">
        <f t="shared" si="25"/>
        <v>plays</v>
      </c>
      <c r="Q288">
        <f t="shared" si="26"/>
        <v>17</v>
      </c>
      <c r="R288">
        <f t="shared" si="29"/>
        <v>106.29</v>
      </c>
      <c r="S288" s="6">
        <f t="shared" si="27"/>
        <v>42697.25</v>
      </c>
      <c r="T288" s="6">
        <f t="shared" si="2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>
        <f t="shared" si="24"/>
        <v>music</v>
      </c>
      <c r="P289" t="str">
        <f t="shared" si="25"/>
        <v>electric music</v>
      </c>
      <c r="Q289">
        <f t="shared" si="26"/>
        <v>210</v>
      </c>
      <c r="R289">
        <f t="shared" si="29"/>
        <v>75.069999999999993</v>
      </c>
      <c r="S289" s="6">
        <f t="shared" si="27"/>
        <v>42122.208333333328</v>
      </c>
      <c r="T289" s="6">
        <f t="shared" si="2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>
        <f t="shared" si="24"/>
        <v>music</v>
      </c>
      <c r="P290" t="str">
        <f t="shared" si="25"/>
        <v>metal</v>
      </c>
      <c r="Q290">
        <f t="shared" si="26"/>
        <v>98</v>
      </c>
      <c r="R290">
        <f t="shared" si="29"/>
        <v>39.97</v>
      </c>
      <c r="S290" s="6">
        <f t="shared" si="27"/>
        <v>40982.208333333336</v>
      </c>
      <c r="T290" s="6">
        <f t="shared" si="2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>
        <f t="shared" si="24"/>
        <v>theater</v>
      </c>
      <c r="P291" t="str">
        <f t="shared" si="25"/>
        <v>plays</v>
      </c>
      <c r="Q291">
        <f t="shared" si="26"/>
        <v>1684</v>
      </c>
      <c r="R291">
        <f t="shared" si="29"/>
        <v>39.979999999999997</v>
      </c>
      <c r="S291" s="6">
        <f t="shared" si="27"/>
        <v>42219.208333333328</v>
      </c>
      <c r="T291" s="6">
        <f t="shared" si="2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>
        <f t="shared" si="24"/>
        <v>film &amp; video</v>
      </c>
      <c r="P292" t="str">
        <f t="shared" si="25"/>
        <v>documentary</v>
      </c>
      <c r="Q292">
        <f t="shared" si="26"/>
        <v>54</v>
      </c>
      <c r="R292">
        <f t="shared" si="29"/>
        <v>101.02</v>
      </c>
      <c r="S292" s="6">
        <f t="shared" si="27"/>
        <v>41404.208333333336</v>
      </c>
      <c r="T292" s="6">
        <f t="shared" si="2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>
        <f t="shared" si="24"/>
        <v>technology</v>
      </c>
      <c r="P293" t="str">
        <f t="shared" si="25"/>
        <v>web</v>
      </c>
      <c r="Q293">
        <f t="shared" si="26"/>
        <v>457</v>
      </c>
      <c r="R293">
        <f t="shared" si="29"/>
        <v>76.81</v>
      </c>
      <c r="S293" s="6">
        <f t="shared" si="27"/>
        <v>40831.208333333336</v>
      </c>
      <c r="T293" s="6">
        <f t="shared" si="2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>
        <f t="shared" si="24"/>
        <v>food</v>
      </c>
      <c r="P294" t="str">
        <f t="shared" si="25"/>
        <v>food trucks</v>
      </c>
      <c r="Q294">
        <f t="shared" si="26"/>
        <v>10</v>
      </c>
      <c r="R294">
        <f t="shared" si="29"/>
        <v>71.7</v>
      </c>
      <c r="S294" s="6">
        <f t="shared" si="27"/>
        <v>40984.208333333336</v>
      </c>
      <c r="T294" s="6">
        <f t="shared" si="2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>
        <f t="shared" si="24"/>
        <v>theater</v>
      </c>
      <c r="P295" t="str">
        <f t="shared" si="25"/>
        <v>plays</v>
      </c>
      <c r="Q295">
        <f t="shared" si="26"/>
        <v>16</v>
      </c>
      <c r="R295">
        <f t="shared" si="29"/>
        <v>33.28</v>
      </c>
      <c r="S295" s="6">
        <f t="shared" si="27"/>
        <v>40456.208333333336</v>
      </c>
      <c r="T295" s="6">
        <f t="shared" si="2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>
        <f t="shared" si="24"/>
        <v>theater</v>
      </c>
      <c r="P296" t="str">
        <f t="shared" si="25"/>
        <v>plays</v>
      </c>
      <c r="Q296">
        <f t="shared" si="26"/>
        <v>1340</v>
      </c>
      <c r="R296">
        <f t="shared" si="29"/>
        <v>43.92</v>
      </c>
      <c r="S296" s="6">
        <f t="shared" si="27"/>
        <v>43399.208333333328</v>
      </c>
      <c r="T296" s="6">
        <f t="shared" si="2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>
        <f t="shared" si="24"/>
        <v>theater</v>
      </c>
      <c r="P297" t="str">
        <f t="shared" si="25"/>
        <v>plays</v>
      </c>
      <c r="Q297">
        <f t="shared" si="26"/>
        <v>36</v>
      </c>
      <c r="R297">
        <f t="shared" si="29"/>
        <v>36</v>
      </c>
      <c r="S297" s="6">
        <f t="shared" si="27"/>
        <v>41562.208333333336</v>
      </c>
      <c r="T297" s="6">
        <f t="shared" si="2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>
        <f t="shared" si="24"/>
        <v>theater</v>
      </c>
      <c r="P298" t="str">
        <f t="shared" si="25"/>
        <v>plays</v>
      </c>
      <c r="Q298">
        <f t="shared" si="26"/>
        <v>55</v>
      </c>
      <c r="R298">
        <f t="shared" si="29"/>
        <v>88.21</v>
      </c>
      <c r="S298" s="6">
        <f t="shared" si="27"/>
        <v>43493.25</v>
      </c>
      <c r="T298" s="6">
        <f t="shared" si="2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>
        <f t="shared" si="24"/>
        <v>theater</v>
      </c>
      <c r="P299" t="str">
        <f t="shared" si="25"/>
        <v>plays</v>
      </c>
      <c r="Q299">
        <f t="shared" si="26"/>
        <v>94</v>
      </c>
      <c r="R299">
        <f t="shared" si="29"/>
        <v>65.239999999999995</v>
      </c>
      <c r="S299" s="6">
        <f t="shared" si="27"/>
        <v>41653.25</v>
      </c>
      <c r="T299" s="6">
        <f t="shared" si="2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>
        <f t="shared" si="24"/>
        <v>music</v>
      </c>
      <c r="P300" t="str">
        <f t="shared" si="25"/>
        <v>rock</v>
      </c>
      <c r="Q300">
        <f t="shared" si="26"/>
        <v>144</v>
      </c>
      <c r="R300">
        <f t="shared" si="29"/>
        <v>69.959999999999994</v>
      </c>
      <c r="S300" s="6">
        <f t="shared" si="27"/>
        <v>42426.25</v>
      </c>
      <c r="T300" s="6">
        <f t="shared" si="2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>
        <f t="shared" si="24"/>
        <v>food</v>
      </c>
      <c r="P301" t="str">
        <f t="shared" si="25"/>
        <v>food trucks</v>
      </c>
      <c r="Q301">
        <f t="shared" si="26"/>
        <v>51</v>
      </c>
      <c r="R301">
        <f t="shared" si="29"/>
        <v>39.880000000000003</v>
      </c>
      <c r="S301" s="6">
        <f t="shared" si="27"/>
        <v>42432.25</v>
      </c>
      <c r="T301" s="6">
        <f t="shared" si="2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>
        <f t="shared" si="24"/>
        <v>publishing</v>
      </c>
      <c r="P302" t="str">
        <f t="shared" si="25"/>
        <v>nonfiction</v>
      </c>
      <c r="Q302">
        <f t="shared" si="26"/>
        <v>5</v>
      </c>
      <c r="R302">
        <f t="shared" si="29"/>
        <v>5</v>
      </c>
      <c r="S302" s="6">
        <f t="shared" si="27"/>
        <v>42977.208333333328</v>
      </c>
      <c r="T302" s="6">
        <f t="shared" si="2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>
        <f t="shared" si="24"/>
        <v>film &amp; video</v>
      </c>
      <c r="P303" t="str">
        <f t="shared" si="25"/>
        <v>documentary</v>
      </c>
      <c r="Q303">
        <f t="shared" si="26"/>
        <v>1345</v>
      </c>
      <c r="R303">
        <f t="shared" si="29"/>
        <v>41.02</v>
      </c>
      <c r="S303" s="6">
        <f t="shared" si="27"/>
        <v>42061.25</v>
      </c>
      <c r="T303" s="6">
        <f t="shared" si="2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>
        <f t="shared" si="24"/>
        <v>theater</v>
      </c>
      <c r="P304" t="str">
        <f t="shared" si="25"/>
        <v>plays</v>
      </c>
      <c r="Q304">
        <f t="shared" si="26"/>
        <v>32</v>
      </c>
      <c r="R304">
        <f t="shared" si="29"/>
        <v>98.91</v>
      </c>
      <c r="S304" s="6">
        <f t="shared" si="27"/>
        <v>43345.208333333328</v>
      </c>
      <c r="T304" s="6">
        <f t="shared" si="2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>
        <f t="shared" si="24"/>
        <v>music</v>
      </c>
      <c r="P305" t="str">
        <f t="shared" si="25"/>
        <v>indie rock</v>
      </c>
      <c r="Q305">
        <f t="shared" si="26"/>
        <v>83</v>
      </c>
      <c r="R305">
        <f t="shared" si="29"/>
        <v>87.78</v>
      </c>
      <c r="S305" s="6">
        <f t="shared" si="27"/>
        <v>42376.25</v>
      </c>
      <c r="T305" s="6">
        <f t="shared" si="2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>
        <f t="shared" si="24"/>
        <v>film &amp; video</v>
      </c>
      <c r="P306" t="str">
        <f t="shared" si="25"/>
        <v>documentary</v>
      </c>
      <c r="Q306">
        <f t="shared" si="26"/>
        <v>546</v>
      </c>
      <c r="R306">
        <f t="shared" si="29"/>
        <v>80.77</v>
      </c>
      <c r="S306" s="6">
        <f t="shared" si="27"/>
        <v>42589.208333333328</v>
      </c>
      <c r="T306" s="6">
        <f t="shared" si="2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>
        <f t="shared" si="24"/>
        <v>theater</v>
      </c>
      <c r="P307" t="str">
        <f t="shared" si="25"/>
        <v>plays</v>
      </c>
      <c r="Q307">
        <f t="shared" si="26"/>
        <v>286</v>
      </c>
      <c r="R307">
        <f t="shared" si="29"/>
        <v>94.28</v>
      </c>
      <c r="S307" s="6">
        <f t="shared" si="27"/>
        <v>42448.208333333328</v>
      </c>
      <c r="T307" s="6">
        <f t="shared" si="2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>
        <f t="shared" si="24"/>
        <v>theater</v>
      </c>
      <c r="P308" t="str">
        <f t="shared" si="25"/>
        <v>plays</v>
      </c>
      <c r="Q308">
        <f t="shared" si="26"/>
        <v>8</v>
      </c>
      <c r="R308">
        <f t="shared" si="29"/>
        <v>73.430000000000007</v>
      </c>
      <c r="S308" s="6">
        <f t="shared" si="27"/>
        <v>42930.208333333328</v>
      </c>
      <c r="T308" s="6">
        <f t="shared" si="2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>
        <f t="shared" si="24"/>
        <v>publishing</v>
      </c>
      <c r="P309" t="str">
        <f t="shared" si="25"/>
        <v>fiction</v>
      </c>
      <c r="Q309">
        <f t="shared" si="26"/>
        <v>132</v>
      </c>
      <c r="R309">
        <f t="shared" si="29"/>
        <v>65.97</v>
      </c>
      <c r="S309" s="6">
        <f t="shared" si="27"/>
        <v>41066.208333333336</v>
      </c>
      <c r="T309" s="6">
        <f t="shared" si="2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>
        <f t="shared" si="24"/>
        <v>theater</v>
      </c>
      <c r="P310" t="str">
        <f t="shared" si="25"/>
        <v>plays</v>
      </c>
      <c r="Q310">
        <f t="shared" si="26"/>
        <v>74</v>
      </c>
      <c r="R310">
        <f t="shared" si="29"/>
        <v>109.04</v>
      </c>
      <c r="S310" s="6">
        <f t="shared" si="27"/>
        <v>40651.208333333336</v>
      </c>
      <c r="T310" s="6">
        <f t="shared" si="2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>
        <f t="shared" si="24"/>
        <v>music</v>
      </c>
      <c r="P311" t="str">
        <f t="shared" si="25"/>
        <v>indie rock</v>
      </c>
      <c r="Q311">
        <f t="shared" si="26"/>
        <v>75</v>
      </c>
      <c r="R311">
        <f t="shared" si="29"/>
        <v>41.16</v>
      </c>
      <c r="S311" s="6">
        <f t="shared" si="27"/>
        <v>40807.208333333336</v>
      </c>
      <c r="T311" s="6">
        <f t="shared" si="2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>
        <f t="shared" si="24"/>
        <v>games</v>
      </c>
      <c r="P312" t="str">
        <f t="shared" si="25"/>
        <v>video games</v>
      </c>
      <c r="Q312">
        <f t="shared" si="26"/>
        <v>20</v>
      </c>
      <c r="R312">
        <f t="shared" si="29"/>
        <v>99.13</v>
      </c>
      <c r="S312" s="6">
        <f t="shared" si="27"/>
        <v>40277.208333333336</v>
      </c>
      <c r="T312" s="6">
        <f t="shared" si="2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>
        <f t="shared" si="24"/>
        <v>theater</v>
      </c>
      <c r="P313" t="str">
        <f t="shared" si="25"/>
        <v>plays</v>
      </c>
      <c r="Q313">
        <f t="shared" si="26"/>
        <v>203</v>
      </c>
      <c r="R313">
        <f t="shared" si="29"/>
        <v>105.88</v>
      </c>
      <c r="S313" s="6">
        <f t="shared" si="27"/>
        <v>40590.25</v>
      </c>
      <c r="T313" s="6">
        <f t="shared" si="2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>
        <f t="shared" si="24"/>
        <v>theater</v>
      </c>
      <c r="P314" t="str">
        <f t="shared" si="25"/>
        <v>plays</v>
      </c>
      <c r="Q314">
        <f t="shared" si="26"/>
        <v>310</v>
      </c>
      <c r="R314">
        <f t="shared" si="29"/>
        <v>49</v>
      </c>
      <c r="S314" s="6">
        <f t="shared" si="27"/>
        <v>41572.208333333336</v>
      </c>
      <c r="T314" s="6">
        <f t="shared" si="2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>
        <f t="shared" si="24"/>
        <v>music</v>
      </c>
      <c r="P315" t="str">
        <f t="shared" si="25"/>
        <v>rock</v>
      </c>
      <c r="Q315">
        <f t="shared" si="26"/>
        <v>395</v>
      </c>
      <c r="R315">
        <f t="shared" si="29"/>
        <v>39</v>
      </c>
      <c r="S315" s="6">
        <f t="shared" si="27"/>
        <v>40966.25</v>
      </c>
      <c r="T315" s="6">
        <f t="shared" si="2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>
        <f t="shared" si="24"/>
        <v>film &amp; video</v>
      </c>
      <c r="P316" t="str">
        <f t="shared" si="25"/>
        <v>documentary</v>
      </c>
      <c r="Q316">
        <f t="shared" si="26"/>
        <v>295</v>
      </c>
      <c r="R316">
        <f t="shared" si="29"/>
        <v>31.02</v>
      </c>
      <c r="S316" s="6">
        <f t="shared" si="27"/>
        <v>43536.208333333328</v>
      </c>
      <c r="T316" s="6">
        <f t="shared" si="2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>
        <f t="shared" si="24"/>
        <v>theater</v>
      </c>
      <c r="P317" t="str">
        <f t="shared" si="25"/>
        <v>plays</v>
      </c>
      <c r="Q317">
        <f t="shared" si="26"/>
        <v>34</v>
      </c>
      <c r="R317">
        <f t="shared" si="29"/>
        <v>103.87</v>
      </c>
      <c r="S317" s="6">
        <f t="shared" si="27"/>
        <v>41783.208333333336</v>
      </c>
      <c r="T317" s="6">
        <f t="shared" si="2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>
        <f t="shared" si="24"/>
        <v>food</v>
      </c>
      <c r="P318" t="str">
        <f t="shared" si="25"/>
        <v>food trucks</v>
      </c>
      <c r="Q318">
        <f t="shared" si="26"/>
        <v>67</v>
      </c>
      <c r="R318">
        <f t="shared" si="29"/>
        <v>59.27</v>
      </c>
      <c r="S318" s="6">
        <f t="shared" si="27"/>
        <v>43788.25</v>
      </c>
      <c r="T318" s="6">
        <f t="shared" si="2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>
        <f t="shared" si="24"/>
        <v>theater</v>
      </c>
      <c r="P319" t="str">
        <f t="shared" si="25"/>
        <v>plays</v>
      </c>
      <c r="Q319">
        <f t="shared" si="26"/>
        <v>19</v>
      </c>
      <c r="R319">
        <f t="shared" si="29"/>
        <v>42.3</v>
      </c>
      <c r="S319" s="6">
        <f t="shared" si="27"/>
        <v>42869.208333333328</v>
      </c>
      <c r="T319" s="6">
        <f t="shared" si="2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>
        <f t="shared" si="24"/>
        <v>music</v>
      </c>
      <c r="P320" t="str">
        <f t="shared" si="25"/>
        <v>rock</v>
      </c>
      <c r="Q320">
        <f t="shared" si="26"/>
        <v>16</v>
      </c>
      <c r="R320">
        <f t="shared" si="29"/>
        <v>53.12</v>
      </c>
      <c r="S320" s="6">
        <f t="shared" si="27"/>
        <v>41684.25</v>
      </c>
      <c r="T320" s="6">
        <f t="shared" si="2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>
        <f t="shared" si="24"/>
        <v>technology</v>
      </c>
      <c r="P321" t="str">
        <f t="shared" si="25"/>
        <v>web</v>
      </c>
      <c r="Q321">
        <f t="shared" si="26"/>
        <v>39</v>
      </c>
      <c r="R321">
        <f t="shared" si="29"/>
        <v>50.8</v>
      </c>
      <c r="S321" s="6">
        <f t="shared" si="27"/>
        <v>40402.208333333336</v>
      </c>
      <c r="T321" s="6">
        <f t="shared" si="2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>
        <f t="shared" si="24"/>
        <v>publishing</v>
      </c>
      <c r="P322" t="str">
        <f t="shared" si="25"/>
        <v>fiction</v>
      </c>
      <c r="Q322">
        <f t="shared" si="26"/>
        <v>10</v>
      </c>
      <c r="R322">
        <f t="shared" si="29"/>
        <v>101.15</v>
      </c>
      <c r="S322" s="6">
        <f t="shared" si="27"/>
        <v>40673.208333333336</v>
      </c>
      <c r="T322" s="6">
        <f t="shared" si="2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>
        <f t="shared" ref="O323:O386" si="30">LEFT(N323, FIND("/",N323)-1)</f>
        <v>film &amp; video</v>
      </c>
      <c r="P323" t="str">
        <f t="shared" ref="P323:P386" si="31">RIGHT(N323, LEN(N323)- FIND("/",N323))</f>
        <v>shorts</v>
      </c>
      <c r="Q323">
        <f t="shared" ref="Q323:Q386" si="32">ROUND(E323/D323*100, 0)</f>
        <v>94</v>
      </c>
      <c r="R323">
        <f t="shared" si="29"/>
        <v>65</v>
      </c>
      <c r="S323" s="6">
        <f t="shared" ref="S323:S386" si="33">((J323/86400)+DATE(1970, 1, 1))</f>
        <v>40634.208333333336</v>
      </c>
      <c r="T323" s="6">
        <f t="shared" ref="T323:T386" si="34">((K323/86400)+DATE(1970, 1, 1))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>
        <f t="shared" si="30"/>
        <v>theater</v>
      </c>
      <c r="P324" t="str">
        <f t="shared" si="31"/>
        <v>plays</v>
      </c>
      <c r="Q324">
        <f t="shared" si="32"/>
        <v>167</v>
      </c>
      <c r="R324">
        <f t="shared" ref="R324:R387" si="35">ROUND(E324/G324, 2)</f>
        <v>38</v>
      </c>
      <c r="S324" s="6">
        <f t="shared" si="33"/>
        <v>40507.25</v>
      </c>
      <c r="T324" s="6">
        <f t="shared" si="34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>
        <f t="shared" si="30"/>
        <v>film &amp; video</v>
      </c>
      <c r="P325" t="str">
        <f t="shared" si="31"/>
        <v>documentary</v>
      </c>
      <c r="Q325">
        <f t="shared" si="32"/>
        <v>24</v>
      </c>
      <c r="R325">
        <f t="shared" si="35"/>
        <v>82.62</v>
      </c>
      <c r="S325" s="6">
        <f t="shared" si="33"/>
        <v>41725.208333333336</v>
      </c>
      <c r="T325" s="6">
        <f t="shared" si="34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>
        <f t="shared" si="30"/>
        <v>theater</v>
      </c>
      <c r="P326" t="str">
        <f t="shared" si="31"/>
        <v>plays</v>
      </c>
      <c r="Q326">
        <f t="shared" si="32"/>
        <v>164</v>
      </c>
      <c r="R326">
        <f t="shared" si="35"/>
        <v>37.94</v>
      </c>
      <c r="S326" s="6">
        <f t="shared" si="33"/>
        <v>42176.208333333328</v>
      </c>
      <c r="T326" s="6">
        <f t="shared" si="34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>
        <f t="shared" si="30"/>
        <v>theater</v>
      </c>
      <c r="P327" t="str">
        <f t="shared" si="31"/>
        <v>plays</v>
      </c>
      <c r="Q327">
        <f t="shared" si="32"/>
        <v>91</v>
      </c>
      <c r="R327">
        <f t="shared" si="35"/>
        <v>80.78</v>
      </c>
      <c r="S327" s="6">
        <f t="shared" si="33"/>
        <v>43267.208333333328</v>
      </c>
      <c r="T327" s="6">
        <f t="shared" si="34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>
        <f t="shared" si="30"/>
        <v>film &amp; video</v>
      </c>
      <c r="P328" t="str">
        <f t="shared" si="31"/>
        <v>animation</v>
      </c>
      <c r="Q328">
        <f t="shared" si="32"/>
        <v>46</v>
      </c>
      <c r="R328">
        <f t="shared" si="35"/>
        <v>25.98</v>
      </c>
      <c r="S328" s="6">
        <f t="shared" si="33"/>
        <v>42364.25</v>
      </c>
      <c r="T328" s="6">
        <f t="shared" si="34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>
        <f t="shared" si="30"/>
        <v>theater</v>
      </c>
      <c r="P329" t="str">
        <f t="shared" si="31"/>
        <v>plays</v>
      </c>
      <c r="Q329">
        <f t="shared" si="32"/>
        <v>39</v>
      </c>
      <c r="R329">
        <f t="shared" si="35"/>
        <v>30.36</v>
      </c>
      <c r="S329" s="6">
        <f t="shared" si="33"/>
        <v>43705.208333333328</v>
      </c>
      <c r="T329" s="6">
        <f t="shared" si="34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>
        <f t="shared" si="30"/>
        <v>music</v>
      </c>
      <c r="P330" t="str">
        <f t="shared" si="31"/>
        <v>rock</v>
      </c>
      <c r="Q330">
        <f t="shared" si="32"/>
        <v>134</v>
      </c>
      <c r="R330">
        <f t="shared" si="35"/>
        <v>54</v>
      </c>
      <c r="S330" s="6">
        <f t="shared" si="33"/>
        <v>43434.25</v>
      </c>
      <c r="T330" s="6">
        <f t="shared" si="34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>
        <f t="shared" si="30"/>
        <v>games</v>
      </c>
      <c r="P331" t="str">
        <f t="shared" si="31"/>
        <v>video games</v>
      </c>
      <c r="Q331">
        <f t="shared" si="32"/>
        <v>23</v>
      </c>
      <c r="R331">
        <f t="shared" si="35"/>
        <v>101.79</v>
      </c>
      <c r="S331" s="6">
        <f t="shared" si="33"/>
        <v>42716.25</v>
      </c>
      <c r="T331" s="6">
        <f t="shared" si="34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>
        <f t="shared" si="30"/>
        <v>film &amp; video</v>
      </c>
      <c r="P332" t="str">
        <f t="shared" si="31"/>
        <v>documentary</v>
      </c>
      <c r="Q332">
        <f t="shared" si="32"/>
        <v>185</v>
      </c>
      <c r="R332">
        <f t="shared" si="35"/>
        <v>45</v>
      </c>
      <c r="S332" s="6">
        <f t="shared" si="33"/>
        <v>43077.25</v>
      </c>
      <c r="T332" s="6">
        <f t="shared" si="34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>
        <f t="shared" si="30"/>
        <v>food</v>
      </c>
      <c r="P333" t="str">
        <f t="shared" si="31"/>
        <v>food trucks</v>
      </c>
      <c r="Q333">
        <f t="shared" si="32"/>
        <v>444</v>
      </c>
      <c r="R333">
        <f t="shared" si="35"/>
        <v>77.069999999999993</v>
      </c>
      <c r="S333" s="6">
        <f t="shared" si="33"/>
        <v>40896.25</v>
      </c>
      <c r="T333" s="6">
        <f t="shared" si="34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>
        <f t="shared" si="30"/>
        <v>technology</v>
      </c>
      <c r="P334" t="str">
        <f t="shared" si="31"/>
        <v>wearables</v>
      </c>
      <c r="Q334">
        <f t="shared" si="32"/>
        <v>200</v>
      </c>
      <c r="R334">
        <f t="shared" si="35"/>
        <v>88.08</v>
      </c>
      <c r="S334" s="6">
        <f t="shared" si="33"/>
        <v>41361.208333333336</v>
      </c>
      <c r="T334" s="6">
        <f t="shared" si="34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>
        <f t="shared" si="30"/>
        <v>theater</v>
      </c>
      <c r="P335" t="str">
        <f t="shared" si="31"/>
        <v>plays</v>
      </c>
      <c r="Q335">
        <f t="shared" si="32"/>
        <v>124</v>
      </c>
      <c r="R335">
        <f t="shared" si="35"/>
        <v>47.04</v>
      </c>
      <c r="S335" s="6">
        <f t="shared" si="33"/>
        <v>43424.25</v>
      </c>
      <c r="T335" s="6">
        <f t="shared" si="34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>
        <f t="shared" si="30"/>
        <v>music</v>
      </c>
      <c r="P336" t="str">
        <f t="shared" si="31"/>
        <v>rock</v>
      </c>
      <c r="Q336">
        <f t="shared" si="32"/>
        <v>187</v>
      </c>
      <c r="R336">
        <f t="shared" si="35"/>
        <v>111</v>
      </c>
      <c r="S336" s="6">
        <f t="shared" si="33"/>
        <v>43110.25</v>
      </c>
      <c r="T336" s="6">
        <f t="shared" si="34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>
        <f t="shared" si="30"/>
        <v>music</v>
      </c>
      <c r="P337" t="str">
        <f t="shared" si="31"/>
        <v>rock</v>
      </c>
      <c r="Q337">
        <f t="shared" si="32"/>
        <v>114</v>
      </c>
      <c r="R337">
        <f t="shared" si="35"/>
        <v>87</v>
      </c>
      <c r="S337" s="6">
        <f t="shared" si="33"/>
        <v>43784.25</v>
      </c>
      <c r="T337" s="6">
        <f t="shared" si="34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>
        <f t="shared" si="30"/>
        <v>music</v>
      </c>
      <c r="P338" t="str">
        <f t="shared" si="31"/>
        <v>rock</v>
      </c>
      <c r="Q338">
        <f t="shared" si="32"/>
        <v>97</v>
      </c>
      <c r="R338">
        <f t="shared" si="35"/>
        <v>63.99</v>
      </c>
      <c r="S338" s="6">
        <f t="shared" si="33"/>
        <v>40527.25</v>
      </c>
      <c r="T338" s="6">
        <f t="shared" si="34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>
        <f t="shared" si="30"/>
        <v>theater</v>
      </c>
      <c r="P339" t="str">
        <f t="shared" si="31"/>
        <v>plays</v>
      </c>
      <c r="Q339">
        <f t="shared" si="32"/>
        <v>123</v>
      </c>
      <c r="R339">
        <f t="shared" si="35"/>
        <v>105.99</v>
      </c>
      <c r="S339" s="6">
        <f t="shared" si="33"/>
        <v>43780.25</v>
      </c>
      <c r="T339" s="6">
        <f t="shared" si="34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>
        <f t="shared" si="30"/>
        <v>theater</v>
      </c>
      <c r="P340" t="str">
        <f t="shared" si="31"/>
        <v>plays</v>
      </c>
      <c r="Q340">
        <f t="shared" si="32"/>
        <v>179</v>
      </c>
      <c r="R340">
        <f t="shared" si="35"/>
        <v>73.989999999999995</v>
      </c>
      <c r="S340" s="6">
        <f t="shared" si="33"/>
        <v>40821.208333333336</v>
      </c>
      <c r="T340" s="6">
        <f t="shared" si="34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>
        <f t="shared" si="30"/>
        <v>theater</v>
      </c>
      <c r="P341" t="str">
        <f t="shared" si="31"/>
        <v>plays</v>
      </c>
      <c r="Q341">
        <f t="shared" si="32"/>
        <v>80</v>
      </c>
      <c r="R341">
        <f t="shared" si="35"/>
        <v>84.02</v>
      </c>
      <c r="S341" s="6">
        <f t="shared" si="33"/>
        <v>42949.208333333328</v>
      </c>
      <c r="T341" s="6">
        <f t="shared" si="34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>
        <f t="shared" si="30"/>
        <v>photography</v>
      </c>
      <c r="P342" t="str">
        <f t="shared" si="31"/>
        <v>photography books</v>
      </c>
      <c r="Q342">
        <f t="shared" si="32"/>
        <v>94</v>
      </c>
      <c r="R342">
        <f t="shared" si="35"/>
        <v>88.97</v>
      </c>
      <c r="S342" s="6">
        <f t="shared" si="33"/>
        <v>40889.25</v>
      </c>
      <c r="T342" s="6">
        <f t="shared" si="34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>
        <f t="shared" si="30"/>
        <v>music</v>
      </c>
      <c r="P343" t="str">
        <f t="shared" si="31"/>
        <v>indie rock</v>
      </c>
      <c r="Q343">
        <f t="shared" si="32"/>
        <v>85</v>
      </c>
      <c r="R343">
        <f t="shared" si="35"/>
        <v>76.989999999999995</v>
      </c>
      <c r="S343" s="6">
        <f t="shared" si="33"/>
        <v>42244.208333333328</v>
      </c>
      <c r="T343" s="6">
        <f t="shared" si="34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>
        <f t="shared" si="30"/>
        <v>theater</v>
      </c>
      <c r="P344" t="str">
        <f t="shared" si="31"/>
        <v>plays</v>
      </c>
      <c r="Q344">
        <f t="shared" si="32"/>
        <v>67</v>
      </c>
      <c r="R344">
        <f t="shared" si="35"/>
        <v>97.15</v>
      </c>
      <c r="S344" s="6">
        <f t="shared" si="33"/>
        <v>41475.208333333336</v>
      </c>
      <c r="T344" s="6">
        <f t="shared" si="34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>
        <f t="shared" si="30"/>
        <v>theater</v>
      </c>
      <c r="P345" t="str">
        <f t="shared" si="31"/>
        <v>plays</v>
      </c>
      <c r="Q345">
        <f t="shared" si="32"/>
        <v>54</v>
      </c>
      <c r="R345">
        <f t="shared" si="35"/>
        <v>33.01</v>
      </c>
      <c r="S345" s="6">
        <f t="shared" si="33"/>
        <v>41597.25</v>
      </c>
      <c r="T345" s="6">
        <f t="shared" si="34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>
        <f t="shared" si="30"/>
        <v>games</v>
      </c>
      <c r="P346" t="str">
        <f t="shared" si="31"/>
        <v>video games</v>
      </c>
      <c r="Q346">
        <f t="shared" si="32"/>
        <v>42</v>
      </c>
      <c r="R346">
        <f t="shared" si="35"/>
        <v>99.95</v>
      </c>
      <c r="S346" s="6">
        <f t="shared" si="33"/>
        <v>43122.25</v>
      </c>
      <c r="T346" s="6">
        <f t="shared" si="34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>
        <f t="shared" si="30"/>
        <v>film &amp; video</v>
      </c>
      <c r="P347" t="str">
        <f t="shared" si="31"/>
        <v>drama</v>
      </c>
      <c r="Q347">
        <f t="shared" si="32"/>
        <v>15</v>
      </c>
      <c r="R347">
        <f t="shared" si="35"/>
        <v>69.97</v>
      </c>
      <c r="S347" s="6">
        <f t="shared" si="33"/>
        <v>42194.208333333328</v>
      </c>
      <c r="T347" s="6">
        <f t="shared" si="34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>
        <f t="shared" si="30"/>
        <v>music</v>
      </c>
      <c r="P348" t="str">
        <f t="shared" si="31"/>
        <v>indie rock</v>
      </c>
      <c r="Q348">
        <f t="shared" si="32"/>
        <v>34</v>
      </c>
      <c r="R348">
        <f t="shared" si="35"/>
        <v>110.32</v>
      </c>
      <c r="S348" s="6">
        <f t="shared" si="33"/>
        <v>42971.208333333328</v>
      </c>
      <c r="T348" s="6">
        <f t="shared" si="34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>
        <f t="shared" si="30"/>
        <v>technology</v>
      </c>
      <c r="P349" t="str">
        <f t="shared" si="31"/>
        <v>web</v>
      </c>
      <c r="Q349">
        <f t="shared" si="32"/>
        <v>1401</v>
      </c>
      <c r="R349">
        <f t="shared" si="35"/>
        <v>66.010000000000005</v>
      </c>
      <c r="S349" s="6">
        <f t="shared" si="33"/>
        <v>42046.25</v>
      </c>
      <c r="T349" s="6">
        <f t="shared" si="34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>
        <f t="shared" si="30"/>
        <v>food</v>
      </c>
      <c r="P350" t="str">
        <f t="shared" si="31"/>
        <v>food trucks</v>
      </c>
      <c r="Q350">
        <f t="shared" si="32"/>
        <v>72</v>
      </c>
      <c r="R350">
        <f t="shared" si="35"/>
        <v>41.01</v>
      </c>
      <c r="S350" s="6">
        <f t="shared" si="33"/>
        <v>42782.25</v>
      </c>
      <c r="T350" s="6">
        <f t="shared" si="34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>
        <f t="shared" si="30"/>
        <v>theater</v>
      </c>
      <c r="P351" t="str">
        <f t="shared" si="31"/>
        <v>plays</v>
      </c>
      <c r="Q351">
        <f t="shared" si="32"/>
        <v>53</v>
      </c>
      <c r="R351">
        <f t="shared" si="35"/>
        <v>103.96</v>
      </c>
      <c r="S351" s="6">
        <f t="shared" si="33"/>
        <v>42930.208333333328</v>
      </c>
      <c r="T351" s="6">
        <f t="shared" si="34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>
        <f t="shared" si="30"/>
        <v>music</v>
      </c>
      <c r="P352" t="str">
        <f t="shared" si="31"/>
        <v>jazz</v>
      </c>
      <c r="Q352">
        <f t="shared" si="32"/>
        <v>5</v>
      </c>
      <c r="R352">
        <f t="shared" si="35"/>
        <v>5</v>
      </c>
      <c r="S352" s="6">
        <f t="shared" si="33"/>
        <v>42144.208333333328</v>
      </c>
      <c r="T352" s="6">
        <f t="shared" si="34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>
        <f t="shared" si="30"/>
        <v>music</v>
      </c>
      <c r="P353" t="str">
        <f t="shared" si="31"/>
        <v>rock</v>
      </c>
      <c r="Q353">
        <f t="shared" si="32"/>
        <v>128</v>
      </c>
      <c r="R353">
        <f t="shared" si="35"/>
        <v>47.01</v>
      </c>
      <c r="S353" s="6">
        <f t="shared" si="33"/>
        <v>42240.208333333328</v>
      </c>
      <c r="T353" s="6">
        <f t="shared" si="34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>
        <f t="shared" si="30"/>
        <v>theater</v>
      </c>
      <c r="P354" t="str">
        <f t="shared" si="31"/>
        <v>plays</v>
      </c>
      <c r="Q354">
        <f t="shared" si="32"/>
        <v>35</v>
      </c>
      <c r="R354">
        <f t="shared" si="35"/>
        <v>29.61</v>
      </c>
      <c r="S354" s="6">
        <f t="shared" si="33"/>
        <v>42315.25</v>
      </c>
      <c r="T354" s="6">
        <f t="shared" si="34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>
        <f t="shared" si="30"/>
        <v>theater</v>
      </c>
      <c r="P355" t="str">
        <f t="shared" si="31"/>
        <v>plays</v>
      </c>
      <c r="Q355">
        <f t="shared" si="32"/>
        <v>411</v>
      </c>
      <c r="R355">
        <f t="shared" si="35"/>
        <v>81.010000000000005</v>
      </c>
      <c r="S355" s="6">
        <f t="shared" si="33"/>
        <v>43651.208333333328</v>
      </c>
      <c r="T355" s="6">
        <f t="shared" si="34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>
        <f t="shared" si="30"/>
        <v>film &amp; video</v>
      </c>
      <c r="P356" t="str">
        <f t="shared" si="31"/>
        <v>documentary</v>
      </c>
      <c r="Q356">
        <f t="shared" si="32"/>
        <v>124</v>
      </c>
      <c r="R356">
        <f t="shared" si="35"/>
        <v>94.35</v>
      </c>
      <c r="S356" s="6">
        <f t="shared" si="33"/>
        <v>41520.208333333336</v>
      </c>
      <c r="T356" s="6">
        <f t="shared" si="34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>
        <f t="shared" si="30"/>
        <v>technology</v>
      </c>
      <c r="P357" t="str">
        <f t="shared" si="31"/>
        <v>wearables</v>
      </c>
      <c r="Q357">
        <f t="shared" si="32"/>
        <v>59</v>
      </c>
      <c r="R357">
        <f t="shared" si="35"/>
        <v>26.06</v>
      </c>
      <c r="S357" s="6">
        <f t="shared" si="33"/>
        <v>42757.25</v>
      </c>
      <c r="T357" s="6">
        <f t="shared" si="34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>
        <f t="shared" si="30"/>
        <v>theater</v>
      </c>
      <c r="P358" t="str">
        <f t="shared" si="31"/>
        <v>plays</v>
      </c>
      <c r="Q358">
        <f t="shared" si="32"/>
        <v>37</v>
      </c>
      <c r="R358">
        <f t="shared" si="35"/>
        <v>85.78</v>
      </c>
      <c r="S358" s="6">
        <f t="shared" si="33"/>
        <v>40922.25</v>
      </c>
      <c r="T358" s="6">
        <f t="shared" si="34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>
        <f t="shared" si="30"/>
        <v>games</v>
      </c>
      <c r="P359" t="str">
        <f t="shared" si="31"/>
        <v>video games</v>
      </c>
      <c r="Q359">
        <f t="shared" si="32"/>
        <v>185</v>
      </c>
      <c r="R359">
        <f t="shared" si="35"/>
        <v>103.73</v>
      </c>
      <c r="S359" s="6">
        <f t="shared" si="33"/>
        <v>42250.208333333328</v>
      </c>
      <c r="T359" s="6">
        <f t="shared" si="34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>
        <f t="shared" si="30"/>
        <v>photography</v>
      </c>
      <c r="P360" t="str">
        <f t="shared" si="31"/>
        <v>photography books</v>
      </c>
      <c r="Q360">
        <f t="shared" si="32"/>
        <v>12</v>
      </c>
      <c r="R360">
        <f t="shared" si="35"/>
        <v>49.83</v>
      </c>
      <c r="S360" s="6">
        <f t="shared" si="33"/>
        <v>43322.208333333328</v>
      </c>
      <c r="T360" s="6">
        <f t="shared" si="34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>
        <f t="shared" si="30"/>
        <v>film &amp; video</v>
      </c>
      <c r="P361" t="str">
        <f t="shared" si="31"/>
        <v>animation</v>
      </c>
      <c r="Q361">
        <f t="shared" si="32"/>
        <v>299</v>
      </c>
      <c r="R361">
        <f t="shared" si="35"/>
        <v>63.89</v>
      </c>
      <c r="S361" s="6">
        <f t="shared" si="33"/>
        <v>40782.208333333336</v>
      </c>
      <c r="T361" s="6">
        <f t="shared" si="34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>
        <f t="shared" si="30"/>
        <v>theater</v>
      </c>
      <c r="P362" t="str">
        <f t="shared" si="31"/>
        <v>plays</v>
      </c>
      <c r="Q362">
        <f t="shared" si="32"/>
        <v>226</v>
      </c>
      <c r="R362">
        <f t="shared" si="35"/>
        <v>47</v>
      </c>
      <c r="S362" s="6">
        <f t="shared" si="33"/>
        <v>40544.25</v>
      </c>
      <c r="T362" s="6">
        <f t="shared" si="34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>
        <f t="shared" si="30"/>
        <v>theater</v>
      </c>
      <c r="P363" t="str">
        <f t="shared" si="31"/>
        <v>plays</v>
      </c>
      <c r="Q363">
        <f t="shared" si="32"/>
        <v>174</v>
      </c>
      <c r="R363">
        <f t="shared" si="35"/>
        <v>108.48</v>
      </c>
      <c r="S363" s="6">
        <f t="shared" si="33"/>
        <v>43015.208333333328</v>
      </c>
      <c r="T363" s="6">
        <f t="shared" si="34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>
        <f t="shared" si="30"/>
        <v>music</v>
      </c>
      <c r="P364" t="str">
        <f t="shared" si="31"/>
        <v>rock</v>
      </c>
      <c r="Q364">
        <f t="shared" si="32"/>
        <v>372</v>
      </c>
      <c r="R364">
        <f t="shared" si="35"/>
        <v>72.02</v>
      </c>
      <c r="S364" s="6">
        <f t="shared" si="33"/>
        <v>40570.25</v>
      </c>
      <c r="T364" s="6">
        <f t="shared" si="34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>
        <f t="shared" si="30"/>
        <v>music</v>
      </c>
      <c r="P365" t="str">
        <f t="shared" si="31"/>
        <v>rock</v>
      </c>
      <c r="Q365">
        <f t="shared" si="32"/>
        <v>160</v>
      </c>
      <c r="R365">
        <f t="shared" si="35"/>
        <v>59.93</v>
      </c>
      <c r="S365" s="6">
        <f t="shared" si="33"/>
        <v>40904.25</v>
      </c>
      <c r="T365" s="6">
        <f t="shared" si="34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>
        <f t="shared" si="30"/>
        <v>music</v>
      </c>
      <c r="P366" t="str">
        <f t="shared" si="31"/>
        <v>indie rock</v>
      </c>
      <c r="Q366">
        <f t="shared" si="32"/>
        <v>1616</v>
      </c>
      <c r="R366">
        <f t="shared" si="35"/>
        <v>78.209999999999994</v>
      </c>
      <c r="S366" s="6">
        <f t="shared" si="33"/>
        <v>43164.25</v>
      </c>
      <c r="T366" s="6">
        <f t="shared" si="34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>
        <f t="shared" si="30"/>
        <v>theater</v>
      </c>
      <c r="P367" t="str">
        <f t="shared" si="31"/>
        <v>plays</v>
      </c>
      <c r="Q367">
        <f t="shared" si="32"/>
        <v>733</v>
      </c>
      <c r="R367">
        <f t="shared" si="35"/>
        <v>104.78</v>
      </c>
      <c r="S367" s="6">
        <f t="shared" si="33"/>
        <v>42733.25</v>
      </c>
      <c r="T367" s="6">
        <f t="shared" si="34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>
        <f t="shared" si="30"/>
        <v>theater</v>
      </c>
      <c r="P368" t="str">
        <f t="shared" si="31"/>
        <v>plays</v>
      </c>
      <c r="Q368">
        <f t="shared" si="32"/>
        <v>592</v>
      </c>
      <c r="R368">
        <f t="shared" si="35"/>
        <v>105.52</v>
      </c>
      <c r="S368" s="6">
        <f t="shared" si="33"/>
        <v>40546.25</v>
      </c>
      <c r="T368" s="6">
        <f t="shared" si="34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>
        <f t="shared" si="30"/>
        <v>theater</v>
      </c>
      <c r="P369" t="str">
        <f t="shared" si="31"/>
        <v>plays</v>
      </c>
      <c r="Q369">
        <f t="shared" si="32"/>
        <v>19</v>
      </c>
      <c r="R369">
        <f t="shared" si="35"/>
        <v>24.93</v>
      </c>
      <c r="S369" s="6">
        <f t="shared" si="33"/>
        <v>41930.208333333336</v>
      </c>
      <c r="T369" s="6">
        <f t="shared" si="34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>
        <f t="shared" si="30"/>
        <v>film &amp; video</v>
      </c>
      <c r="P370" t="str">
        <f t="shared" si="31"/>
        <v>documentary</v>
      </c>
      <c r="Q370">
        <f t="shared" si="32"/>
        <v>277</v>
      </c>
      <c r="R370">
        <f t="shared" si="35"/>
        <v>69.87</v>
      </c>
      <c r="S370" s="6">
        <f t="shared" si="33"/>
        <v>40464.208333333336</v>
      </c>
      <c r="T370" s="6">
        <f t="shared" si="34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>
        <f t="shared" si="30"/>
        <v>film &amp; video</v>
      </c>
      <c r="P371" t="str">
        <f t="shared" si="31"/>
        <v>television</v>
      </c>
      <c r="Q371">
        <f t="shared" si="32"/>
        <v>273</v>
      </c>
      <c r="R371">
        <f t="shared" si="35"/>
        <v>95.73</v>
      </c>
      <c r="S371" s="6">
        <f t="shared" si="33"/>
        <v>41308.25</v>
      </c>
      <c r="T371" s="6">
        <f t="shared" si="34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>
        <f t="shared" si="30"/>
        <v>theater</v>
      </c>
      <c r="P372" t="str">
        <f t="shared" si="31"/>
        <v>plays</v>
      </c>
      <c r="Q372">
        <f t="shared" si="32"/>
        <v>159</v>
      </c>
      <c r="R372">
        <f t="shared" si="35"/>
        <v>30</v>
      </c>
      <c r="S372" s="6">
        <f t="shared" si="33"/>
        <v>43570.208333333328</v>
      </c>
      <c r="T372" s="6">
        <f t="shared" si="34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>
        <f t="shared" si="30"/>
        <v>theater</v>
      </c>
      <c r="P373" t="str">
        <f t="shared" si="31"/>
        <v>plays</v>
      </c>
      <c r="Q373">
        <f t="shared" si="32"/>
        <v>68</v>
      </c>
      <c r="R373">
        <f t="shared" si="35"/>
        <v>59.01</v>
      </c>
      <c r="S373" s="6">
        <f t="shared" si="33"/>
        <v>42043.25</v>
      </c>
      <c r="T373" s="6">
        <f t="shared" si="34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>
        <f t="shared" si="30"/>
        <v>film &amp; video</v>
      </c>
      <c r="P374" t="str">
        <f t="shared" si="31"/>
        <v>documentary</v>
      </c>
      <c r="Q374">
        <f t="shared" si="32"/>
        <v>1592</v>
      </c>
      <c r="R374">
        <f t="shared" si="35"/>
        <v>84.76</v>
      </c>
      <c r="S374" s="6">
        <f t="shared" si="33"/>
        <v>42012.25</v>
      </c>
      <c r="T374" s="6">
        <f t="shared" si="34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>
        <f t="shared" si="30"/>
        <v>theater</v>
      </c>
      <c r="P375" t="str">
        <f t="shared" si="31"/>
        <v>plays</v>
      </c>
      <c r="Q375">
        <f t="shared" si="32"/>
        <v>730</v>
      </c>
      <c r="R375">
        <f t="shared" si="35"/>
        <v>78.010000000000005</v>
      </c>
      <c r="S375" s="6">
        <f t="shared" si="33"/>
        <v>42964.208333333328</v>
      </c>
      <c r="T375" s="6">
        <f t="shared" si="34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>
        <f t="shared" si="30"/>
        <v>film &amp; video</v>
      </c>
      <c r="P376" t="str">
        <f t="shared" si="31"/>
        <v>documentary</v>
      </c>
      <c r="Q376">
        <f t="shared" si="32"/>
        <v>13</v>
      </c>
      <c r="R376">
        <f t="shared" si="35"/>
        <v>50.05</v>
      </c>
      <c r="S376" s="6">
        <f t="shared" si="33"/>
        <v>43476.25</v>
      </c>
      <c r="T376" s="6">
        <f t="shared" si="34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>
        <f t="shared" si="30"/>
        <v>music</v>
      </c>
      <c r="P377" t="str">
        <f t="shared" si="31"/>
        <v>indie rock</v>
      </c>
      <c r="Q377">
        <f t="shared" si="32"/>
        <v>55</v>
      </c>
      <c r="R377">
        <f t="shared" si="35"/>
        <v>59.16</v>
      </c>
      <c r="S377" s="6">
        <f t="shared" si="33"/>
        <v>42293.208333333328</v>
      </c>
      <c r="T377" s="6">
        <f t="shared" si="34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>
        <f t="shared" si="30"/>
        <v>music</v>
      </c>
      <c r="P378" t="str">
        <f t="shared" si="31"/>
        <v>rock</v>
      </c>
      <c r="Q378">
        <f t="shared" si="32"/>
        <v>361</v>
      </c>
      <c r="R378">
        <f t="shared" si="35"/>
        <v>93.7</v>
      </c>
      <c r="S378" s="6">
        <f t="shared" si="33"/>
        <v>41826.208333333336</v>
      </c>
      <c r="T378" s="6">
        <f t="shared" si="34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>
        <f t="shared" si="30"/>
        <v>theater</v>
      </c>
      <c r="P379" t="str">
        <f t="shared" si="31"/>
        <v>plays</v>
      </c>
      <c r="Q379">
        <f t="shared" si="32"/>
        <v>10</v>
      </c>
      <c r="R379">
        <f t="shared" si="35"/>
        <v>40.14</v>
      </c>
      <c r="S379" s="6">
        <f t="shared" si="33"/>
        <v>43760.208333333328</v>
      </c>
      <c r="T379" s="6">
        <f t="shared" si="34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>
        <f t="shared" si="30"/>
        <v>film &amp; video</v>
      </c>
      <c r="P380" t="str">
        <f t="shared" si="31"/>
        <v>documentary</v>
      </c>
      <c r="Q380">
        <f t="shared" si="32"/>
        <v>14</v>
      </c>
      <c r="R380">
        <f t="shared" si="35"/>
        <v>70.09</v>
      </c>
      <c r="S380" s="6">
        <f t="shared" si="33"/>
        <v>43241.208333333328</v>
      </c>
      <c r="T380" s="6">
        <f t="shared" si="34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>
        <f t="shared" si="30"/>
        <v>theater</v>
      </c>
      <c r="P381" t="str">
        <f t="shared" si="31"/>
        <v>plays</v>
      </c>
      <c r="Q381">
        <f t="shared" si="32"/>
        <v>40</v>
      </c>
      <c r="R381">
        <f t="shared" si="35"/>
        <v>66.180000000000007</v>
      </c>
      <c r="S381" s="6">
        <f t="shared" si="33"/>
        <v>40843.208333333336</v>
      </c>
      <c r="T381" s="6">
        <f t="shared" si="34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>
        <f t="shared" si="30"/>
        <v>theater</v>
      </c>
      <c r="P382" t="str">
        <f t="shared" si="31"/>
        <v>plays</v>
      </c>
      <c r="Q382">
        <f t="shared" si="32"/>
        <v>160</v>
      </c>
      <c r="R382">
        <f t="shared" si="35"/>
        <v>47.71</v>
      </c>
      <c r="S382" s="6">
        <f t="shared" si="33"/>
        <v>41448.208333333336</v>
      </c>
      <c r="T382" s="6">
        <f t="shared" si="34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>
        <f t="shared" si="30"/>
        <v>theater</v>
      </c>
      <c r="P383" t="str">
        <f t="shared" si="31"/>
        <v>plays</v>
      </c>
      <c r="Q383">
        <f t="shared" si="32"/>
        <v>184</v>
      </c>
      <c r="R383">
        <f t="shared" si="35"/>
        <v>62.9</v>
      </c>
      <c r="S383" s="6">
        <f t="shared" si="33"/>
        <v>42163.208333333328</v>
      </c>
      <c r="T383" s="6">
        <f t="shared" si="34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>
        <f t="shared" si="30"/>
        <v>photography</v>
      </c>
      <c r="P384" t="str">
        <f t="shared" si="31"/>
        <v>photography books</v>
      </c>
      <c r="Q384">
        <f t="shared" si="32"/>
        <v>64</v>
      </c>
      <c r="R384">
        <f t="shared" si="35"/>
        <v>86.61</v>
      </c>
      <c r="S384" s="6">
        <f t="shared" si="33"/>
        <v>43024.208333333328</v>
      </c>
      <c r="T384" s="6">
        <f t="shared" si="34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>
        <f t="shared" si="30"/>
        <v>food</v>
      </c>
      <c r="P385" t="str">
        <f t="shared" si="31"/>
        <v>food trucks</v>
      </c>
      <c r="Q385">
        <f t="shared" si="32"/>
        <v>225</v>
      </c>
      <c r="R385">
        <f t="shared" si="35"/>
        <v>75.13</v>
      </c>
      <c r="S385" s="6">
        <f t="shared" si="33"/>
        <v>43509.25</v>
      </c>
      <c r="T385" s="6">
        <f t="shared" si="34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>
        <f t="shared" si="30"/>
        <v>film &amp; video</v>
      </c>
      <c r="P386" t="str">
        <f t="shared" si="31"/>
        <v>documentary</v>
      </c>
      <c r="Q386">
        <f t="shared" si="32"/>
        <v>172</v>
      </c>
      <c r="R386">
        <f t="shared" si="35"/>
        <v>41</v>
      </c>
      <c r="S386" s="6">
        <f t="shared" si="33"/>
        <v>42776.25</v>
      </c>
      <c r="T386" s="6">
        <f t="shared" si="34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>
        <f t="shared" ref="O387:O450" si="36">LEFT(N387, FIND("/",N387)-1)</f>
        <v>publishing</v>
      </c>
      <c r="P387" t="str">
        <f t="shared" ref="P387:P450" si="37">RIGHT(N387, LEN(N387)- FIND("/",N387))</f>
        <v>nonfiction</v>
      </c>
      <c r="Q387">
        <f t="shared" ref="Q387:Q450" si="38">ROUND(E387/D387*100, 0)</f>
        <v>146</v>
      </c>
      <c r="R387">
        <f t="shared" si="35"/>
        <v>50.01</v>
      </c>
      <c r="S387" s="6">
        <f t="shared" ref="S387:S450" si="39">((J387/86400)+DATE(1970, 1, 1))</f>
        <v>43553.208333333328</v>
      </c>
      <c r="T387" s="6">
        <f t="shared" ref="T387:T450" si="40">((K387/86400)+DATE(1970, 1, 1))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>
        <f t="shared" si="36"/>
        <v>theater</v>
      </c>
      <c r="P388" t="str">
        <f t="shared" si="37"/>
        <v>plays</v>
      </c>
      <c r="Q388">
        <f t="shared" si="38"/>
        <v>76</v>
      </c>
      <c r="R388">
        <f t="shared" ref="R388:R451" si="41">ROUND(E388/G388, 2)</f>
        <v>96.96</v>
      </c>
      <c r="S388" s="6">
        <f t="shared" si="39"/>
        <v>40355.208333333336</v>
      </c>
      <c r="T388" s="6">
        <f t="shared" si="40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>
        <f t="shared" si="36"/>
        <v>technology</v>
      </c>
      <c r="P389" t="str">
        <f t="shared" si="37"/>
        <v>wearables</v>
      </c>
      <c r="Q389">
        <f t="shared" si="38"/>
        <v>39</v>
      </c>
      <c r="R389">
        <f t="shared" si="41"/>
        <v>100.93</v>
      </c>
      <c r="S389" s="6">
        <f t="shared" si="39"/>
        <v>41072.208333333336</v>
      </c>
      <c r="T389" s="6">
        <f t="shared" si="40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>
        <f t="shared" si="36"/>
        <v>music</v>
      </c>
      <c r="P390" t="str">
        <f t="shared" si="37"/>
        <v>indie rock</v>
      </c>
      <c r="Q390">
        <f t="shared" si="38"/>
        <v>11</v>
      </c>
      <c r="R390">
        <f t="shared" si="41"/>
        <v>89.23</v>
      </c>
      <c r="S390" s="6">
        <f t="shared" si="39"/>
        <v>40912.25</v>
      </c>
      <c r="T390" s="6">
        <f t="shared" si="40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>
        <f t="shared" si="36"/>
        <v>theater</v>
      </c>
      <c r="P391" t="str">
        <f t="shared" si="37"/>
        <v>plays</v>
      </c>
      <c r="Q391">
        <f t="shared" si="38"/>
        <v>122</v>
      </c>
      <c r="R391">
        <f t="shared" si="41"/>
        <v>87.98</v>
      </c>
      <c r="S391" s="6">
        <f t="shared" si="39"/>
        <v>40479.208333333336</v>
      </c>
      <c r="T391" s="6">
        <f t="shared" si="40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>
        <f t="shared" si="36"/>
        <v>photography</v>
      </c>
      <c r="P392" t="str">
        <f t="shared" si="37"/>
        <v>photography books</v>
      </c>
      <c r="Q392">
        <f t="shared" si="38"/>
        <v>187</v>
      </c>
      <c r="R392">
        <f t="shared" si="41"/>
        <v>89.54</v>
      </c>
      <c r="S392" s="6">
        <f t="shared" si="39"/>
        <v>41530.208333333336</v>
      </c>
      <c r="T392" s="6">
        <f t="shared" si="40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>
        <f t="shared" si="36"/>
        <v>publishing</v>
      </c>
      <c r="P393" t="str">
        <f t="shared" si="37"/>
        <v>nonfiction</v>
      </c>
      <c r="Q393">
        <f t="shared" si="38"/>
        <v>7</v>
      </c>
      <c r="R393">
        <f t="shared" si="41"/>
        <v>29.09</v>
      </c>
      <c r="S393" s="6">
        <f t="shared" si="39"/>
        <v>41653.25</v>
      </c>
      <c r="T393" s="6">
        <f t="shared" si="40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>
        <f t="shared" si="36"/>
        <v>technology</v>
      </c>
      <c r="P394" t="str">
        <f t="shared" si="37"/>
        <v>wearables</v>
      </c>
      <c r="Q394">
        <f t="shared" si="38"/>
        <v>66</v>
      </c>
      <c r="R394">
        <f t="shared" si="41"/>
        <v>42.01</v>
      </c>
      <c r="S394" s="6">
        <f t="shared" si="39"/>
        <v>40549.25</v>
      </c>
      <c r="T394" s="6">
        <f t="shared" si="40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>
        <f t="shared" si="36"/>
        <v>music</v>
      </c>
      <c r="P395" t="str">
        <f t="shared" si="37"/>
        <v>jazz</v>
      </c>
      <c r="Q395">
        <f t="shared" si="38"/>
        <v>229</v>
      </c>
      <c r="R395">
        <f t="shared" si="41"/>
        <v>47</v>
      </c>
      <c r="S395" s="6">
        <f t="shared" si="39"/>
        <v>42933.208333333328</v>
      </c>
      <c r="T395" s="6">
        <f t="shared" si="40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>
        <f t="shared" si="36"/>
        <v>film &amp; video</v>
      </c>
      <c r="P396" t="str">
        <f t="shared" si="37"/>
        <v>documentary</v>
      </c>
      <c r="Q396">
        <f t="shared" si="38"/>
        <v>469</v>
      </c>
      <c r="R396">
        <f t="shared" si="41"/>
        <v>110.44</v>
      </c>
      <c r="S396" s="6">
        <f t="shared" si="39"/>
        <v>41484.208333333336</v>
      </c>
      <c r="T396" s="6">
        <f t="shared" si="40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>
        <f t="shared" si="36"/>
        <v>theater</v>
      </c>
      <c r="P397" t="str">
        <f t="shared" si="37"/>
        <v>plays</v>
      </c>
      <c r="Q397">
        <f t="shared" si="38"/>
        <v>130</v>
      </c>
      <c r="R397">
        <f t="shared" si="41"/>
        <v>41.99</v>
      </c>
      <c r="S397" s="6">
        <f t="shared" si="39"/>
        <v>40885.25</v>
      </c>
      <c r="T397" s="6">
        <f t="shared" si="40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>
        <f t="shared" si="36"/>
        <v>film &amp; video</v>
      </c>
      <c r="P398" t="str">
        <f t="shared" si="37"/>
        <v>drama</v>
      </c>
      <c r="Q398">
        <f t="shared" si="38"/>
        <v>167</v>
      </c>
      <c r="R398">
        <f t="shared" si="41"/>
        <v>48.01</v>
      </c>
      <c r="S398" s="6">
        <f t="shared" si="39"/>
        <v>43378.208333333328</v>
      </c>
      <c r="T398" s="6">
        <f t="shared" si="40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>
        <f t="shared" si="36"/>
        <v>music</v>
      </c>
      <c r="P399" t="str">
        <f t="shared" si="37"/>
        <v>rock</v>
      </c>
      <c r="Q399">
        <f t="shared" si="38"/>
        <v>174</v>
      </c>
      <c r="R399">
        <f t="shared" si="41"/>
        <v>31.02</v>
      </c>
      <c r="S399" s="6">
        <f t="shared" si="39"/>
        <v>41417.208333333336</v>
      </c>
      <c r="T399" s="6">
        <f t="shared" si="40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>
        <f t="shared" si="36"/>
        <v>film &amp; video</v>
      </c>
      <c r="P400" t="str">
        <f t="shared" si="37"/>
        <v>animation</v>
      </c>
      <c r="Q400">
        <f t="shared" si="38"/>
        <v>718</v>
      </c>
      <c r="R400">
        <f t="shared" si="41"/>
        <v>99.2</v>
      </c>
      <c r="S400" s="6">
        <f t="shared" si="39"/>
        <v>43228.208333333328</v>
      </c>
      <c r="T400" s="6">
        <f t="shared" si="40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>
        <f t="shared" si="36"/>
        <v>music</v>
      </c>
      <c r="P401" t="str">
        <f t="shared" si="37"/>
        <v>indie rock</v>
      </c>
      <c r="Q401">
        <f t="shared" si="38"/>
        <v>64</v>
      </c>
      <c r="R401">
        <f t="shared" si="41"/>
        <v>66.02</v>
      </c>
      <c r="S401" s="6">
        <f t="shared" si="39"/>
        <v>40576.25</v>
      </c>
      <c r="T401" s="6">
        <f t="shared" si="40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>
        <f t="shared" si="36"/>
        <v>photography</v>
      </c>
      <c r="P402" t="str">
        <f t="shared" si="37"/>
        <v>photography books</v>
      </c>
      <c r="Q402">
        <f t="shared" si="38"/>
        <v>2</v>
      </c>
      <c r="R402">
        <f t="shared" si="41"/>
        <v>2</v>
      </c>
      <c r="S402" s="6">
        <f t="shared" si="39"/>
        <v>41502.208333333336</v>
      </c>
      <c r="T402" s="6">
        <f t="shared" si="40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>
        <f t="shared" si="36"/>
        <v>theater</v>
      </c>
      <c r="P403" t="str">
        <f t="shared" si="37"/>
        <v>plays</v>
      </c>
      <c r="Q403">
        <f t="shared" si="38"/>
        <v>1530</v>
      </c>
      <c r="R403">
        <f t="shared" si="41"/>
        <v>46.06</v>
      </c>
      <c r="S403" s="6">
        <f t="shared" si="39"/>
        <v>43765.208333333328</v>
      </c>
      <c r="T403" s="6">
        <f t="shared" si="40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>
        <f t="shared" si="36"/>
        <v>film &amp; video</v>
      </c>
      <c r="P404" t="str">
        <f t="shared" si="37"/>
        <v>shorts</v>
      </c>
      <c r="Q404">
        <f t="shared" si="38"/>
        <v>40</v>
      </c>
      <c r="R404">
        <f t="shared" si="41"/>
        <v>73.650000000000006</v>
      </c>
      <c r="S404" s="6">
        <f t="shared" si="39"/>
        <v>40914.25</v>
      </c>
      <c r="T404" s="6">
        <f t="shared" si="40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>
        <f t="shared" si="36"/>
        <v>theater</v>
      </c>
      <c r="P405" t="str">
        <f t="shared" si="37"/>
        <v>plays</v>
      </c>
      <c r="Q405">
        <f t="shared" si="38"/>
        <v>86</v>
      </c>
      <c r="R405">
        <f t="shared" si="41"/>
        <v>55.99</v>
      </c>
      <c r="S405" s="6">
        <f t="shared" si="39"/>
        <v>40310.208333333336</v>
      </c>
      <c r="T405" s="6">
        <f t="shared" si="40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>
        <f t="shared" si="36"/>
        <v>theater</v>
      </c>
      <c r="P406" t="str">
        <f t="shared" si="37"/>
        <v>plays</v>
      </c>
      <c r="Q406">
        <f t="shared" si="38"/>
        <v>316</v>
      </c>
      <c r="R406">
        <f t="shared" si="41"/>
        <v>68.989999999999995</v>
      </c>
      <c r="S406" s="6">
        <f t="shared" si="39"/>
        <v>43053.25</v>
      </c>
      <c r="T406" s="6">
        <f t="shared" si="40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>
        <f t="shared" si="36"/>
        <v>theater</v>
      </c>
      <c r="P407" t="str">
        <f t="shared" si="37"/>
        <v>plays</v>
      </c>
      <c r="Q407">
        <f t="shared" si="38"/>
        <v>90</v>
      </c>
      <c r="R407">
        <f t="shared" si="41"/>
        <v>60.98</v>
      </c>
      <c r="S407" s="6">
        <f t="shared" si="39"/>
        <v>43255.208333333328</v>
      </c>
      <c r="T407" s="6">
        <f t="shared" si="40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>
        <f t="shared" si="36"/>
        <v>film &amp; video</v>
      </c>
      <c r="P408" t="str">
        <f t="shared" si="37"/>
        <v>documentary</v>
      </c>
      <c r="Q408">
        <f t="shared" si="38"/>
        <v>182</v>
      </c>
      <c r="R408">
        <f t="shared" si="41"/>
        <v>110.98</v>
      </c>
      <c r="S408" s="6">
        <f t="shared" si="39"/>
        <v>41304.25</v>
      </c>
      <c r="T408" s="6">
        <f t="shared" si="40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>
        <f t="shared" si="36"/>
        <v>theater</v>
      </c>
      <c r="P409" t="str">
        <f t="shared" si="37"/>
        <v>plays</v>
      </c>
      <c r="Q409">
        <f t="shared" si="38"/>
        <v>356</v>
      </c>
      <c r="R409">
        <f t="shared" si="41"/>
        <v>25</v>
      </c>
      <c r="S409" s="6">
        <f t="shared" si="39"/>
        <v>43751.208333333328</v>
      </c>
      <c r="T409" s="6">
        <f t="shared" si="40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>
        <f t="shared" si="36"/>
        <v>film &amp; video</v>
      </c>
      <c r="P410" t="str">
        <f t="shared" si="37"/>
        <v>documentary</v>
      </c>
      <c r="Q410">
        <f t="shared" si="38"/>
        <v>132</v>
      </c>
      <c r="R410">
        <f t="shared" si="41"/>
        <v>78.760000000000005</v>
      </c>
      <c r="S410" s="6">
        <f t="shared" si="39"/>
        <v>42541.208333333328</v>
      </c>
      <c r="T410" s="6">
        <f t="shared" si="40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>
        <f t="shared" si="36"/>
        <v>music</v>
      </c>
      <c r="P411" t="str">
        <f t="shared" si="37"/>
        <v>rock</v>
      </c>
      <c r="Q411">
        <f t="shared" si="38"/>
        <v>46</v>
      </c>
      <c r="R411">
        <f t="shared" si="41"/>
        <v>87.96</v>
      </c>
      <c r="S411" s="6">
        <f t="shared" si="39"/>
        <v>42843.208333333328</v>
      </c>
      <c r="T411" s="6">
        <f t="shared" si="40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>
        <f t="shared" si="36"/>
        <v>games</v>
      </c>
      <c r="P412" t="str">
        <f t="shared" si="37"/>
        <v>mobile games</v>
      </c>
      <c r="Q412">
        <f t="shared" si="38"/>
        <v>36</v>
      </c>
      <c r="R412">
        <f t="shared" si="41"/>
        <v>49.99</v>
      </c>
      <c r="S412" s="6">
        <f t="shared" si="39"/>
        <v>42122.208333333328</v>
      </c>
      <c r="T412" s="6">
        <f t="shared" si="40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>
        <f t="shared" si="36"/>
        <v>theater</v>
      </c>
      <c r="P413" t="str">
        <f t="shared" si="37"/>
        <v>plays</v>
      </c>
      <c r="Q413">
        <f t="shared" si="38"/>
        <v>105</v>
      </c>
      <c r="R413">
        <f t="shared" si="41"/>
        <v>99.52</v>
      </c>
      <c r="S413" s="6">
        <f t="shared" si="39"/>
        <v>42884.208333333328</v>
      </c>
      <c r="T413" s="6">
        <f t="shared" si="40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>
        <f t="shared" si="36"/>
        <v>publishing</v>
      </c>
      <c r="P414" t="str">
        <f t="shared" si="37"/>
        <v>fiction</v>
      </c>
      <c r="Q414">
        <f t="shared" si="38"/>
        <v>669</v>
      </c>
      <c r="R414">
        <f t="shared" si="41"/>
        <v>104.82</v>
      </c>
      <c r="S414" s="6">
        <f t="shared" si="39"/>
        <v>41642.25</v>
      </c>
      <c r="T414" s="6">
        <f t="shared" si="40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>
        <f t="shared" si="36"/>
        <v>film &amp; video</v>
      </c>
      <c r="P415" t="str">
        <f t="shared" si="37"/>
        <v>animation</v>
      </c>
      <c r="Q415">
        <f t="shared" si="38"/>
        <v>62</v>
      </c>
      <c r="R415">
        <f t="shared" si="41"/>
        <v>108.01</v>
      </c>
      <c r="S415" s="6">
        <f t="shared" si="39"/>
        <v>43431.25</v>
      </c>
      <c r="T415" s="6">
        <f t="shared" si="40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>
        <f t="shared" si="36"/>
        <v>food</v>
      </c>
      <c r="P416" t="str">
        <f t="shared" si="37"/>
        <v>food trucks</v>
      </c>
      <c r="Q416">
        <f t="shared" si="38"/>
        <v>85</v>
      </c>
      <c r="R416">
        <f t="shared" si="41"/>
        <v>29</v>
      </c>
      <c r="S416" s="6">
        <f t="shared" si="39"/>
        <v>40288.208333333336</v>
      </c>
      <c r="T416" s="6">
        <f t="shared" si="40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>
        <f t="shared" si="36"/>
        <v>theater</v>
      </c>
      <c r="P417" t="str">
        <f t="shared" si="37"/>
        <v>plays</v>
      </c>
      <c r="Q417">
        <f t="shared" si="38"/>
        <v>11</v>
      </c>
      <c r="R417">
        <f t="shared" si="41"/>
        <v>30.03</v>
      </c>
      <c r="S417" s="6">
        <f t="shared" si="39"/>
        <v>40921.25</v>
      </c>
      <c r="T417" s="6">
        <f t="shared" si="40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>
        <f t="shared" si="36"/>
        <v>film &amp; video</v>
      </c>
      <c r="P418" t="str">
        <f t="shared" si="37"/>
        <v>documentary</v>
      </c>
      <c r="Q418">
        <f t="shared" si="38"/>
        <v>44</v>
      </c>
      <c r="R418">
        <f t="shared" si="41"/>
        <v>41.01</v>
      </c>
      <c r="S418" s="6">
        <f t="shared" si="39"/>
        <v>40560.25</v>
      </c>
      <c r="T418" s="6">
        <f t="shared" si="40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>
        <f t="shared" si="36"/>
        <v>theater</v>
      </c>
      <c r="P419" t="str">
        <f t="shared" si="37"/>
        <v>plays</v>
      </c>
      <c r="Q419">
        <f t="shared" si="38"/>
        <v>55</v>
      </c>
      <c r="R419">
        <f t="shared" si="41"/>
        <v>62.87</v>
      </c>
      <c r="S419" s="6">
        <f t="shared" si="39"/>
        <v>43407.208333333328</v>
      </c>
      <c r="T419" s="6">
        <f t="shared" si="40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>
        <f t="shared" si="36"/>
        <v>film &amp; video</v>
      </c>
      <c r="P420" t="str">
        <f t="shared" si="37"/>
        <v>documentary</v>
      </c>
      <c r="Q420">
        <f t="shared" si="38"/>
        <v>57</v>
      </c>
      <c r="R420">
        <f t="shared" si="41"/>
        <v>47.01</v>
      </c>
      <c r="S420" s="6">
        <f t="shared" si="39"/>
        <v>41035.208333333336</v>
      </c>
      <c r="T420" s="6">
        <f t="shared" si="40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>
        <f t="shared" si="36"/>
        <v>technology</v>
      </c>
      <c r="P421" t="str">
        <f t="shared" si="37"/>
        <v>web</v>
      </c>
      <c r="Q421">
        <f t="shared" si="38"/>
        <v>123</v>
      </c>
      <c r="R421">
        <f t="shared" si="41"/>
        <v>27</v>
      </c>
      <c r="S421" s="6">
        <f t="shared" si="39"/>
        <v>40899.25</v>
      </c>
      <c r="T421" s="6">
        <f t="shared" si="40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>
        <f t="shared" si="36"/>
        <v>theater</v>
      </c>
      <c r="P422" t="str">
        <f t="shared" si="37"/>
        <v>plays</v>
      </c>
      <c r="Q422">
        <f t="shared" si="38"/>
        <v>128</v>
      </c>
      <c r="R422">
        <f t="shared" si="41"/>
        <v>68.33</v>
      </c>
      <c r="S422" s="6">
        <f t="shared" si="39"/>
        <v>42911.208333333328</v>
      </c>
      <c r="T422" s="6">
        <f t="shared" si="40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>
        <f t="shared" si="36"/>
        <v>technology</v>
      </c>
      <c r="P423" t="str">
        <f t="shared" si="37"/>
        <v>wearables</v>
      </c>
      <c r="Q423">
        <f t="shared" si="38"/>
        <v>64</v>
      </c>
      <c r="R423">
        <f t="shared" si="41"/>
        <v>50.97</v>
      </c>
      <c r="S423" s="6">
        <f t="shared" si="39"/>
        <v>42915.208333333328</v>
      </c>
      <c r="T423" s="6">
        <f t="shared" si="40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>
        <f t="shared" si="36"/>
        <v>theater</v>
      </c>
      <c r="P424" t="str">
        <f t="shared" si="37"/>
        <v>plays</v>
      </c>
      <c r="Q424">
        <f t="shared" si="38"/>
        <v>127</v>
      </c>
      <c r="R424">
        <f t="shared" si="41"/>
        <v>54.02</v>
      </c>
      <c r="S424" s="6">
        <f t="shared" si="39"/>
        <v>40285.208333333336</v>
      </c>
      <c r="T424" s="6">
        <f t="shared" si="40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>
        <f t="shared" si="36"/>
        <v>food</v>
      </c>
      <c r="P425" t="str">
        <f t="shared" si="37"/>
        <v>food trucks</v>
      </c>
      <c r="Q425">
        <f t="shared" si="38"/>
        <v>11</v>
      </c>
      <c r="R425">
        <f t="shared" si="41"/>
        <v>97.06</v>
      </c>
      <c r="S425" s="6">
        <f t="shared" si="39"/>
        <v>40808.208333333336</v>
      </c>
      <c r="T425" s="6">
        <f t="shared" si="40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>
        <f t="shared" si="36"/>
        <v>music</v>
      </c>
      <c r="P426" t="str">
        <f t="shared" si="37"/>
        <v>indie rock</v>
      </c>
      <c r="Q426">
        <f t="shared" si="38"/>
        <v>40</v>
      </c>
      <c r="R426">
        <f t="shared" si="41"/>
        <v>24.87</v>
      </c>
      <c r="S426" s="6">
        <f t="shared" si="39"/>
        <v>43208.208333333328</v>
      </c>
      <c r="T426" s="6">
        <f t="shared" si="40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>
        <f t="shared" si="36"/>
        <v>photography</v>
      </c>
      <c r="P427" t="str">
        <f t="shared" si="37"/>
        <v>photography books</v>
      </c>
      <c r="Q427">
        <f t="shared" si="38"/>
        <v>288</v>
      </c>
      <c r="R427">
        <f t="shared" si="41"/>
        <v>84.42</v>
      </c>
      <c r="S427" s="6">
        <f t="shared" si="39"/>
        <v>42213.208333333328</v>
      </c>
      <c r="T427" s="6">
        <f t="shared" si="40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>
        <f t="shared" si="36"/>
        <v>theater</v>
      </c>
      <c r="P428" t="str">
        <f t="shared" si="37"/>
        <v>plays</v>
      </c>
      <c r="Q428">
        <f t="shared" si="38"/>
        <v>573</v>
      </c>
      <c r="R428">
        <f t="shared" si="41"/>
        <v>47.09</v>
      </c>
      <c r="S428" s="6">
        <f t="shared" si="39"/>
        <v>41332.25</v>
      </c>
      <c r="T428" s="6">
        <f t="shared" si="40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>
        <f t="shared" si="36"/>
        <v>theater</v>
      </c>
      <c r="P429" t="str">
        <f t="shared" si="37"/>
        <v>plays</v>
      </c>
      <c r="Q429">
        <f t="shared" si="38"/>
        <v>113</v>
      </c>
      <c r="R429">
        <f t="shared" si="41"/>
        <v>78</v>
      </c>
      <c r="S429" s="6">
        <f t="shared" si="39"/>
        <v>41895.208333333336</v>
      </c>
      <c r="T429" s="6">
        <f t="shared" si="40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>
        <f t="shared" si="36"/>
        <v>film &amp; video</v>
      </c>
      <c r="P430" t="str">
        <f t="shared" si="37"/>
        <v>animation</v>
      </c>
      <c r="Q430">
        <f t="shared" si="38"/>
        <v>46</v>
      </c>
      <c r="R430">
        <f t="shared" si="41"/>
        <v>62.97</v>
      </c>
      <c r="S430" s="6">
        <f t="shared" si="39"/>
        <v>40585.25</v>
      </c>
      <c r="T430" s="6">
        <f t="shared" si="40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>
        <f t="shared" si="36"/>
        <v>photography</v>
      </c>
      <c r="P431" t="str">
        <f t="shared" si="37"/>
        <v>photography books</v>
      </c>
      <c r="Q431">
        <f t="shared" si="38"/>
        <v>91</v>
      </c>
      <c r="R431">
        <f t="shared" si="41"/>
        <v>81.010000000000005</v>
      </c>
      <c r="S431" s="6">
        <f t="shared" si="39"/>
        <v>41680.25</v>
      </c>
      <c r="T431" s="6">
        <f t="shared" si="40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>
        <f t="shared" si="36"/>
        <v>theater</v>
      </c>
      <c r="P432" t="str">
        <f t="shared" si="37"/>
        <v>plays</v>
      </c>
      <c r="Q432">
        <f t="shared" si="38"/>
        <v>68</v>
      </c>
      <c r="R432">
        <f t="shared" si="41"/>
        <v>65.319999999999993</v>
      </c>
      <c r="S432" s="6">
        <f t="shared" si="39"/>
        <v>43737.208333333328</v>
      </c>
      <c r="T432" s="6">
        <f t="shared" si="40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>
        <f t="shared" si="36"/>
        <v>theater</v>
      </c>
      <c r="P433" t="str">
        <f t="shared" si="37"/>
        <v>plays</v>
      </c>
      <c r="Q433">
        <f t="shared" si="38"/>
        <v>192</v>
      </c>
      <c r="R433">
        <f t="shared" si="41"/>
        <v>104.44</v>
      </c>
      <c r="S433" s="6">
        <f t="shared" si="39"/>
        <v>43273.208333333328</v>
      </c>
      <c r="T433" s="6">
        <f t="shared" si="40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>
        <f t="shared" si="36"/>
        <v>theater</v>
      </c>
      <c r="P434" t="str">
        <f t="shared" si="37"/>
        <v>plays</v>
      </c>
      <c r="Q434">
        <f t="shared" si="38"/>
        <v>83</v>
      </c>
      <c r="R434">
        <f t="shared" si="41"/>
        <v>69.989999999999995</v>
      </c>
      <c r="S434" s="6">
        <f t="shared" si="39"/>
        <v>41761.208333333336</v>
      </c>
      <c r="T434" s="6">
        <f t="shared" si="40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>
        <f t="shared" si="36"/>
        <v>film &amp; video</v>
      </c>
      <c r="P435" t="str">
        <f t="shared" si="37"/>
        <v>documentary</v>
      </c>
      <c r="Q435">
        <f t="shared" si="38"/>
        <v>54</v>
      </c>
      <c r="R435">
        <f t="shared" si="41"/>
        <v>83.02</v>
      </c>
      <c r="S435" s="6">
        <f t="shared" si="39"/>
        <v>41603.25</v>
      </c>
      <c r="T435" s="6">
        <f t="shared" si="40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>
        <f t="shared" si="36"/>
        <v>theater</v>
      </c>
      <c r="P436" t="str">
        <f t="shared" si="37"/>
        <v>plays</v>
      </c>
      <c r="Q436">
        <f t="shared" si="38"/>
        <v>17</v>
      </c>
      <c r="R436">
        <f t="shared" si="41"/>
        <v>90.3</v>
      </c>
      <c r="S436" s="6">
        <f t="shared" si="39"/>
        <v>42705.25</v>
      </c>
      <c r="T436" s="6">
        <f t="shared" si="40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>
        <f t="shared" si="36"/>
        <v>theater</v>
      </c>
      <c r="P437" t="str">
        <f t="shared" si="37"/>
        <v>plays</v>
      </c>
      <c r="Q437">
        <f t="shared" si="38"/>
        <v>117</v>
      </c>
      <c r="R437">
        <f t="shared" si="41"/>
        <v>103.98</v>
      </c>
      <c r="S437" s="6">
        <f t="shared" si="39"/>
        <v>41988.25</v>
      </c>
      <c r="T437" s="6">
        <f t="shared" si="40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>
        <f t="shared" si="36"/>
        <v>music</v>
      </c>
      <c r="P438" t="str">
        <f t="shared" si="37"/>
        <v>jazz</v>
      </c>
      <c r="Q438">
        <f t="shared" si="38"/>
        <v>1052</v>
      </c>
      <c r="R438">
        <f t="shared" si="41"/>
        <v>54.93</v>
      </c>
      <c r="S438" s="6">
        <f t="shared" si="39"/>
        <v>43575.208333333328</v>
      </c>
      <c r="T438" s="6">
        <f t="shared" si="40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>
        <f t="shared" si="36"/>
        <v>film &amp; video</v>
      </c>
      <c r="P439" t="str">
        <f t="shared" si="37"/>
        <v>animation</v>
      </c>
      <c r="Q439">
        <f t="shared" si="38"/>
        <v>123</v>
      </c>
      <c r="R439">
        <f t="shared" si="41"/>
        <v>51.92</v>
      </c>
      <c r="S439" s="6">
        <f t="shared" si="39"/>
        <v>42260.208333333328</v>
      </c>
      <c r="T439" s="6">
        <f t="shared" si="40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>
        <f t="shared" si="36"/>
        <v>theater</v>
      </c>
      <c r="P440" t="str">
        <f t="shared" si="37"/>
        <v>plays</v>
      </c>
      <c r="Q440">
        <f t="shared" si="38"/>
        <v>179</v>
      </c>
      <c r="R440">
        <f t="shared" si="41"/>
        <v>60.03</v>
      </c>
      <c r="S440" s="6">
        <f t="shared" si="39"/>
        <v>41337.25</v>
      </c>
      <c r="T440" s="6">
        <f t="shared" si="40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>
        <f t="shared" si="36"/>
        <v>film &amp; video</v>
      </c>
      <c r="P441" t="str">
        <f t="shared" si="37"/>
        <v>science fiction</v>
      </c>
      <c r="Q441">
        <f t="shared" si="38"/>
        <v>355</v>
      </c>
      <c r="R441">
        <f t="shared" si="41"/>
        <v>44</v>
      </c>
      <c r="S441" s="6">
        <f t="shared" si="39"/>
        <v>42680.208333333328</v>
      </c>
      <c r="T441" s="6">
        <f t="shared" si="40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>
        <f t="shared" si="36"/>
        <v>film &amp; video</v>
      </c>
      <c r="P442" t="str">
        <f t="shared" si="37"/>
        <v>television</v>
      </c>
      <c r="Q442">
        <f t="shared" si="38"/>
        <v>162</v>
      </c>
      <c r="R442">
        <f t="shared" si="41"/>
        <v>53</v>
      </c>
      <c r="S442" s="6">
        <f t="shared" si="39"/>
        <v>42916.208333333328</v>
      </c>
      <c r="T442" s="6">
        <f t="shared" si="40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>
        <f t="shared" si="36"/>
        <v>technology</v>
      </c>
      <c r="P443" t="str">
        <f t="shared" si="37"/>
        <v>wearables</v>
      </c>
      <c r="Q443">
        <f t="shared" si="38"/>
        <v>25</v>
      </c>
      <c r="R443">
        <f t="shared" si="41"/>
        <v>54.5</v>
      </c>
      <c r="S443" s="6">
        <f t="shared" si="39"/>
        <v>41025.208333333336</v>
      </c>
      <c r="T443" s="6">
        <f t="shared" si="40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>
        <f t="shared" si="36"/>
        <v>theater</v>
      </c>
      <c r="P444" t="str">
        <f t="shared" si="37"/>
        <v>plays</v>
      </c>
      <c r="Q444">
        <f t="shared" si="38"/>
        <v>199</v>
      </c>
      <c r="R444">
        <f t="shared" si="41"/>
        <v>75.040000000000006</v>
      </c>
      <c r="S444" s="6">
        <f t="shared" si="39"/>
        <v>42980.208333333328</v>
      </c>
      <c r="T444" s="6">
        <f t="shared" si="40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>
        <f t="shared" si="36"/>
        <v>theater</v>
      </c>
      <c r="P445" t="str">
        <f t="shared" si="37"/>
        <v>plays</v>
      </c>
      <c r="Q445">
        <f t="shared" si="38"/>
        <v>35</v>
      </c>
      <c r="R445">
        <f t="shared" si="41"/>
        <v>35.909999999999997</v>
      </c>
      <c r="S445" s="6">
        <f t="shared" si="39"/>
        <v>40451.208333333336</v>
      </c>
      <c r="T445" s="6">
        <f t="shared" si="40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>
        <f t="shared" si="36"/>
        <v>music</v>
      </c>
      <c r="P446" t="str">
        <f t="shared" si="37"/>
        <v>indie rock</v>
      </c>
      <c r="Q446">
        <f t="shared" si="38"/>
        <v>176</v>
      </c>
      <c r="R446">
        <f t="shared" si="41"/>
        <v>36.950000000000003</v>
      </c>
      <c r="S446" s="6">
        <f t="shared" si="39"/>
        <v>40748.208333333336</v>
      </c>
      <c r="T446" s="6">
        <f t="shared" si="40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>
        <f t="shared" si="36"/>
        <v>theater</v>
      </c>
      <c r="P447" t="str">
        <f t="shared" si="37"/>
        <v>plays</v>
      </c>
      <c r="Q447">
        <f t="shared" si="38"/>
        <v>511</v>
      </c>
      <c r="R447">
        <f t="shared" si="41"/>
        <v>63.17</v>
      </c>
      <c r="S447" s="6">
        <f t="shared" si="39"/>
        <v>40515.25</v>
      </c>
      <c r="T447" s="6">
        <f t="shared" si="40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>
        <f t="shared" si="36"/>
        <v>technology</v>
      </c>
      <c r="P448" t="str">
        <f t="shared" si="37"/>
        <v>wearables</v>
      </c>
      <c r="Q448">
        <f t="shared" si="38"/>
        <v>82</v>
      </c>
      <c r="R448">
        <f t="shared" si="41"/>
        <v>29.99</v>
      </c>
      <c r="S448" s="6">
        <f t="shared" si="39"/>
        <v>41261.25</v>
      </c>
      <c r="T448" s="6">
        <f t="shared" si="40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>
        <f t="shared" si="36"/>
        <v>film &amp; video</v>
      </c>
      <c r="P449" t="str">
        <f t="shared" si="37"/>
        <v>television</v>
      </c>
      <c r="Q449">
        <f t="shared" si="38"/>
        <v>24</v>
      </c>
      <c r="R449">
        <f t="shared" si="41"/>
        <v>86</v>
      </c>
      <c r="S449" s="6">
        <f t="shared" si="39"/>
        <v>43088.25</v>
      </c>
      <c r="T449" s="6">
        <f t="shared" si="40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>
        <f t="shared" si="36"/>
        <v>games</v>
      </c>
      <c r="P450" t="str">
        <f t="shared" si="37"/>
        <v>video games</v>
      </c>
      <c r="Q450">
        <f t="shared" si="38"/>
        <v>50</v>
      </c>
      <c r="R450">
        <f t="shared" si="41"/>
        <v>75.010000000000005</v>
      </c>
      <c r="S450" s="6">
        <f t="shared" si="39"/>
        <v>41378.208333333336</v>
      </c>
      <c r="T450" s="6">
        <f t="shared" si="40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>
        <f t="shared" ref="O451:O514" si="42">LEFT(N451, FIND("/",N451)-1)</f>
        <v>games</v>
      </c>
      <c r="P451" t="str">
        <f t="shared" ref="P451:P514" si="43">RIGHT(N451, LEN(N451)- FIND("/",N451))</f>
        <v>video games</v>
      </c>
      <c r="Q451">
        <f t="shared" ref="Q451:Q514" si="44">ROUND(E451/D451*100, 0)</f>
        <v>967</v>
      </c>
      <c r="R451">
        <f t="shared" si="41"/>
        <v>101.2</v>
      </c>
      <c r="S451" s="6">
        <f t="shared" ref="S451:S514" si="45">((J451/86400)+DATE(1970, 1, 1))</f>
        <v>43530.25</v>
      </c>
      <c r="T451" s="6">
        <f t="shared" ref="T451:T514" si="46">((K451/86400)+DATE(1970, 1, 1))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>
        <f t="shared" si="42"/>
        <v>film &amp; video</v>
      </c>
      <c r="P452" t="str">
        <f t="shared" si="43"/>
        <v>animation</v>
      </c>
      <c r="Q452">
        <f t="shared" si="44"/>
        <v>4</v>
      </c>
      <c r="R452">
        <f t="shared" ref="R452:R515" si="47">ROUND(E452/G452, 2)</f>
        <v>4</v>
      </c>
      <c r="S452" s="6">
        <f t="shared" si="45"/>
        <v>43394.208333333328</v>
      </c>
      <c r="T452" s="6">
        <f t="shared" si="46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>
        <f t="shared" si="42"/>
        <v>music</v>
      </c>
      <c r="P453" t="str">
        <f t="shared" si="43"/>
        <v>rock</v>
      </c>
      <c r="Q453">
        <f t="shared" si="44"/>
        <v>123</v>
      </c>
      <c r="R453">
        <f t="shared" si="47"/>
        <v>29</v>
      </c>
      <c r="S453" s="6">
        <f t="shared" si="45"/>
        <v>42935.208333333328</v>
      </c>
      <c r="T453" s="6">
        <f t="shared" si="46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>
        <f t="shared" si="42"/>
        <v>film &amp; video</v>
      </c>
      <c r="P454" t="str">
        <f t="shared" si="43"/>
        <v>drama</v>
      </c>
      <c r="Q454">
        <f t="shared" si="44"/>
        <v>63</v>
      </c>
      <c r="R454">
        <f t="shared" si="47"/>
        <v>98.23</v>
      </c>
      <c r="S454" s="6">
        <f t="shared" si="45"/>
        <v>40365.208333333336</v>
      </c>
      <c r="T454" s="6">
        <f t="shared" si="46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>
        <f t="shared" si="42"/>
        <v>film &amp; video</v>
      </c>
      <c r="P455" t="str">
        <f t="shared" si="43"/>
        <v>science fiction</v>
      </c>
      <c r="Q455">
        <f t="shared" si="44"/>
        <v>56</v>
      </c>
      <c r="R455">
        <f t="shared" si="47"/>
        <v>87</v>
      </c>
      <c r="S455" s="6">
        <f t="shared" si="45"/>
        <v>42705.25</v>
      </c>
      <c r="T455" s="6">
        <f t="shared" si="46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>
        <f t="shared" si="42"/>
        <v>film &amp; video</v>
      </c>
      <c r="P456" t="str">
        <f t="shared" si="43"/>
        <v>drama</v>
      </c>
      <c r="Q456">
        <f t="shared" si="44"/>
        <v>44</v>
      </c>
      <c r="R456">
        <f t="shared" si="47"/>
        <v>45.21</v>
      </c>
      <c r="S456" s="6">
        <f t="shared" si="45"/>
        <v>41568.208333333336</v>
      </c>
      <c r="T456" s="6">
        <f t="shared" si="46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>
        <f t="shared" si="42"/>
        <v>theater</v>
      </c>
      <c r="P457" t="str">
        <f t="shared" si="43"/>
        <v>plays</v>
      </c>
      <c r="Q457">
        <f t="shared" si="44"/>
        <v>118</v>
      </c>
      <c r="R457">
        <f t="shared" si="47"/>
        <v>37</v>
      </c>
      <c r="S457" s="6">
        <f t="shared" si="45"/>
        <v>40809.208333333336</v>
      </c>
      <c r="T457" s="6">
        <f t="shared" si="46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>
        <f t="shared" si="42"/>
        <v>music</v>
      </c>
      <c r="P458" t="str">
        <f t="shared" si="43"/>
        <v>indie rock</v>
      </c>
      <c r="Q458">
        <f t="shared" si="44"/>
        <v>104</v>
      </c>
      <c r="R458">
        <f t="shared" si="47"/>
        <v>94.98</v>
      </c>
      <c r="S458" s="6">
        <f t="shared" si="45"/>
        <v>43141.25</v>
      </c>
      <c r="T458" s="6">
        <f t="shared" si="46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>
        <f t="shared" si="42"/>
        <v>theater</v>
      </c>
      <c r="P459" t="str">
        <f t="shared" si="43"/>
        <v>plays</v>
      </c>
      <c r="Q459">
        <f t="shared" si="44"/>
        <v>27</v>
      </c>
      <c r="R459">
        <f t="shared" si="47"/>
        <v>28.96</v>
      </c>
      <c r="S459" s="6">
        <f t="shared" si="45"/>
        <v>42657.208333333328</v>
      </c>
      <c r="T459" s="6">
        <f t="shared" si="46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>
        <f t="shared" si="42"/>
        <v>theater</v>
      </c>
      <c r="P460" t="str">
        <f t="shared" si="43"/>
        <v>plays</v>
      </c>
      <c r="Q460">
        <f t="shared" si="44"/>
        <v>351</v>
      </c>
      <c r="R460">
        <f t="shared" si="47"/>
        <v>55.99</v>
      </c>
      <c r="S460" s="6">
        <f t="shared" si="45"/>
        <v>40265.208333333336</v>
      </c>
      <c r="T460" s="6">
        <f t="shared" si="46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>
        <f t="shared" si="42"/>
        <v>film &amp; video</v>
      </c>
      <c r="P461" t="str">
        <f t="shared" si="43"/>
        <v>documentary</v>
      </c>
      <c r="Q461">
        <f t="shared" si="44"/>
        <v>90</v>
      </c>
      <c r="R461">
        <f t="shared" si="47"/>
        <v>54.04</v>
      </c>
      <c r="S461" s="6">
        <f t="shared" si="45"/>
        <v>42001.25</v>
      </c>
      <c r="T461" s="6">
        <f t="shared" si="46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>
        <f t="shared" si="42"/>
        <v>theater</v>
      </c>
      <c r="P462" t="str">
        <f t="shared" si="43"/>
        <v>plays</v>
      </c>
      <c r="Q462">
        <f t="shared" si="44"/>
        <v>172</v>
      </c>
      <c r="R462">
        <f t="shared" si="47"/>
        <v>82.38</v>
      </c>
      <c r="S462" s="6">
        <f t="shared" si="45"/>
        <v>40399.208333333336</v>
      </c>
      <c r="T462" s="6">
        <f t="shared" si="46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>
        <f t="shared" si="42"/>
        <v>film &amp; video</v>
      </c>
      <c r="P463" t="str">
        <f t="shared" si="43"/>
        <v>drama</v>
      </c>
      <c r="Q463">
        <f t="shared" si="44"/>
        <v>141</v>
      </c>
      <c r="R463">
        <f t="shared" si="47"/>
        <v>67</v>
      </c>
      <c r="S463" s="6">
        <f t="shared" si="45"/>
        <v>41757.208333333336</v>
      </c>
      <c r="T463" s="6">
        <f t="shared" si="46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>
        <f t="shared" si="42"/>
        <v>games</v>
      </c>
      <c r="P464" t="str">
        <f t="shared" si="43"/>
        <v>mobile games</v>
      </c>
      <c r="Q464">
        <f t="shared" si="44"/>
        <v>31</v>
      </c>
      <c r="R464">
        <f t="shared" si="47"/>
        <v>107.91</v>
      </c>
      <c r="S464" s="6">
        <f t="shared" si="45"/>
        <v>41304.25</v>
      </c>
      <c r="T464" s="6">
        <f t="shared" si="46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>
        <f t="shared" si="42"/>
        <v>film &amp; video</v>
      </c>
      <c r="P465" t="str">
        <f t="shared" si="43"/>
        <v>animation</v>
      </c>
      <c r="Q465">
        <f t="shared" si="44"/>
        <v>108</v>
      </c>
      <c r="R465">
        <f t="shared" si="47"/>
        <v>69.010000000000005</v>
      </c>
      <c r="S465" s="6">
        <f t="shared" si="45"/>
        <v>41639.25</v>
      </c>
      <c r="T465" s="6">
        <f t="shared" si="46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>
        <f t="shared" si="42"/>
        <v>theater</v>
      </c>
      <c r="P466" t="str">
        <f t="shared" si="43"/>
        <v>plays</v>
      </c>
      <c r="Q466">
        <f t="shared" si="44"/>
        <v>133</v>
      </c>
      <c r="R466">
        <f t="shared" si="47"/>
        <v>39.01</v>
      </c>
      <c r="S466" s="6">
        <f t="shared" si="45"/>
        <v>43142.25</v>
      </c>
      <c r="T466" s="6">
        <f t="shared" si="46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>
        <f t="shared" si="42"/>
        <v>publishing</v>
      </c>
      <c r="P467" t="str">
        <f t="shared" si="43"/>
        <v>translations</v>
      </c>
      <c r="Q467">
        <f t="shared" si="44"/>
        <v>188</v>
      </c>
      <c r="R467">
        <f t="shared" si="47"/>
        <v>110.36</v>
      </c>
      <c r="S467" s="6">
        <f t="shared" si="45"/>
        <v>43127.25</v>
      </c>
      <c r="T467" s="6">
        <f t="shared" si="46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>
        <f t="shared" si="42"/>
        <v>technology</v>
      </c>
      <c r="P468" t="str">
        <f t="shared" si="43"/>
        <v>wearables</v>
      </c>
      <c r="Q468">
        <f t="shared" si="44"/>
        <v>332</v>
      </c>
      <c r="R468">
        <f t="shared" si="47"/>
        <v>94.86</v>
      </c>
      <c r="S468" s="6">
        <f t="shared" si="45"/>
        <v>41409.208333333336</v>
      </c>
      <c r="T468" s="6">
        <f t="shared" si="46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>
        <f t="shared" si="42"/>
        <v>technology</v>
      </c>
      <c r="P469" t="str">
        <f t="shared" si="43"/>
        <v>web</v>
      </c>
      <c r="Q469">
        <f t="shared" si="44"/>
        <v>575</v>
      </c>
      <c r="R469">
        <f t="shared" si="47"/>
        <v>57.94</v>
      </c>
      <c r="S469" s="6">
        <f t="shared" si="45"/>
        <v>42331.25</v>
      </c>
      <c r="T469" s="6">
        <f t="shared" si="46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>
        <f t="shared" si="42"/>
        <v>theater</v>
      </c>
      <c r="P470" t="str">
        <f t="shared" si="43"/>
        <v>plays</v>
      </c>
      <c r="Q470">
        <f t="shared" si="44"/>
        <v>41</v>
      </c>
      <c r="R470">
        <f t="shared" si="47"/>
        <v>101.25</v>
      </c>
      <c r="S470" s="6">
        <f t="shared" si="45"/>
        <v>43569.208333333328</v>
      </c>
      <c r="T470" s="6">
        <f t="shared" si="46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>
        <f t="shared" si="42"/>
        <v>film &amp; video</v>
      </c>
      <c r="P471" t="str">
        <f t="shared" si="43"/>
        <v>drama</v>
      </c>
      <c r="Q471">
        <f t="shared" si="44"/>
        <v>184</v>
      </c>
      <c r="R471">
        <f t="shared" si="47"/>
        <v>64.959999999999994</v>
      </c>
      <c r="S471" s="6">
        <f t="shared" si="45"/>
        <v>42142.208333333328</v>
      </c>
      <c r="T471" s="6">
        <f t="shared" si="46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>
        <f t="shared" si="42"/>
        <v>technology</v>
      </c>
      <c r="P472" t="str">
        <f t="shared" si="43"/>
        <v>wearables</v>
      </c>
      <c r="Q472">
        <f t="shared" si="44"/>
        <v>286</v>
      </c>
      <c r="R472">
        <f t="shared" si="47"/>
        <v>27.01</v>
      </c>
      <c r="S472" s="6">
        <f t="shared" si="45"/>
        <v>42716.25</v>
      </c>
      <c r="T472" s="6">
        <f t="shared" si="46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>
        <f t="shared" si="42"/>
        <v>food</v>
      </c>
      <c r="P473" t="str">
        <f t="shared" si="43"/>
        <v>food trucks</v>
      </c>
      <c r="Q473">
        <f t="shared" si="44"/>
        <v>319</v>
      </c>
      <c r="R473">
        <f t="shared" si="47"/>
        <v>50.97</v>
      </c>
      <c r="S473" s="6">
        <f t="shared" si="45"/>
        <v>41031.208333333336</v>
      </c>
      <c r="T473" s="6">
        <f t="shared" si="46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>
        <f t="shared" si="42"/>
        <v>music</v>
      </c>
      <c r="P474" t="str">
        <f t="shared" si="43"/>
        <v>rock</v>
      </c>
      <c r="Q474">
        <f t="shared" si="44"/>
        <v>39</v>
      </c>
      <c r="R474">
        <f t="shared" si="47"/>
        <v>104.94</v>
      </c>
      <c r="S474" s="6">
        <f t="shared" si="45"/>
        <v>43535.208333333328</v>
      </c>
      <c r="T474" s="6">
        <f t="shared" si="46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>
        <f t="shared" si="42"/>
        <v>music</v>
      </c>
      <c r="P475" t="str">
        <f t="shared" si="43"/>
        <v>electric music</v>
      </c>
      <c r="Q475">
        <f t="shared" si="44"/>
        <v>178</v>
      </c>
      <c r="R475">
        <f t="shared" si="47"/>
        <v>84.03</v>
      </c>
      <c r="S475" s="6">
        <f t="shared" si="45"/>
        <v>43277.208333333328</v>
      </c>
      <c r="T475" s="6">
        <f t="shared" si="46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>
        <f t="shared" si="42"/>
        <v>film &amp; video</v>
      </c>
      <c r="P476" t="str">
        <f t="shared" si="43"/>
        <v>television</v>
      </c>
      <c r="Q476">
        <f t="shared" si="44"/>
        <v>365</v>
      </c>
      <c r="R476">
        <f t="shared" si="47"/>
        <v>102.86</v>
      </c>
      <c r="S476" s="6">
        <f t="shared" si="45"/>
        <v>41989.25</v>
      </c>
      <c r="T476" s="6">
        <f t="shared" si="46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>
        <f t="shared" si="42"/>
        <v>publishing</v>
      </c>
      <c r="P477" t="str">
        <f t="shared" si="43"/>
        <v>translations</v>
      </c>
      <c r="Q477">
        <f t="shared" si="44"/>
        <v>114</v>
      </c>
      <c r="R477">
        <f t="shared" si="47"/>
        <v>39.96</v>
      </c>
      <c r="S477" s="6">
        <f t="shared" si="45"/>
        <v>41450.208333333336</v>
      </c>
      <c r="T477" s="6">
        <f t="shared" si="46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>
        <f t="shared" si="42"/>
        <v>publishing</v>
      </c>
      <c r="P478" t="str">
        <f t="shared" si="43"/>
        <v>fiction</v>
      </c>
      <c r="Q478">
        <f t="shared" si="44"/>
        <v>30</v>
      </c>
      <c r="R478">
        <f t="shared" si="47"/>
        <v>51</v>
      </c>
      <c r="S478" s="6">
        <f t="shared" si="45"/>
        <v>43322.208333333328</v>
      </c>
      <c r="T478" s="6">
        <f t="shared" si="46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>
        <f t="shared" si="42"/>
        <v>film &amp; video</v>
      </c>
      <c r="P479" t="str">
        <f t="shared" si="43"/>
        <v>science fiction</v>
      </c>
      <c r="Q479">
        <f t="shared" si="44"/>
        <v>54</v>
      </c>
      <c r="R479">
        <f t="shared" si="47"/>
        <v>40.82</v>
      </c>
      <c r="S479" s="6">
        <f t="shared" si="45"/>
        <v>40720.208333333336</v>
      </c>
      <c r="T479" s="6">
        <f t="shared" si="46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>
        <f t="shared" si="42"/>
        <v>technology</v>
      </c>
      <c r="P480" t="str">
        <f t="shared" si="43"/>
        <v>wearables</v>
      </c>
      <c r="Q480">
        <f t="shared" si="44"/>
        <v>236</v>
      </c>
      <c r="R480">
        <f t="shared" si="47"/>
        <v>59</v>
      </c>
      <c r="S480" s="6">
        <f t="shared" si="45"/>
        <v>42072.208333333328</v>
      </c>
      <c r="T480" s="6">
        <f t="shared" si="46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>
        <f t="shared" si="42"/>
        <v>food</v>
      </c>
      <c r="P481" t="str">
        <f t="shared" si="43"/>
        <v>food trucks</v>
      </c>
      <c r="Q481">
        <f t="shared" si="44"/>
        <v>513</v>
      </c>
      <c r="R481">
        <f t="shared" si="47"/>
        <v>71.16</v>
      </c>
      <c r="S481" s="6">
        <f t="shared" si="45"/>
        <v>42945.208333333328</v>
      </c>
      <c r="T481" s="6">
        <f t="shared" si="46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>
        <f t="shared" si="42"/>
        <v>photography</v>
      </c>
      <c r="P482" t="str">
        <f t="shared" si="43"/>
        <v>photography books</v>
      </c>
      <c r="Q482">
        <f t="shared" si="44"/>
        <v>101</v>
      </c>
      <c r="R482">
        <f t="shared" si="47"/>
        <v>99.49</v>
      </c>
      <c r="S482" s="6">
        <f t="shared" si="45"/>
        <v>40248.25</v>
      </c>
      <c r="T482" s="6">
        <f t="shared" si="46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>
        <f t="shared" si="42"/>
        <v>theater</v>
      </c>
      <c r="P483" t="str">
        <f t="shared" si="43"/>
        <v>plays</v>
      </c>
      <c r="Q483">
        <f t="shared" si="44"/>
        <v>81</v>
      </c>
      <c r="R483">
        <f t="shared" si="47"/>
        <v>103.99</v>
      </c>
      <c r="S483" s="6">
        <f t="shared" si="45"/>
        <v>41913.208333333336</v>
      </c>
      <c r="T483" s="6">
        <f t="shared" si="46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>
        <f t="shared" si="42"/>
        <v>publishing</v>
      </c>
      <c r="P484" t="str">
        <f t="shared" si="43"/>
        <v>fiction</v>
      </c>
      <c r="Q484">
        <f t="shared" si="44"/>
        <v>16</v>
      </c>
      <c r="R484">
        <f t="shared" si="47"/>
        <v>76.56</v>
      </c>
      <c r="S484" s="6">
        <f t="shared" si="45"/>
        <v>40963.25</v>
      </c>
      <c r="T484" s="6">
        <f t="shared" si="46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>
        <f t="shared" si="42"/>
        <v>theater</v>
      </c>
      <c r="P485" t="str">
        <f t="shared" si="43"/>
        <v>plays</v>
      </c>
      <c r="Q485">
        <f t="shared" si="44"/>
        <v>53</v>
      </c>
      <c r="R485">
        <f t="shared" si="47"/>
        <v>87.07</v>
      </c>
      <c r="S485" s="6">
        <f t="shared" si="45"/>
        <v>43811.25</v>
      </c>
      <c r="T485" s="6">
        <f t="shared" si="46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>
        <f t="shared" si="42"/>
        <v>food</v>
      </c>
      <c r="P486" t="str">
        <f t="shared" si="43"/>
        <v>food trucks</v>
      </c>
      <c r="Q486">
        <f t="shared" si="44"/>
        <v>260</v>
      </c>
      <c r="R486">
        <f t="shared" si="47"/>
        <v>49</v>
      </c>
      <c r="S486" s="6">
        <f t="shared" si="45"/>
        <v>41855.208333333336</v>
      </c>
      <c r="T486" s="6">
        <f t="shared" si="46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>
        <f t="shared" si="42"/>
        <v>theater</v>
      </c>
      <c r="P487" t="str">
        <f t="shared" si="43"/>
        <v>plays</v>
      </c>
      <c r="Q487">
        <f t="shared" si="44"/>
        <v>31</v>
      </c>
      <c r="R487">
        <f t="shared" si="47"/>
        <v>42.97</v>
      </c>
      <c r="S487" s="6">
        <f t="shared" si="45"/>
        <v>43626.208333333328</v>
      </c>
      <c r="T487" s="6">
        <f t="shared" si="46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>
        <f t="shared" si="42"/>
        <v>publishing</v>
      </c>
      <c r="P488" t="str">
        <f t="shared" si="43"/>
        <v>translations</v>
      </c>
      <c r="Q488">
        <f t="shared" si="44"/>
        <v>14</v>
      </c>
      <c r="R488">
        <f t="shared" si="47"/>
        <v>33.43</v>
      </c>
      <c r="S488" s="6">
        <f t="shared" si="45"/>
        <v>43168.25</v>
      </c>
      <c r="T488" s="6">
        <f t="shared" si="46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>
        <f t="shared" si="42"/>
        <v>theater</v>
      </c>
      <c r="P489" t="str">
        <f t="shared" si="43"/>
        <v>plays</v>
      </c>
      <c r="Q489">
        <f t="shared" si="44"/>
        <v>179</v>
      </c>
      <c r="R489">
        <f t="shared" si="47"/>
        <v>83.98</v>
      </c>
      <c r="S489" s="6">
        <f t="shared" si="45"/>
        <v>42845.208333333328</v>
      </c>
      <c r="T489" s="6">
        <f t="shared" si="46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>
        <f t="shared" si="42"/>
        <v>theater</v>
      </c>
      <c r="P490" t="str">
        <f t="shared" si="43"/>
        <v>plays</v>
      </c>
      <c r="Q490">
        <f t="shared" si="44"/>
        <v>220</v>
      </c>
      <c r="R490">
        <f t="shared" si="47"/>
        <v>101.42</v>
      </c>
      <c r="S490" s="6">
        <f t="shared" si="45"/>
        <v>42403.25</v>
      </c>
      <c r="T490" s="6">
        <f t="shared" si="46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>
        <f t="shared" si="42"/>
        <v>technology</v>
      </c>
      <c r="P491" t="str">
        <f t="shared" si="43"/>
        <v>wearables</v>
      </c>
      <c r="Q491">
        <f t="shared" si="44"/>
        <v>102</v>
      </c>
      <c r="R491">
        <f t="shared" si="47"/>
        <v>109.87</v>
      </c>
      <c r="S491" s="6">
        <f t="shared" si="45"/>
        <v>40406.208333333336</v>
      </c>
      <c r="T491" s="6">
        <f t="shared" si="46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>
        <f t="shared" si="42"/>
        <v>journalism</v>
      </c>
      <c r="P492" t="str">
        <f t="shared" si="43"/>
        <v>audio</v>
      </c>
      <c r="Q492">
        <f t="shared" si="44"/>
        <v>192</v>
      </c>
      <c r="R492">
        <f t="shared" si="47"/>
        <v>31.92</v>
      </c>
      <c r="S492" s="6">
        <f t="shared" si="45"/>
        <v>43786.25</v>
      </c>
      <c r="T492" s="6">
        <f t="shared" si="46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>
        <f t="shared" si="42"/>
        <v>food</v>
      </c>
      <c r="P493" t="str">
        <f t="shared" si="43"/>
        <v>food trucks</v>
      </c>
      <c r="Q493">
        <f t="shared" si="44"/>
        <v>305</v>
      </c>
      <c r="R493">
        <f t="shared" si="47"/>
        <v>70.989999999999995</v>
      </c>
      <c r="S493" s="6">
        <f t="shared" si="45"/>
        <v>41456.208333333336</v>
      </c>
      <c r="T493" s="6">
        <f t="shared" si="46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>
        <f t="shared" si="42"/>
        <v>film &amp; video</v>
      </c>
      <c r="P494" t="str">
        <f t="shared" si="43"/>
        <v>shorts</v>
      </c>
      <c r="Q494">
        <f t="shared" si="44"/>
        <v>24</v>
      </c>
      <c r="R494">
        <f t="shared" si="47"/>
        <v>77.03</v>
      </c>
      <c r="S494" s="6">
        <f t="shared" si="45"/>
        <v>40336.208333333336</v>
      </c>
      <c r="T494" s="6">
        <f t="shared" si="46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>
        <f t="shared" si="42"/>
        <v>photography</v>
      </c>
      <c r="P495" t="str">
        <f t="shared" si="43"/>
        <v>photography books</v>
      </c>
      <c r="Q495">
        <f t="shared" si="44"/>
        <v>724</v>
      </c>
      <c r="R495">
        <f t="shared" si="47"/>
        <v>101.78</v>
      </c>
      <c r="S495" s="6">
        <f t="shared" si="45"/>
        <v>43645.208333333328</v>
      </c>
      <c r="T495" s="6">
        <f t="shared" si="46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>
        <f t="shared" si="42"/>
        <v>technology</v>
      </c>
      <c r="P496" t="str">
        <f t="shared" si="43"/>
        <v>wearables</v>
      </c>
      <c r="Q496">
        <f t="shared" si="44"/>
        <v>547</v>
      </c>
      <c r="R496">
        <f t="shared" si="47"/>
        <v>51.06</v>
      </c>
      <c r="S496" s="6">
        <f t="shared" si="45"/>
        <v>40990.208333333336</v>
      </c>
      <c r="T496" s="6">
        <f t="shared" si="46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>
        <f t="shared" si="42"/>
        <v>theater</v>
      </c>
      <c r="P497" t="str">
        <f t="shared" si="43"/>
        <v>plays</v>
      </c>
      <c r="Q497">
        <f t="shared" si="44"/>
        <v>415</v>
      </c>
      <c r="R497">
        <f t="shared" si="47"/>
        <v>68.02</v>
      </c>
      <c r="S497" s="6">
        <f t="shared" si="45"/>
        <v>41800.208333333336</v>
      </c>
      <c r="T497" s="6">
        <f t="shared" si="46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>
        <f t="shared" si="42"/>
        <v>film &amp; video</v>
      </c>
      <c r="P498" t="str">
        <f t="shared" si="43"/>
        <v>animation</v>
      </c>
      <c r="Q498">
        <f t="shared" si="44"/>
        <v>1</v>
      </c>
      <c r="R498">
        <f t="shared" si="47"/>
        <v>30.87</v>
      </c>
      <c r="S498" s="6">
        <f t="shared" si="45"/>
        <v>42876.208333333328</v>
      </c>
      <c r="T498" s="6">
        <f t="shared" si="46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>
        <f t="shared" si="42"/>
        <v>technology</v>
      </c>
      <c r="P499" t="str">
        <f t="shared" si="43"/>
        <v>wearables</v>
      </c>
      <c r="Q499">
        <f t="shared" si="44"/>
        <v>34</v>
      </c>
      <c r="R499">
        <f t="shared" si="47"/>
        <v>27.91</v>
      </c>
      <c r="S499" s="6">
        <f t="shared" si="45"/>
        <v>42724.25</v>
      </c>
      <c r="T499" s="6">
        <f t="shared" si="46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>
        <f t="shared" si="42"/>
        <v>technology</v>
      </c>
      <c r="P500" t="str">
        <f t="shared" si="43"/>
        <v>web</v>
      </c>
      <c r="Q500">
        <f t="shared" si="44"/>
        <v>24</v>
      </c>
      <c r="R500">
        <f t="shared" si="47"/>
        <v>79.989999999999995</v>
      </c>
      <c r="S500" s="6">
        <f t="shared" si="45"/>
        <v>42005.25</v>
      </c>
      <c r="T500" s="6">
        <f t="shared" si="46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>
        <f t="shared" si="42"/>
        <v>film &amp; video</v>
      </c>
      <c r="P501" t="str">
        <f t="shared" si="43"/>
        <v>documentary</v>
      </c>
      <c r="Q501">
        <f t="shared" si="44"/>
        <v>48</v>
      </c>
      <c r="R501">
        <f t="shared" si="47"/>
        <v>38</v>
      </c>
      <c r="S501" s="6">
        <f t="shared" si="45"/>
        <v>42444.208333333328</v>
      </c>
      <c r="T501" s="6">
        <f t="shared" si="46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>
        <f t="shared" si="42"/>
        <v>theater</v>
      </c>
      <c r="P502" t="str">
        <f t="shared" si="43"/>
        <v>plays</v>
      </c>
      <c r="Q502">
        <f t="shared" si="44"/>
        <v>0</v>
      </c>
      <c r="R502" t="e">
        <f t="shared" si="47"/>
        <v>#DIV/0!</v>
      </c>
      <c r="S502" s="6">
        <f t="shared" si="45"/>
        <v>41395.208333333336</v>
      </c>
      <c r="T502" s="6">
        <f t="shared" si="46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>
        <f t="shared" si="42"/>
        <v>film &amp; video</v>
      </c>
      <c r="P503" t="str">
        <f t="shared" si="43"/>
        <v>documentary</v>
      </c>
      <c r="Q503">
        <f t="shared" si="44"/>
        <v>70</v>
      </c>
      <c r="R503">
        <f t="shared" si="47"/>
        <v>59.99</v>
      </c>
      <c r="S503" s="6">
        <f t="shared" si="45"/>
        <v>41345.208333333336</v>
      </c>
      <c r="T503" s="6">
        <f t="shared" si="46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>
        <f t="shared" si="42"/>
        <v>games</v>
      </c>
      <c r="P504" t="str">
        <f t="shared" si="43"/>
        <v>video games</v>
      </c>
      <c r="Q504">
        <f t="shared" si="44"/>
        <v>530</v>
      </c>
      <c r="R504">
        <f t="shared" si="47"/>
        <v>37.04</v>
      </c>
      <c r="S504" s="6">
        <f t="shared" si="45"/>
        <v>41117.208333333336</v>
      </c>
      <c r="T504" s="6">
        <f t="shared" si="46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>
        <f t="shared" si="42"/>
        <v>film &amp; video</v>
      </c>
      <c r="P505" t="str">
        <f t="shared" si="43"/>
        <v>drama</v>
      </c>
      <c r="Q505">
        <f t="shared" si="44"/>
        <v>180</v>
      </c>
      <c r="R505">
        <f t="shared" si="47"/>
        <v>99.96</v>
      </c>
      <c r="S505" s="6">
        <f t="shared" si="45"/>
        <v>42186.208333333328</v>
      </c>
      <c r="T505" s="6">
        <f t="shared" si="46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>
        <f t="shared" si="42"/>
        <v>music</v>
      </c>
      <c r="P506" t="str">
        <f t="shared" si="43"/>
        <v>rock</v>
      </c>
      <c r="Q506">
        <f t="shared" si="44"/>
        <v>92</v>
      </c>
      <c r="R506">
        <f t="shared" si="47"/>
        <v>111.68</v>
      </c>
      <c r="S506" s="6">
        <f t="shared" si="45"/>
        <v>42142.208333333328</v>
      </c>
      <c r="T506" s="6">
        <f t="shared" si="46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>
        <f t="shared" si="42"/>
        <v>publishing</v>
      </c>
      <c r="P507" t="str">
        <f t="shared" si="43"/>
        <v>radio &amp; podcasts</v>
      </c>
      <c r="Q507">
        <f t="shared" si="44"/>
        <v>14</v>
      </c>
      <c r="R507">
        <f t="shared" si="47"/>
        <v>36.01</v>
      </c>
      <c r="S507" s="6">
        <f t="shared" si="45"/>
        <v>41341.25</v>
      </c>
      <c r="T507" s="6">
        <f t="shared" si="46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>
        <f t="shared" si="42"/>
        <v>theater</v>
      </c>
      <c r="P508" t="str">
        <f t="shared" si="43"/>
        <v>plays</v>
      </c>
      <c r="Q508">
        <f t="shared" si="44"/>
        <v>927</v>
      </c>
      <c r="R508">
        <f t="shared" si="47"/>
        <v>66.010000000000005</v>
      </c>
      <c r="S508" s="6">
        <f t="shared" si="45"/>
        <v>43062.25</v>
      </c>
      <c r="T508" s="6">
        <f t="shared" si="46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>
        <f t="shared" si="42"/>
        <v>technology</v>
      </c>
      <c r="P509" t="str">
        <f t="shared" si="43"/>
        <v>web</v>
      </c>
      <c r="Q509">
        <f t="shared" si="44"/>
        <v>40</v>
      </c>
      <c r="R509">
        <f t="shared" si="47"/>
        <v>44.05</v>
      </c>
      <c r="S509" s="6">
        <f t="shared" si="45"/>
        <v>41373.208333333336</v>
      </c>
      <c r="T509" s="6">
        <f t="shared" si="46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>
        <f t="shared" si="42"/>
        <v>theater</v>
      </c>
      <c r="P510" t="str">
        <f t="shared" si="43"/>
        <v>plays</v>
      </c>
      <c r="Q510">
        <f t="shared" si="44"/>
        <v>112</v>
      </c>
      <c r="R510">
        <f t="shared" si="47"/>
        <v>53</v>
      </c>
      <c r="S510" s="6">
        <f t="shared" si="45"/>
        <v>43310.208333333328</v>
      </c>
      <c r="T510" s="6">
        <f t="shared" si="46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>
        <f t="shared" si="42"/>
        <v>theater</v>
      </c>
      <c r="P511" t="str">
        <f t="shared" si="43"/>
        <v>plays</v>
      </c>
      <c r="Q511">
        <f t="shared" si="44"/>
        <v>71</v>
      </c>
      <c r="R511">
        <f t="shared" si="47"/>
        <v>95</v>
      </c>
      <c r="S511" s="6">
        <f t="shared" si="45"/>
        <v>41034.208333333336</v>
      </c>
      <c r="T511" s="6">
        <f t="shared" si="46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>
        <f t="shared" si="42"/>
        <v>film &amp; video</v>
      </c>
      <c r="P512" t="str">
        <f t="shared" si="43"/>
        <v>drama</v>
      </c>
      <c r="Q512">
        <f t="shared" si="44"/>
        <v>119</v>
      </c>
      <c r="R512">
        <f t="shared" si="47"/>
        <v>70.91</v>
      </c>
      <c r="S512" s="6">
        <f t="shared" si="45"/>
        <v>43251.208333333328</v>
      </c>
      <c r="T512" s="6">
        <f t="shared" si="46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>
        <f t="shared" si="42"/>
        <v>theater</v>
      </c>
      <c r="P513" t="str">
        <f t="shared" si="43"/>
        <v>plays</v>
      </c>
      <c r="Q513">
        <f t="shared" si="44"/>
        <v>24</v>
      </c>
      <c r="R513">
        <f t="shared" si="47"/>
        <v>98.06</v>
      </c>
      <c r="S513" s="6">
        <f t="shared" si="45"/>
        <v>43671.208333333328</v>
      </c>
      <c r="T513" s="6">
        <f t="shared" si="46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>
        <f t="shared" si="42"/>
        <v>games</v>
      </c>
      <c r="P514" t="str">
        <f t="shared" si="43"/>
        <v>video games</v>
      </c>
      <c r="Q514">
        <f t="shared" si="44"/>
        <v>139</v>
      </c>
      <c r="R514">
        <f t="shared" si="47"/>
        <v>53.05</v>
      </c>
      <c r="S514" s="6">
        <f t="shared" si="45"/>
        <v>41825.208333333336</v>
      </c>
      <c r="T514" s="6">
        <f t="shared" si="46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>
        <f t="shared" ref="O515:O578" si="48">LEFT(N515, FIND("/",N515)-1)</f>
        <v>film &amp; video</v>
      </c>
      <c r="P515" t="str">
        <f t="shared" ref="P515:P578" si="49">RIGHT(N515, LEN(N515)- FIND("/",N515))</f>
        <v>television</v>
      </c>
      <c r="Q515">
        <f t="shared" ref="Q515:Q578" si="50">ROUND(E515/D515*100, 0)</f>
        <v>39</v>
      </c>
      <c r="R515">
        <f t="shared" si="47"/>
        <v>93.14</v>
      </c>
      <c r="S515" s="6">
        <f t="shared" ref="S515:S578" si="51">((J515/86400)+DATE(1970, 1, 1))</f>
        <v>40430.208333333336</v>
      </c>
      <c r="T515" s="6">
        <f t="shared" ref="T515:T578" si="52">((K515/86400)+DATE(1970, 1, 1))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>
        <f t="shared" si="48"/>
        <v>music</v>
      </c>
      <c r="P516" t="str">
        <f t="shared" si="49"/>
        <v>rock</v>
      </c>
      <c r="Q516">
        <f t="shared" si="50"/>
        <v>22</v>
      </c>
      <c r="R516">
        <f t="shared" ref="R516:R579" si="53">ROUND(E516/G516, 2)</f>
        <v>58.95</v>
      </c>
      <c r="S516" s="6">
        <f t="shared" si="51"/>
        <v>41614.25</v>
      </c>
      <c r="T516" s="6">
        <f t="shared" si="52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>
        <f t="shared" si="48"/>
        <v>theater</v>
      </c>
      <c r="P517" t="str">
        <f t="shared" si="49"/>
        <v>plays</v>
      </c>
      <c r="Q517">
        <f t="shared" si="50"/>
        <v>56</v>
      </c>
      <c r="R517">
        <f t="shared" si="53"/>
        <v>36.07</v>
      </c>
      <c r="S517" s="6">
        <f t="shared" si="51"/>
        <v>40900.25</v>
      </c>
      <c r="T517" s="6">
        <f t="shared" si="52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>
        <f t="shared" si="48"/>
        <v>publishing</v>
      </c>
      <c r="P518" t="str">
        <f t="shared" si="49"/>
        <v>nonfiction</v>
      </c>
      <c r="Q518">
        <f t="shared" si="50"/>
        <v>43</v>
      </c>
      <c r="R518">
        <f t="shared" si="53"/>
        <v>63.03</v>
      </c>
      <c r="S518" s="6">
        <f t="shared" si="51"/>
        <v>40396.208333333336</v>
      </c>
      <c r="T518" s="6">
        <f t="shared" si="52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>
        <f t="shared" si="48"/>
        <v>food</v>
      </c>
      <c r="P519" t="str">
        <f t="shared" si="49"/>
        <v>food trucks</v>
      </c>
      <c r="Q519">
        <f t="shared" si="50"/>
        <v>112</v>
      </c>
      <c r="R519">
        <f t="shared" si="53"/>
        <v>84.72</v>
      </c>
      <c r="S519" s="6">
        <f t="shared" si="51"/>
        <v>42860.208333333328</v>
      </c>
      <c r="T519" s="6">
        <f t="shared" si="52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>
        <f t="shared" si="48"/>
        <v>film &amp; video</v>
      </c>
      <c r="P520" t="str">
        <f t="shared" si="49"/>
        <v>animation</v>
      </c>
      <c r="Q520">
        <f t="shared" si="50"/>
        <v>7</v>
      </c>
      <c r="R520">
        <f t="shared" si="53"/>
        <v>62.2</v>
      </c>
      <c r="S520" s="6">
        <f t="shared" si="51"/>
        <v>43154.25</v>
      </c>
      <c r="T520" s="6">
        <f t="shared" si="52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>
        <f t="shared" si="48"/>
        <v>music</v>
      </c>
      <c r="P521" t="str">
        <f t="shared" si="49"/>
        <v>rock</v>
      </c>
      <c r="Q521">
        <f t="shared" si="50"/>
        <v>102</v>
      </c>
      <c r="R521">
        <f t="shared" si="53"/>
        <v>101.98</v>
      </c>
      <c r="S521" s="6">
        <f t="shared" si="51"/>
        <v>42012.25</v>
      </c>
      <c r="T521" s="6">
        <f t="shared" si="52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>
        <f t="shared" si="48"/>
        <v>theater</v>
      </c>
      <c r="P522" t="str">
        <f t="shared" si="49"/>
        <v>plays</v>
      </c>
      <c r="Q522">
        <f t="shared" si="50"/>
        <v>426</v>
      </c>
      <c r="R522">
        <f t="shared" si="53"/>
        <v>106.44</v>
      </c>
      <c r="S522" s="6">
        <f t="shared" si="51"/>
        <v>43574.208333333328</v>
      </c>
      <c r="T522" s="6">
        <f t="shared" si="52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>
        <f t="shared" si="48"/>
        <v>film &amp; video</v>
      </c>
      <c r="P523" t="str">
        <f t="shared" si="49"/>
        <v>drama</v>
      </c>
      <c r="Q523">
        <f t="shared" si="50"/>
        <v>146</v>
      </c>
      <c r="R523">
        <f t="shared" si="53"/>
        <v>29.98</v>
      </c>
      <c r="S523" s="6">
        <f t="shared" si="51"/>
        <v>42605.208333333328</v>
      </c>
      <c r="T523" s="6">
        <f t="shared" si="52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>
        <f t="shared" si="48"/>
        <v>film &amp; video</v>
      </c>
      <c r="P524" t="str">
        <f t="shared" si="49"/>
        <v>shorts</v>
      </c>
      <c r="Q524">
        <f t="shared" si="50"/>
        <v>32</v>
      </c>
      <c r="R524">
        <f t="shared" si="53"/>
        <v>85.81</v>
      </c>
      <c r="S524" s="6">
        <f t="shared" si="51"/>
        <v>41093.208333333336</v>
      </c>
      <c r="T524" s="6">
        <f t="shared" si="52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>
        <f t="shared" si="48"/>
        <v>film &amp; video</v>
      </c>
      <c r="P525" t="str">
        <f t="shared" si="49"/>
        <v>shorts</v>
      </c>
      <c r="Q525">
        <f t="shared" si="50"/>
        <v>700</v>
      </c>
      <c r="R525">
        <f t="shared" si="53"/>
        <v>70.819999999999993</v>
      </c>
      <c r="S525" s="6">
        <f t="shared" si="51"/>
        <v>40241.25</v>
      </c>
      <c r="T525" s="6">
        <f t="shared" si="52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>
        <f t="shared" si="48"/>
        <v>theater</v>
      </c>
      <c r="P526" t="str">
        <f t="shared" si="49"/>
        <v>plays</v>
      </c>
      <c r="Q526">
        <f t="shared" si="50"/>
        <v>84</v>
      </c>
      <c r="R526">
        <f t="shared" si="53"/>
        <v>41</v>
      </c>
      <c r="S526" s="6">
        <f t="shared" si="51"/>
        <v>40294.208333333336</v>
      </c>
      <c r="T526" s="6">
        <f t="shared" si="52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>
        <f t="shared" si="48"/>
        <v>technology</v>
      </c>
      <c r="P527" t="str">
        <f t="shared" si="49"/>
        <v>wearables</v>
      </c>
      <c r="Q527">
        <f t="shared" si="50"/>
        <v>84</v>
      </c>
      <c r="R527">
        <f t="shared" si="53"/>
        <v>28.06</v>
      </c>
      <c r="S527" s="6">
        <f t="shared" si="51"/>
        <v>40505.25</v>
      </c>
      <c r="T527" s="6">
        <f t="shared" si="52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>
        <f t="shared" si="48"/>
        <v>theater</v>
      </c>
      <c r="P528" t="str">
        <f t="shared" si="49"/>
        <v>plays</v>
      </c>
      <c r="Q528">
        <f t="shared" si="50"/>
        <v>156</v>
      </c>
      <c r="R528">
        <f t="shared" si="53"/>
        <v>88.05</v>
      </c>
      <c r="S528" s="6">
        <f t="shared" si="51"/>
        <v>42364.25</v>
      </c>
      <c r="T528" s="6">
        <f t="shared" si="52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>
        <f t="shared" si="48"/>
        <v>film &amp; video</v>
      </c>
      <c r="P529" t="str">
        <f t="shared" si="49"/>
        <v>animation</v>
      </c>
      <c r="Q529">
        <f t="shared" si="50"/>
        <v>100</v>
      </c>
      <c r="R529">
        <f t="shared" si="53"/>
        <v>31</v>
      </c>
      <c r="S529" s="6">
        <f t="shared" si="51"/>
        <v>42405.25</v>
      </c>
      <c r="T529" s="6">
        <f t="shared" si="52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>
        <f t="shared" si="48"/>
        <v>music</v>
      </c>
      <c r="P530" t="str">
        <f t="shared" si="49"/>
        <v>indie rock</v>
      </c>
      <c r="Q530">
        <f t="shared" si="50"/>
        <v>80</v>
      </c>
      <c r="R530">
        <f t="shared" si="53"/>
        <v>90.34</v>
      </c>
      <c r="S530" s="6">
        <f t="shared" si="51"/>
        <v>41601.25</v>
      </c>
      <c r="T530" s="6">
        <f t="shared" si="52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>
        <f t="shared" si="48"/>
        <v>games</v>
      </c>
      <c r="P531" t="str">
        <f t="shared" si="49"/>
        <v>video games</v>
      </c>
      <c r="Q531">
        <f t="shared" si="50"/>
        <v>11</v>
      </c>
      <c r="R531">
        <f t="shared" si="53"/>
        <v>63.78</v>
      </c>
      <c r="S531" s="6">
        <f t="shared" si="51"/>
        <v>41769.208333333336</v>
      </c>
      <c r="T531" s="6">
        <f t="shared" si="52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>
        <f t="shared" si="48"/>
        <v>publishing</v>
      </c>
      <c r="P532" t="str">
        <f t="shared" si="49"/>
        <v>fiction</v>
      </c>
      <c r="Q532">
        <f t="shared" si="50"/>
        <v>92</v>
      </c>
      <c r="R532">
        <f t="shared" si="53"/>
        <v>54</v>
      </c>
      <c r="S532" s="6">
        <f t="shared" si="51"/>
        <v>40421.208333333336</v>
      </c>
      <c r="T532" s="6">
        <f t="shared" si="52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>
        <f t="shared" si="48"/>
        <v>games</v>
      </c>
      <c r="P533" t="str">
        <f t="shared" si="49"/>
        <v>video games</v>
      </c>
      <c r="Q533">
        <f t="shared" si="50"/>
        <v>96</v>
      </c>
      <c r="R533">
        <f t="shared" si="53"/>
        <v>48.99</v>
      </c>
      <c r="S533" s="6">
        <f t="shared" si="51"/>
        <v>41589.25</v>
      </c>
      <c r="T533" s="6">
        <f t="shared" si="52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>
        <f t="shared" si="48"/>
        <v>theater</v>
      </c>
      <c r="P534" t="str">
        <f t="shared" si="49"/>
        <v>plays</v>
      </c>
      <c r="Q534">
        <f t="shared" si="50"/>
        <v>503</v>
      </c>
      <c r="R534">
        <f t="shared" si="53"/>
        <v>63.86</v>
      </c>
      <c r="S534" s="6">
        <f t="shared" si="51"/>
        <v>43125.25</v>
      </c>
      <c r="T534" s="6">
        <f t="shared" si="52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>
        <f t="shared" si="48"/>
        <v>music</v>
      </c>
      <c r="P535" t="str">
        <f t="shared" si="49"/>
        <v>indie rock</v>
      </c>
      <c r="Q535">
        <f t="shared" si="50"/>
        <v>159</v>
      </c>
      <c r="R535">
        <f t="shared" si="53"/>
        <v>83</v>
      </c>
      <c r="S535" s="6">
        <f t="shared" si="51"/>
        <v>41479.208333333336</v>
      </c>
      <c r="T535" s="6">
        <f t="shared" si="52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>
        <f t="shared" si="48"/>
        <v>film &amp; video</v>
      </c>
      <c r="P536" t="str">
        <f t="shared" si="49"/>
        <v>drama</v>
      </c>
      <c r="Q536">
        <f t="shared" si="50"/>
        <v>15</v>
      </c>
      <c r="R536">
        <f t="shared" si="53"/>
        <v>55.08</v>
      </c>
      <c r="S536" s="6">
        <f t="shared" si="51"/>
        <v>43329.208333333328</v>
      </c>
      <c r="T536" s="6">
        <f t="shared" si="52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>
        <f t="shared" si="48"/>
        <v>theater</v>
      </c>
      <c r="P537" t="str">
        <f t="shared" si="49"/>
        <v>plays</v>
      </c>
      <c r="Q537">
        <f t="shared" si="50"/>
        <v>482</v>
      </c>
      <c r="R537">
        <f t="shared" si="53"/>
        <v>62.04</v>
      </c>
      <c r="S537" s="6">
        <f t="shared" si="51"/>
        <v>43259.208333333328</v>
      </c>
      <c r="T537" s="6">
        <f t="shared" si="52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>
        <f t="shared" si="48"/>
        <v>publishing</v>
      </c>
      <c r="P538" t="str">
        <f t="shared" si="49"/>
        <v>fiction</v>
      </c>
      <c r="Q538">
        <f t="shared" si="50"/>
        <v>150</v>
      </c>
      <c r="R538">
        <f t="shared" si="53"/>
        <v>104.98</v>
      </c>
      <c r="S538" s="6">
        <f t="shared" si="51"/>
        <v>40414.208333333336</v>
      </c>
      <c r="T538" s="6">
        <f t="shared" si="52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>
        <f t="shared" si="48"/>
        <v>film &amp; video</v>
      </c>
      <c r="P539" t="str">
        <f t="shared" si="49"/>
        <v>documentary</v>
      </c>
      <c r="Q539">
        <f t="shared" si="50"/>
        <v>117</v>
      </c>
      <c r="R539">
        <f t="shared" si="53"/>
        <v>94.04</v>
      </c>
      <c r="S539" s="6">
        <f t="shared" si="51"/>
        <v>43342.208333333328</v>
      </c>
      <c r="T539" s="6">
        <f t="shared" si="52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>
        <f t="shared" si="48"/>
        <v>games</v>
      </c>
      <c r="P540" t="str">
        <f t="shared" si="49"/>
        <v>mobile games</v>
      </c>
      <c r="Q540">
        <f t="shared" si="50"/>
        <v>38</v>
      </c>
      <c r="R540">
        <f t="shared" si="53"/>
        <v>44.01</v>
      </c>
      <c r="S540" s="6">
        <f t="shared" si="51"/>
        <v>41539.208333333336</v>
      </c>
      <c r="T540" s="6">
        <f t="shared" si="52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>
        <f t="shared" si="48"/>
        <v>food</v>
      </c>
      <c r="P541" t="str">
        <f t="shared" si="49"/>
        <v>food trucks</v>
      </c>
      <c r="Q541">
        <f t="shared" si="50"/>
        <v>73</v>
      </c>
      <c r="R541">
        <f t="shared" si="53"/>
        <v>92.47</v>
      </c>
      <c r="S541" s="6">
        <f t="shared" si="51"/>
        <v>43647.208333333328</v>
      </c>
      <c r="T541" s="6">
        <f t="shared" si="52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>
        <f t="shared" si="48"/>
        <v>photography</v>
      </c>
      <c r="P542" t="str">
        <f t="shared" si="49"/>
        <v>photography books</v>
      </c>
      <c r="Q542">
        <f t="shared" si="50"/>
        <v>266</v>
      </c>
      <c r="R542">
        <f t="shared" si="53"/>
        <v>57.07</v>
      </c>
      <c r="S542" s="6">
        <f t="shared" si="51"/>
        <v>43225.208333333328</v>
      </c>
      <c r="T542" s="6">
        <f t="shared" si="52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>
        <f t="shared" si="48"/>
        <v>games</v>
      </c>
      <c r="P543" t="str">
        <f t="shared" si="49"/>
        <v>mobile games</v>
      </c>
      <c r="Q543">
        <f t="shared" si="50"/>
        <v>24</v>
      </c>
      <c r="R543">
        <f t="shared" si="53"/>
        <v>109.08</v>
      </c>
      <c r="S543" s="6">
        <f t="shared" si="51"/>
        <v>42165.208333333328</v>
      </c>
      <c r="T543" s="6">
        <f t="shared" si="52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>
        <f t="shared" si="48"/>
        <v>music</v>
      </c>
      <c r="P544" t="str">
        <f t="shared" si="49"/>
        <v>indie rock</v>
      </c>
      <c r="Q544">
        <f t="shared" si="50"/>
        <v>3</v>
      </c>
      <c r="R544">
        <f t="shared" si="53"/>
        <v>39.39</v>
      </c>
      <c r="S544" s="6">
        <f t="shared" si="51"/>
        <v>42391.25</v>
      </c>
      <c r="T544" s="6">
        <f t="shared" si="52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>
        <f t="shared" si="48"/>
        <v>games</v>
      </c>
      <c r="P545" t="str">
        <f t="shared" si="49"/>
        <v>video games</v>
      </c>
      <c r="Q545">
        <f t="shared" si="50"/>
        <v>16</v>
      </c>
      <c r="R545">
        <f t="shared" si="53"/>
        <v>77.02</v>
      </c>
      <c r="S545" s="6">
        <f t="shared" si="51"/>
        <v>41528.208333333336</v>
      </c>
      <c r="T545" s="6">
        <f t="shared" si="52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>
        <f t="shared" si="48"/>
        <v>music</v>
      </c>
      <c r="P546" t="str">
        <f t="shared" si="49"/>
        <v>rock</v>
      </c>
      <c r="Q546">
        <f t="shared" si="50"/>
        <v>277</v>
      </c>
      <c r="R546">
        <f t="shared" si="53"/>
        <v>92.17</v>
      </c>
      <c r="S546" s="6">
        <f t="shared" si="51"/>
        <v>42377.25</v>
      </c>
      <c r="T546" s="6">
        <f t="shared" si="52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>
        <f t="shared" si="48"/>
        <v>theater</v>
      </c>
      <c r="P547" t="str">
        <f t="shared" si="49"/>
        <v>plays</v>
      </c>
      <c r="Q547">
        <f t="shared" si="50"/>
        <v>89</v>
      </c>
      <c r="R547">
        <f t="shared" si="53"/>
        <v>61.01</v>
      </c>
      <c r="S547" s="6">
        <f t="shared" si="51"/>
        <v>43824.25</v>
      </c>
      <c r="T547" s="6">
        <f t="shared" si="52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>
        <f t="shared" si="48"/>
        <v>theater</v>
      </c>
      <c r="P548" t="str">
        <f t="shared" si="49"/>
        <v>plays</v>
      </c>
      <c r="Q548">
        <f t="shared" si="50"/>
        <v>164</v>
      </c>
      <c r="R548">
        <f t="shared" si="53"/>
        <v>78.069999999999993</v>
      </c>
      <c r="S548" s="6">
        <f t="shared" si="51"/>
        <v>43360.208333333328</v>
      </c>
      <c r="T548" s="6">
        <f t="shared" si="52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>
        <f t="shared" si="48"/>
        <v>film &amp; video</v>
      </c>
      <c r="P549" t="str">
        <f t="shared" si="49"/>
        <v>drama</v>
      </c>
      <c r="Q549">
        <f t="shared" si="50"/>
        <v>969</v>
      </c>
      <c r="R549">
        <f t="shared" si="53"/>
        <v>80.75</v>
      </c>
      <c r="S549" s="6">
        <f t="shared" si="51"/>
        <v>42029.25</v>
      </c>
      <c r="T549" s="6">
        <f t="shared" si="52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>
        <f t="shared" si="48"/>
        <v>theater</v>
      </c>
      <c r="P550" t="str">
        <f t="shared" si="49"/>
        <v>plays</v>
      </c>
      <c r="Q550">
        <f t="shared" si="50"/>
        <v>271</v>
      </c>
      <c r="R550">
        <f t="shared" si="53"/>
        <v>59.99</v>
      </c>
      <c r="S550" s="6">
        <f t="shared" si="51"/>
        <v>42461.208333333328</v>
      </c>
      <c r="T550" s="6">
        <f t="shared" si="52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>
        <f t="shared" si="48"/>
        <v>technology</v>
      </c>
      <c r="P551" t="str">
        <f t="shared" si="49"/>
        <v>wearables</v>
      </c>
      <c r="Q551">
        <f t="shared" si="50"/>
        <v>284</v>
      </c>
      <c r="R551">
        <f t="shared" si="53"/>
        <v>110.03</v>
      </c>
      <c r="S551" s="6">
        <f t="shared" si="51"/>
        <v>41422.208333333336</v>
      </c>
      <c r="T551" s="6">
        <f t="shared" si="52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>
        <f t="shared" si="48"/>
        <v>music</v>
      </c>
      <c r="P552" t="str">
        <f t="shared" si="49"/>
        <v>indie rock</v>
      </c>
      <c r="Q552">
        <f t="shared" si="50"/>
        <v>4</v>
      </c>
      <c r="R552">
        <f t="shared" si="53"/>
        <v>4</v>
      </c>
      <c r="S552" s="6">
        <f t="shared" si="51"/>
        <v>40968.25</v>
      </c>
      <c r="T552" s="6">
        <f t="shared" si="52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>
        <f t="shared" si="48"/>
        <v>technology</v>
      </c>
      <c r="P553" t="str">
        <f t="shared" si="49"/>
        <v>web</v>
      </c>
      <c r="Q553">
        <f t="shared" si="50"/>
        <v>59</v>
      </c>
      <c r="R553">
        <f t="shared" si="53"/>
        <v>38</v>
      </c>
      <c r="S553" s="6">
        <f t="shared" si="51"/>
        <v>41993.25</v>
      </c>
      <c r="T553" s="6">
        <f t="shared" si="52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>
        <f t="shared" si="48"/>
        <v>theater</v>
      </c>
      <c r="P554" t="str">
        <f t="shared" si="49"/>
        <v>plays</v>
      </c>
      <c r="Q554">
        <f t="shared" si="50"/>
        <v>99</v>
      </c>
      <c r="R554">
        <f t="shared" si="53"/>
        <v>96.37</v>
      </c>
      <c r="S554" s="6">
        <f t="shared" si="51"/>
        <v>42700.25</v>
      </c>
      <c r="T554" s="6">
        <f t="shared" si="52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>
        <f t="shared" si="48"/>
        <v>music</v>
      </c>
      <c r="P555" t="str">
        <f t="shared" si="49"/>
        <v>rock</v>
      </c>
      <c r="Q555">
        <f t="shared" si="50"/>
        <v>44</v>
      </c>
      <c r="R555">
        <f t="shared" si="53"/>
        <v>72.98</v>
      </c>
      <c r="S555" s="6">
        <f t="shared" si="51"/>
        <v>40545.25</v>
      </c>
      <c r="T555" s="6">
        <f t="shared" si="52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>
        <f t="shared" si="48"/>
        <v>music</v>
      </c>
      <c r="P556" t="str">
        <f t="shared" si="49"/>
        <v>indie rock</v>
      </c>
      <c r="Q556">
        <f t="shared" si="50"/>
        <v>152</v>
      </c>
      <c r="R556">
        <f t="shared" si="53"/>
        <v>26.01</v>
      </c>
      <c r="S556" s="6">
        <f t="shared" si="51"/>
        <v>42723.25</v>
      </c>
      <c r="T556" s="6">
        <f t="shared" si="52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>
        <f t="shared" si="48"/>
        <v>music</v>
      </c>
      <c r="P557" t="str">
        <f t="shared" si="49"/>
        <v>rock</v>
      </c>
      <c r="Q557">
        <f t="shared" si="50"/>
        <v>224</v>
      </c>
      <c r="R557">
        <f t="shared" si="53"/>
        <v>104.36</v>
      </c>
      <c r="S557" s="6">
        <f t="shared" si="51"/>
        <v>41731.208333333336</v>
      </c>
      <c r="T557" s="6">
        <f t="shared" si="52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>
        <f t="shared" si="48"/>
        <v>publishing</v>
      </c>
      <c r="P558" t="str">
        <f t="shared" si="49"/>
        <v>translations</v>
      </c>
      <c r="Q558">
        <f t="shared" si="50"/>
        <v>240</v>
      </c>
      <c r="R558">
        <f t="shared" si="53"/>
        <v>102.19</v>
      </c>
      <c r="S558" s="6">
        <f t="shared" si="51"/>
        <v>40792.208333333336</v>
      </c>
      <c r="T558" s="6">
        <f t="shared" si="52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>
        <f t="shared" si="48"/>
        <v>film &amp; video</v>
      </c>
      <c r="P559" t="str">
        <f t="shared" si="49"/>
        <v>science fiction</v>
      </c>
      <c r="Q559">
        <f t="shared" si="50"/>
        <v>199</v>
      </c>
      <c r="R559">
        <f t="shared" si="53"/>
        <v>54.12</v>
      </c>
      <c r="S559" s="6">
        <f t="shared" si="51"/>
        <v>42279.208333333328</v>
      </c>
      <c r="T559" s="6">
        <f t="shared" si="52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>
        <f t="shared" si="48"/>
        <v>theater</v>
      </c>
      <c r="P560" t="str">
        <f t="shared" si="49"/>
        <v>plays</v>
      </c>
      <c r="Q560">
        <f t="shared" si="50"/>
        <v>137</v>
      </c>
      <c r="R560">
        <f t="shared" si="53"/>
        <v>63.22</v>
      </c>
      <c r="S560" s="6">
        <f t="shared" si="51"/>
        <v>42424.25</v>
      </c>
      <c r="T560" s="6">
        <f t="shared" si="52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>
        <f t="shared" si="48"/>
        <v>theater</v>
      </c>
      <c r="P561" t="str">
        <f t="shared" si="49"/>
        <v>plays</v>
      </c>
      <c r="Q561">
        <f t="shared" si="50"/>
        <v>101</v>
      </c>
      <c r="R561">
        <f t="shared" si="53"/>
        <v>104.03</v>
      </c>
      <c r="S561" s="6">
        <f t="shared" si="51"/>
        <v>42584.208333333328</v>
      </c>
      <c r="T561" s="6">
        <f t="shared" si="52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>
        <f t="shared" si="48"/>
        <v>film &amp; video</v>
      </c>
      <c r="P562" t="str">
        <f t="shared" si="49"/>
        <v>animation</v>
      </c>
      <c r="Q562">
        <f t="shared" si="50"/>
        <v>794</v>
      </c>
      <c r="R562">
        <f t="shared" si="53"/>
        <v>49.99</v>
      </c>
      <c r="S562" s="6">
        <f t="shared" si="51"/>
        <v>40865.25</v>
      </c>
      <c r="T562" s="6">
        <f t="shared" si="52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>
        <f t="shared" si="48"/>
        <v>theater</v>
      </c>
      <c r="P563" t="str">
        <f t="shared" si="49"/>
        <v>plays</v>
      </c>
      <c r="Q563">
        <f t="shared" si="50"/>
        <v>370</v>
      </c>
      <c r="R563">
        <f t="shared" si="53"/>
        <v>56.02</v>
      </c>
      <c r="S563" s="6">
        <f t="shared" si="51"/>
        <v>40833.208333333336</v>
      </c>
      <c r="T563" s="6">
        <f t="shared" si="52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>
        <f t="shared" si="48"/>
        <v>music</v>
      </c>
      <c r="P564" t="str">
        <f t="shared" si="49"/>
        <v>rock</v>
      </c>
      <c r="Q564">
        <f t="shared" si="50"/>
        <v>13</v>
      </c>
      <c r="R564">
        <f t="shared" si="53"/>
        <v>48.81</v>
      </c>
      <c r="S564" s="6">
        <f t="shared" si="51"/>
        <v>43536.208333333328</v>
      </c>
      <c r="T564" s="6">
        <f t="shared" si="52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>
        <f t="shared" si="48"/>
        <v>film &amp; video</v>
      </c>
      <c r="P565" t="str">
        <f t="shared" si="49"/>
        <v>documentary</v>
      </c>
      <c r="Q565">
        <f t="shared" si="50"/>
        <v>138</v>
      </c>
      <c r="R565">
        <f t="shared" si="53"/>
        <v>60.08</v>
      </c>
      <c r="S565" s="6">
        <f t="shared" si="51"/>
        <v>43417.25</v>
      </c>
      <c r="T565" s="6">
        <f t="shared" si="52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>
        <f t="shared" si="48"/>
        <v>theater</v>
      </c>
      <c r="P566" t="str">
        <f t="shared" si="49"/>
        <v>plays</v>
      </c>
      <c r="Q566">
        <f t="shared" si="50"/>
        <v>84</v>
      </c>
      <c r="R566">
        <f t="shared" si="53"/>
        <v>78.989999999999995</v>
      </c>
      <c r="S566" s="6">
        <f t="shared" si="51"/>
        <v>42078.208333333328</v>
      </c>
      <c r="T566" s="6">
        <f t="shared" si="52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>
        <f t="shared" si="48"/>
        <v>theater</v>
      </c>
      <c r="P567" t="str">
        <f t="shared" si="49"/>
        <v>plays</v>
      </c>
      <c r="Q567">
        <f t="shared" si="50"/>
        <v>205</v>
      </c>
      <c r="R567">
        <f t="shared" si="53"/>
        <v>53.99</v>
      </c>
      <c r="S567" s="6">
        <f t="shared" si="51"/>
        <v>40862.25</v>
      </c>
      <c r="T567" s="6">
        <f t="shared" si="52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>
        <f t="shared" si="48"/>
        <v>music</v>
      </c>
      <c r="P568" t="str">
        <f t="shared" si="49"/>
        <v>electric music</v>
      </c>
      <c r="Q568">
        <f t="shared" si="50"/>
        <v>44</v>
      </c>
      <c r="R568">
        <f t="shared" si="53"/>
        <v>111.46</v>
      </c>
      <c r="S568" s="6">
        <f t="shared" si="51"/>
        <v>42424.25</v>
      </c>
      <c r="T568" s="6">
        <f t="shared" si="52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>
        <f t="shared" si="48"/>
        <v>music</v>
      </c>
      <c r="P569" t="str">
        <f t="shared" si="49"/>
        <v>rock</v>
      </c>
      <c r="Q569">
        <f t="shared" si="50"/>
        <v>219</v>
      </c>
      <c r="R569">
        <f t="shared" si="53"/>
        <v>60.92</v>
      </c>
      <c r="S569" s="6">
        <f t="shared" si="51"/>
        <v>41830.208333333336</v>
      </c>
      <c r="T569" s="6">
        <f t="shared" si="52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>
        <f t="shared" si="48"/>
        <v>theater</v>
      </c>
      <c r="P570" t="str">
        <f t="shared" si="49"/>
        <v>plays</v>
      </c>
      <c r="Q570">
        <f t="shared" si="50"/>
        <v>186</v>
      </c>
      <c r="R570">
        <f t="shared" si="53"/>
        <v>26</v>
      </c>
      <c r="S570" s="6">
        <f t="shared" si="51"/>
        <v>40374.208333333336</v>
      </c>
      <c r="T570" s="6">
        <f t="shared" si="52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>
        <f t="shared" si="48"/>
        <v>film &amp; video</v>
      </c>
      <c r="P571" t="str">
        <f t="shared" si="49"/>
        <v>animation</v>
      </c>
      <c r="Q571">
        <f t="shared" si="50"/>
        <v>237</v>
      </c>
      <c r="R571">
        <f t="shared" si="53"/>
        <v>80.989999999999995</v>
      </c>
      <c r="S571" s="6">
        <f t="shared" si="51"/>
        <v>40554.25</v>
      </c>
      <c r="T571" s="6">
        <f t="shared" si="52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>
        <f t="shared" si="48"/>
        <v>music</v>
      </c>
      <c r="P572" t="str">
        <f t="shared" si="49"/>
        <v>rock</v>
      </c>
      <c r="Q572">
        <f t="shared" si="50"/>
        <v>306</v>
      </c>
      <c r="R572">
        <f t="shared" si="53"/>
        <v>35</v>
      </c>
      <c r="S572" s="6">
        <f t="shared" si="51"/>
        <v>41993.25</v>
      </c>
      <c r="T572" s="6">
        <f t="shared" si="52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>
        <f t="shared" si="48"/>
        <v>film &amp; video</v>
      </c>
      <c r="P573" t="str">
        <f t="shared" si="49"/>
        <v>shorts</v>
      </c>
      <c r="Q573">
        <f t="shared" si="50"/>
        <v>94</v>
      </c>
      <c r="R573">
        <f t="shared" si="53"/>
        <v>94.14</v>
      </c>
      <c r="S573" s="6">
        <f t="shared" si="51"/>
        <v>42174.208333333328</v>
      </c>
      <c r="T573" s="6">
        <f t="shared" si="52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>
        <f t="shared" si="48"/>
        <v>music</v>
      </c>
      <c r="P574" t="str">
        <f t="shared" si="49"/>
        <v>rock</v>
      </c>
      <c r="Q574">
        <f t="shared" si="50"/>
        <v>54</v>
      </c>
      <c r="R574">
        <f t="shared" si="53"/>
        <v>52.09</v>
      </c>
      <c r="S574" s="6">
        <f t="shared" si="51"/>
        <v>42275.208333333328</v>
      </c>
      <c r="T574" s="6">
        <f t="shared" si="52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>
        <f t="shared" si="48"/>
        <v>journalism</v>
      </c>
      <c r="P575" t="str">
        <f t="shared" si="49"/>
        <v>audio</v>
      </c>
      <c r="Q575">
        <f t="shared" si="50"/>
        <v>112</v>
      </c>
      <c r="R575">
        <f t="shared" si="53"/>
        <v>24.99</v>
      </c>
      <c r="S575" s="6">
        <f t="shared" si="51"/>
        <v>41761.208333333336</v>
      </c>
      <c r="T575" s="6">
        <f t="shared" si="52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>
        <f t="shared" si="48"/>
        <v>food</v>
      </c>
      <c r="P576" t="str">
        <f t="shared" si="49"/>
        <v>food trucks</v>
      </c>
      <c r="Q576">
        <f t="shared" si="50"/>
        <v>369</v>
      </c>
      <c r="R576">
        <f t="shared" si="53"/>
        <v>69.22</v>
      </c>
      <c r="S576" s="6">
        <f t="shared" si="51"/>
        <v>43806.25</v>
      </c>
      <c r="T576" s="6">
        <f t="shared" si="52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>
        <f t="shared" si="48"/>
        <v>theater</v>
      </c>
      <c r="P577" t="str">
        <f t="shared" si="49"/>
        <v>plays</v>
      </c>
      <c r="Q577">
        <f t="shared" si="50"/>
        <v>63</v>
      </c>
      <c r="R577">
        <f t="shared" si="53"/>
        <v>93.94</v>
      </c>
      <c r="S577" s="6">
        <f t="shared" si="51"/>
        <v>41779.208333333336</v>
      </c>
      <c r="T577" s="6">
        <f t="shared" si="52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>
        <f t="shared" si="48"/>
        <v>theater</v>
      </c>
      <c r="P578" t="str">
        <f t="shared" si="49"/>
        <v>plays</v>
      </c>
      <c r="Q578">
        <f t="shared" si="50"/>
        <v>65</v>
      </c>
      <c r="R578">
        <f t="shared" si="53"/>
        <v>98.41</v>
      </c>
      <c r="S578" s="6">
        <f t="shared" si="51"/>
        <v>43040.208333333328</v>
      </c>
      <c r="T578" s="6">
        <f t="shared" si="52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>
        <f t="shared" ref="O579:O642" si="54">LEFT(N579, FIND("/",N579)-1)</f>
        <v>music</v>
      </c>
      <c r="P579" t="str">
        <f t="shared" ref="P579:P642" si="55">RIGHT(N579, LEN(N579)- FIND("/",N579))</f>
        <v>jazz</v>
      </c>
      <c r="Q579">
        <f t="shared" ref="Q579:Q642" si="56">ROUND(E579/D579*100, 0)</f>
        <v>19</v>
      </c>
      <c r="R579">
        <f t="shared" si="53"/>
        <v>41.78</v>
      </c>
      <c r="S579" s="6">
        <f t="shared" ref="S579:S642" si="57">((J579/86400)+DATE(1970, 1, 1))</f>
        <v>40613.25</v>
      </c>
      <c r="T579" s="6">
        <f t="shared" ref="T579:T642" si="58">((K579/86400)+DATE(1970, 1, 1))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>
        <f t="shared" si="54"/>
        <v>film &amp; video</v>
      </c>
      <c r="P580" t="str">
        <f t="shared" si="55"/>
        <v>science fiction</v>
      </c>
      <c r="Q580">
        <f t="shared" si="56"/>
        <v>17</v>
      </c>
      <c r="R580">
        <f t="shared" ref="R580:R643" si="59">ROUND(E580/G580, 2)</f>
        <v>65.989999999999995</v>
      </c>
      <c r="S580" s="6">
        <f t="shared" si="57"/>
        <v>40878.25</v>
      </c>
      <c r="T580" s="6">
        <f t="shared" si="5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>
        <f t="shared" si="54"/>
        <v>music</v>
      </c>
      <c r="P581" t="str">
        <f t="shared" si="55"/>
        <v>jazz</v>
      </c>
      <c r="Q581">
        <f t="shared" si="56"/>
        <v>101</v>
      </c>
      <c r="R581">
        <f t="shared" si="59"/>
        <v>72.06</v>
      </c>
      <c r="S581" s="6">
        <f t="shared" si="57"/>
        <v>40762.208333333336</v>
      </c>
      <c r="T581" s="6">
        <f t="shared" si="5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>
        <f t="shared" si="54"/>
        <v>theater</v>
      </c>
      <c r="P582" t="str">
        <f t="shared" si="55"/>
        <v>plays</v>
      </c>
      <c r="Q582">
        <f t="shared" si="56"/>
        <v>342</v>
      </c>
      <c r="R582">
        <f t="shared" si="59"/>
        <v>48</v>
      </c>
      <c r="S582" s="6">
        <f t="shared" si="57"/>
        <v>41696.25</v>
      </c>
      <c r="T582" s="6">
        <f t="shared" si="5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>
        <f t="shared" si="54"/>
        <v>technology</v>
      </c>
      <c r="P583" t="str">
        <f t="shared" si="55"/>
        <v>web</v>
      </c>
      <c r="Q583">
        <f t="shared" si="56"/>
        <v>64</v>
      </c>
      <c r="R583">
        <f t="shared" si="59"/>
        <v>54.1</v>
      </c>
      <c r="S583" s="6">
        <f t="shared" si="57"/>
        <v>40662.208333333336</v>
      </c>
      <c r="T583" s="6">
        <f t="shared" si="5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>
        <f t="shared" si="54"/>
        <v>games</v>
      </c>
      <c r="P584" t="str">
        <f t="shared" si="55"/>
        <v>video games</v>
      </c>
      <c r="Q584">
        <f t="shared" si="56"/>
        <v>52</v>
      </c>
      <c r="R584">
        <f t="shared" si="59"/>
        <v>107.88</v>
      </c>
      <c r="S584" s="6">
        <f t="shared" si="57"/>
        <v>42165.208333333328</v>
      </c>
      <c r="T584" s="6">
        <f t="shared" si="5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>
        <f t="shared" si="54"/>
        <v>film &amp; video</v>
      </c>
      <c r="P585" t="str">
        <f t="shared" si="55"/>
        <v>documentary</v>
      </c>
      <c r="Q585">
        <f t="shared" si="56"/>
        <v>322</v>
      </c>
      <c r="R585">
        <f t="shared" si="59"/>
        <v>67.03</v>
      </c>
      <c r="S585" s="6">
        <f t="shared" si="57"/>
        <v>40959.25</v>
      </c>
      <c r="T585" s="6">
        <f t="shared" si="5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>
        <f t="shared" si="54"/>
        <v>technology</v>
      </c>
      <c r="P586" t="str">
        <f t="shared" si="55"/>
        <v>web</v>
      </c>
      <c r="Q586">
        <f t="shared" si="56"/>
        <v>120</v>
      </c>
      <c r="R586">
        <f t="shared" si="59"/>
        <v>64.010000000000005</v>
      </c>
      <c r="S586" s="6">
        <f t="shared" si="57"/>
        <v>41024.208333333336</v>
      </c>
      <c r="T586" s="6">
        <f t="shared" si="5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>
        <f t="shared" si="54"/>
        <v>publishing</v>
      </c>
      <c r="P587" t="str">
        <f t="shared" si="55"/>
        <v>translations</v>
      </c>
      <c r="Q587">
        <f t="shared" si="56"/>
        <v>147</v>
      </c>
      <c r="R587">
        <f t="shared" si="59"/>
        <v>96.07</v>
      </c>
      <c r="S587" s="6">
        <f t="shared" si="57"/>
        <v>40255.208333333336</v>
      </c>
      <c r="T587" s="6">
        <f t="shared" si="5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>
        <f t="shared" si="54"/>
        <v>music</v>
      </c>
      <c r="P588" t="str">
        <f t="shared" si="55"/>
        <v>rock</v>
      </c>
      <c r="Q588">
        <f t="shared" si="56"/>
        <v>951</v>
      </c>
      <c r="R588">
        <f t="shared" si="59"/>
        <v>51.18</v>
      </c>
      <c r="S588" s="6">
        <f t="shared" si="57"/>
        <v>40499.25</v>
      </c>
      <c r="T588" s="6">
        <f t="shared" si="5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>
        <f t="shared" si="54"/>
        <v>food</v>
      </c>
      <c r="P589" t="str">
        <f t="shared" si="55"/>
        <v>food trucks</v>
      </c>
      <c r="Q589">
        <f t="shared" si="56"/>
        <v>73</v>
      </c>
      <c r="R589">
        <f t="shared" si="59"/>
        <v>43.92</v>
      </c>
      <c r="S589" s="6">
        <f t="shared" si="57"/>
        <v>43484.25</v>
      </c>
      <c r="T589" s="6">
        <f t="shared" si="5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>
        <f t="shared" si="54"/>
        <v>theater</v>
      </c>
      <c r="P590" t="str">
        <f t="shared" si="55"/>
        <v>plays</v>
      </c>
      <c r="Q590">
        <f t="shared" si="56"/>
        <v>79</v>
      </c>
      <c r="R590">
        <f t="shared" si="59"/>
        <v>91.02</v>
      </c>
      <c r="S590" s="6">
        <f t="shared" si="57"/>
        <v>40262.208333333336</v>
      </c>
      <c r="T590" s="6">
        <f t="shared" si="5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>
        <f t="shared" si="54"/>
        <v>film &amp; video</v>
      </c>
      <c r="P591" t="str">
        <f t="shared" si="55"/>
        <v>documentary</v>
      </c>
      <c r="Q591">
        <f t="shared" si="56"/>
        <v>65</v>
      </c>
      <c r="R591">
        <f t="shared" si="59"/>
        <v>50.13</v>
      </c>
      <c r="S591" s="6">
        <f t="shared" si="57"/>
        <v>42190.208333333328</v>
      </c>
      <c r="T591" s="6">
        <f t="shared" si="5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>
        <f t="shared" si="54"/>
        <v>publishing</v>
      </c>
      <c r="P592" t="str">
        <f t="shared" si="55"/>
        <v>radio &amp; podcasts</v>
      </c>
      <c r="Q592">
        <f t="shared" si="56"/>
        <v>82</v>
      </c>
      <c r="R592">
        <f t="shared" si="59"/>
        <v>67.72</v>
      </c>
      <c r="S592" s="6">
        <f t="shared" si="57"/>
        <v>41994.25</v>
      </c>
      <c r="T592" s="6">
        <f t="shared" si="5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>
        <f t="shared" si="54"/>
        <v>games</v>
      </c>
      <c r="P593" t="str">
        <f t="shared" si="55"/>
        <v>video games</v>
      </c>
      <c r="Q593">
        <f t="shared" si="56"/>
        <v>1038</v>
      </c>
      <c r="R593">
        <f t="shared" si="59"/>
        <v>61.04</v>
      </c>
      <c r="S593" s="6">
        <f t="shared" si="57"/>
        <v>40373.208333333336</v>
      </c>
      <c r="T593" s="6">
        <f t="shared" si="5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>
        <f t="shared" si="54"/>
        <v>theater</v>
      </c>
      <c r="P594" t="str">
        <f t="shared" si="55"/>
        <v>plays</v>
      </c>
      <c r="Q594">
        <f t="shared" si="56"/>
        <v>13</v>
      </c>
      <c r="R594">
        <f t="shared" si="59"/>
        <v>80.010000000000005</v>
      </c>
      <c r="S594" s="6">
        <f t="shared" si="57"/>
        <v>41789.208333333336</v>
      </c>
      <c r="T594" s="6">
        <f t="shared" si="5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>
        <f t="shared" si="54"/>
        <v>film &amp; video</v>
      </c>
      <c r="P595" t="str">
        <f t="shared" si="55"/>
        <v>animation</v>
      </c>
      <c r="Q595">
        <f t="shared" si="56"/>
        <v>155</v>
      </c>
      <c r="R595">
        <f t="shared" si="59"/>
        <v>47</v>
      </c>
      <c r="S595" s="6">
        <f t="shared" si="57"/>
        <v>41724.208333333336</v>
      </c>
      <c r="T595" s="6">
        <f t="shared" si="5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>
        <f t="shared" si="54"/>
        <v>theater</v>
      </c>
      <c r="P596" t="str">
        <f t="shared" si="55"/>
        <v>plays</v>
      </c>
      <c r="Q596">
        <f t="shared" si="56"/>
        <v>7</v>
      </c>
      <c r="R596">
        <f t="shared" si="59"/>
        <v>71.13</v>
      </c>
      <c r="S596" s="6">
        <f t="shared" si="57"/>
        <v>42548.208333333328</v>
      </c>
      <c r="T596" s="6">
        <f t="shared" si="5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>
        <f t="shared" si="54"/>
        <v>theater</v>
      </c>
      <c r="P597" t="str">
        <f t="shared" si="55"/>
        <v>plays</v>
      </c>
      <c r="Q597">
        <f t="shared" si="56"/>
        <v>209</v>
      </c>
      <c r="R597">
        <f t="shared" si="59"/>
        <v>89.99</v>
      </c>
      <c r="S597" s="6">
        <f t="shared" si="57"/>
        <v>40253.208333333336</v>
      </c>
      <c r="T597" s="6">
        <f t="shared" si="5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>
        <f t="shared" si="54"/>
        <v>film &amp; video</v>
      </c>
      <c r="P598" t="str">
        <f t="shared" si="55"/>
        <v>drama</v>
      </c>
      <c r="Q598">
        <f t="shared" si="56"/>
        <v>100</v>
      </c>
      <c r="R598">
        <f t="shared" si="59"/>
        <v>43.03</v>
      </c>
      <c r="S598" s="6">
        <f t="shared" si="57"/>
        <v>42434.25</v>
      </c>
      <c r="T598" s="6">
        <f t="shared" si="5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>
        <f t="shared" si="54"/>
        <v>theater</v>
      </c>
      <c r="P599" t="str">
        <f t="shared" si="55"/>
        <v>plays</v>
      </c>
      <c r="Q599">
        <f t="shared" si="56"/>
        <v>202</v>
      </c>
      <c r="R599">
        <f t="shared" si="59"/>
        <v>68</v>
      </c>
      <c r="S599" s="6">
        <f t="shared" si="57"/>
        <v>43786.25</v>
      </c>
      <c r="T599" s="6">
        <f t="shared" si="5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>
        <f t="shared" si="54"/>
        <v>music</v>
      </c>
      <c r="P600" t="str">
        <f t="shared" si="55"/>
        <v>rock</v>
      </c>
      <c r="Q600">
        <f t="shared" si="56"/>
        <v>162</v>
      </c>
      <c r="R600">
        <f t="shared" si="59"/>
        <v>73</v>
      </c>
      <c r="S600" s="6">
        <f t="shared" si="57"/>
        <v>40344.208333333336</v>
      </c>
      <c r="T600" s="6">
        <f t="shared" si="5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>
        <f t="shared" si="54"/>
        <v>film &amp; video</v>
      </c>
      <c r="P601" t="str">
        <f t="shared" si="55"/>
        <v>documentary</v>
      </c>
      <c r="Q601">
        <f t="shared" si="56"/>
        <v>4</v>
      </c>
      <c r="R601">
        <f t="shared" si="59"/>
        <v>62.34</v>
      </c>
      <c r="S601" s="6">
        <f t="shared" si="57"/>
        <v>42047.25</v>
      </c>
      <c r="T601" s="6">
        <f t="shared" si="5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>
        <f t="shared" si="54"/>
        <v>food</v>
      </c>
      <c r="P602" t="str">
        <f t="shared" si="55"/>
        <v>food trucks</v>
      </c>
      <c r="Q602">
        <f t="shared" si="56"/>
        <v>5</v>
      </c>
      <c r="R602">
        <f t="shared" si="59"/>
        <v>5</v>
      </c>
      <c r="S602" s="6">
        <f t="shared" si="57"/>
        <v>41485.208333333336</v>
      </c>
      <c r="T602" s="6">
        <f t="shared" si="5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>
        <f t="shared" si="54"/>
        <v>technology</v>
      </c>
      <c r="P603" t="str">
        <f t="shared" si="55"/>
        <v>wearables</v>
      </c>
      <c r="Q603">
        <f t="shared" si="56"/>
        <v>207</v>
      </c>
      <c r="R603">
        <f t="shared" si="59"/>
        <v>67.099999999999994</v>
      </c>
      <c r="S603" s="6">
        <f t="shared" si="57"/>
        <v>41789.208333333336</v>
      </c>
      <c r="T603" s="6">
        <f t="shared" si="5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>
        <f t="shared" si="54"/>
        <v>theater</v>
      </c>
      <c r="P604" t="str">
        <f t="shared" si="55"/>
        <v>plays</v>
      </c>
      <c r="Q604">
        <f t="shared" si="56"/>
        <v>128</v>
      </c>
      <c r="R604">
        <f t="shared" si="59"/>
        <v>79.98</v>
      </c>
      <c r="S604" s="6">
        <f t="shared" si="57"/>
        <v>42160.208333333328</v>
      </c>
      <c r="T604" s="6">
        <f t="shared" si="5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>
        <f t="shared" si="54"/>
        <v>theater</v>
      </c>
      <c r="P605" t="str">
        <f t="shared" si="55"/>
        <v>plays</v>
      </c>
      <c r="Q605">
        <f t="shared" si="56"/>
        <v>120</v>
      </c>
      <c r="R605">
        <f t="shared" si="59"/>
        <v>62.18</v>
      </c>
      <c r="S605" s="6">
        <f t="shared" si="57"/>
        <v>43573.208333333328</v>
      </c>
      <c r="T605" s="6">
        <f t="shared" si="5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>
        <f t="shared" si="54"/>
        <v>theater</v>
      </c>
      <c r="P606" t="str">
        <f t="shared" si="55"/>
        <v>plays</v>
      </c>
      <c r="Q606">
        <f t="shared" si="56"/>
        <v>171</v>
      </c>
      <c r="R606">
        <f t="shared" si="59"/>
        <v>53.01</v>
      </c>
      <c r="S606" s="6">
        <f t="shared" si="57"/>
        <v>40565.25</v>
      </c>
      <c r="T606" s="6">
        <f t="shared" si="5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>
        <f t="shared" si="54"/>
        <v>publishing</v>
      </c>
      <c r="P607" t="str">
        <f t="shared" si="55"/>
        <v>nonfiction</v>
      </c>
      <c r="Q607">
        <f t="shared" si="56"/>
        <v>187</v>
      </c>
      <c r="R607">
        <f t="shared" si="59"/>
        <v>57.74</v>
      </c>
      <c r="S607" s="6">
        <f t="shared" si="57"/>
        <v>42280.208333333328</v>
      </c>
      <c r="T607" s="6">
        <f t="shared" si="5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>
        <f t="shared" si="54"/>
        <v>music</v>
      </c>
      <c r="P608" t="str">
        <f t="shared" si="55"/>
        <v>rock</v>
      </c>
      <c r="Q608">
        <f t="shared" si="56"/>
        <v>188</v>
      </c>
      <c r="R608">
        <f t="shared" si="59"/>
        <v>40.03</v>
      </c>
      <c r="S608" s="6">
        <f t="shared" si="57"/>
        <v>42436.25</v>
      </c>
      <c r="T608" s="6">
        <f t="shared" si="5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>
        <f t="shared" si="54"/>
        <v>food</v>
      </c>
      <c r="P609" t="str">
        <f t="shared" si="55"/>
        <v>food trucks</v>
      </c>
      <c r="Q609">
        <f t="shared" si="56"/>
        <v>131</v>
      </c>
      <c r="R609">
        <f t="shared" si="59"/>
        <v>81.02</v>
      </c>
      <c r="S609" s="6">
        <f t="shared" si="57"/>
        <v>41721.208333333336</v>
      </c>
      <c r="T609" s="6">
        <f t="shared" si="5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>
        <f t="shared" si="54"/>
        <v>music</v>
      </c>
      <c r="P610" t="str">
        <f t="shared" si="55"/>
        <v>jazz</v>
      </c>
      <c r="Q610">
        <f t="shared" si="56"/>
        <v>284</v>
      </c>
      <c r="R610">
        <f t="shared" si="59"/>
        <v>35.049999999999997</v>
      </c>
      <c r="S610" s="6">
        <f t="shared" si="57"/>
        <v>43530.25</v>
      </c>
      <c r="T610" s="6">
        <f t="shared" si="5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>
        <f t="shared" si="54"/>
        <v>film &amp; video</v>
      </c>
      <c r="P611" t="str">
        <f t="shared" si="55"/>
        <v>science fiction</v>
      </c>
      <c r="Q611">
        <f t="shared" si="56"/>
        <v>120</v>
      </c>
      <c r="R611">
        <f t="shared" si="59"/>
        <v>102.92</v>
      </c>
      <c r="S611" s="6">
        <f t="shared" si="57"/>
        <v>43481.25</v>
      </c>
      <c r="T611" s="6">
        <f t="shared" si="5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>
        <f t="shared" si="54"/>
        <v>theater</v>
      </c>
      <c r="P612" t="str">
        <f t="shared" si="55"/>
        <v>plays</v>
      </c>
      <c r="Q612">
        <f t="shared" si="56"/>
        <v>419</v>
      </c>
      <c r="R612">
        <f t="shared" si="59"/>
        <v>28</v>
      </c>
      <c r="S612" s="6">
        <f t="shared" si="57"/>
        <v>41259.25</v>
      </c>
      <c r="T612" s="6">
        <f t="shared" si="5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>
        <f t="shared" si="54"/>
        <v>theater</v>
      </c>
      <c r="P613" t="str">
        <f t="shared" si="55"/>
        <v>plays</v>
      </c>
      <c r="Q613">
        <f t="shared" si="56"/>
        <v>14</v>
      </c>
      <c r="R613">
        <f t="shared" si="59"/>
        <v>75.73</v>
      </c>
      <c r="S613" s="6">
        <f t="shared" si="57"/>
        <v>41480.208333333336</v>
      </c>
      <c r="T613" s="6">
        <f t="shared" si="5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>
        <f t="shared" si="54"/>
        <v>music</v>
      </c>
      <c r="P614" t="str">
        <f t="shared" si="55"/>
        <v>electric music</v>
      </c>
      <c r="Q614">
        <f t="shared" si="56"/>
        <v>139</v>
      </c>
      <c r="R614">
        <f t="shared" si="59"/>
        <v>45.03</v>
      </c>
      <c r="S614" s="6">
        <f t="shared" si="57"/>
        <v>40474.208333333336</v>
      </c>
      <c r="T614" s="6">
        <f t="shared" si="5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>
        <f t="shared" si="54"/>
        <v>theater</v>
      </c>
      <c r="P615" t="str">
        <f t="shared" si="55"/>
        <v>plays</v>
      </c>
      <c r="Q615">
        <f t="shared" si="56"/>
        <v>174</v>
      </c>
      <c r="R615">
        <f t="shared" si="59"/>
        <v>73.62</v>
      </c>
      <c r="S615" s="6">
        <f t="shared" si="57"/>
        <v>42973.208333333328</v>
      </c>
      <c r="T615" s="6">
        <f t="shared" si="5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>
        <f t="shared" si="54"/>
        <v>theater</v>
      </c>
      <c r="P616" t="str">
        <f t="shared" si="55"/>
        <v>plays</v>
      </c>
      <c r="Q616">
        <f t="shared" si="56"/>
        <v>155</v>
      </c>
      <c r="R616">
        <f t="shared" si="59"/>
        <v>56.99</v>
      </c>
      <c r="S616" s="6">
        <f t="shared" si="57"/>
        <v>42746.25</v>
      </c>
      <c r="T616" s="6">
        <f t="shared" si="5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>
        <f t="shared" si="54"/>
        <v>theater</v>
      </c>
      <c r="P617" t="str">
        <f t="shared" si="55"/>
        <v>plays</v>
      </c>
      <c r="Q617">
        <f t="shared" si="56"/>
        <v>170</v>
      </c>
      <c r="R617">
        <f t="shared" si="59"/>
        <v>85.22</v>
      </c>
      <c r="S617" s="6">
        <f t="shared" si="57"/>
        <v>42489.208333333328</v>
      </c>
      <c r="T617" s="6">
        <f t="shared" si="5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>
        <f t="shared" si="54"/>
        <v>music</v>
      </c>
      <c r="P618" t="str">
        <f t="shared" si="55"/>
        <v>indie rock</v>
      </c>
      <c r="Q618">
        <f t="shared" si="56"/>
        <v>190</v>
      </c>
      <c r="R618">
        <f t="shared" si="59"/>
        <v>50.96</v>
      </c>
      <c r="S618" s="6">
        <f t="shared" si="57"/>
        <v>41537.208333333336</v>
      </c>
      <c r="T618" s="6">
        <f t="shared" si="5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>
        <f t="shared" si="54"/>
        <v>theater</v>
      </c>
      <c r="P619" t="str">
        <f t="shared" si="55"/>
        <v>plays</v>
      </c>
      <c r="Q619">
        <f t="shared" si="56"/>
        <v>250</v>
      </c>
      <c r="R619">
        <f t="shared" si="59"/>
        <v>63.56</v>
      </c>
      <c r="S619" s="6">
        <f t="shared" si="57"/>
        <v>41794.208333333336</v>
      </c>
      <c r="T619" s="6">
        <f t="shared" si="5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>
        <f t="shared" si="54"/>
        <v>publishing</v>
      </c>
      <c r="P620" t="str">
        <f t="shared" si="55"/>
        <v>nonfiction</v>
      </c>
      <c r="Q620">
        <f t="shared" si="56"/>
        <v>49</v>
      </c>
      <c r="R620">
        <f t="shared" si="59"/>
        <v>81</v>
      </c>
      <c r="S620" s="6">
        <f t="shared" si="57"/>
        <v>41396.208333333336</v>
      </c>
      <c r="T620" s="6">
        <f t="shared" si="5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>
        <f t="shared" si="54"/>
        <v>theater</v>
      </c>
      <c r="P621" t="str">
        <f t="shared" si="55"/>
        <v>plays</v>
      </c>
      <c r="Q621">
        <f t="shared" si="56"/>
        <v>28</v>
      </c>
      <c r="R621">
        <f t="shared" si="59"/>
        <v>86.04</v>
      </c>
      <c r="S621" s="6">
        <f t="shared" si="57"/>
        <v>40669.208333333336</v>
      </c>
      <c r="T621" s="6">
        <f t="shared" si="5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>
        <f t="shared" si="54"/>
        <v>photography</v>
      </c>
      <c r="P622" t="str">
        <f t="shared" si="55"/>
        <v>photography books</v>
      </c>
      <c r="Q622">
        <f t="shared" si="56"/>
        <v>268</v>
      </c>
      <c r="R622">
        <f t="shared" si="59"/>
        <v>90.04</v>
      </c>
      <c r="S622" s="6">
        <f t="shared" si="57"/>
        <v>42559.208333333328</v>
      </c>
      <c r="T622" s="6">
        <f t="shared" si="5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>
        <f t="shared" si="54"/>
        <v>theater</v>
      </c>
      <c r="P623" t="str">
        <f t="shared" si="55"/>
        <v>plays</v>
      </c>
      <c r="Q623">
        <f t="shared" si="56"/>
        <v>620</v>
      </c>
      <c r="R623">
        <f t="shared" si="59"/>
        <v>74.010000000000005</v>
      </c>
      <c r="S623" s="6">
        <f t="shared" si="57"/>
        <v>42626.208333333328</v>
      </c>
      <c r="T623" s="6">
        <f t="shared" si="5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>
        <f t="shared" si="54"/>
        <v>music</v>
      </c>
      <c r="P624" t="str">
        <f t="shared" si="55"/>
        <v>indie rock</v>
      </c>
      <c r="Q624">
        <f t="shared" si="56"/>
        <v>3</v>
      </c>
      <c r="R624">
        <f t="shared" si="59"/>
        <v>92.44</v>
      </c>
      <c r="S624" s="6">
        <f t="shared" si="57"/>
        <v>43205.208333333328</v>
      </c>
      <c r="T624" s="6">
        <f t="shared" si="5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>
        <f t="shared" si="54"/>
        <v>theater</v>
      </c>
      <c r="P625" t="str">
        <f t="shared" si="55"/>
        <v>plays</v>
      </c>
      <c r="Q625">
        <f t="shared" si="56"/>
        <v>160</v>
      </c>
      <c r="R625">
        <f t="shared" si="59"/>
        <v>56</v>
      </c>
      <c r="S625" s="6">
        <f t="shared" si="57"/>
        <v>42201.208333333328</v>
      </c>
      <c r="T625" s="6">
        <f t="shared" si="5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>
        <f t="shared" si="54"/>
        <v>photography</v>
      </c>
      <c r="P626" t="str">
        <f t="shared" si="55"/>
        <v>photography books</v>
      </c>
      <c r="Q626">
        <f t="shared" si="56"/>
        <v>279</v>
      </c>
      <c r="R626">
        <f t="shared" si="59"/>
        <v>32.979999999999997</v>
      </c>
      <c r="S626" s="6">
        <f t="shared" si="57"/>
        <v>42029.25</v>
      </c>
      <c r="T626" s="6">
        <f t="shared" si="5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>
        <f t="shared" si="54"/>
        <v>theater</v>
      </c>
      <c r="P627" t="str">
        <f t="shared" si="55"/>
        <v>plays</v>
      </c>
      <c r="Q627">
        <f t="shared" si="56"/>
        <v>77</v>
      </c>
      <c r="R627">
        <f t="shared" si="59"/>
        <v>93.6</v>
      </c>
      <c r="S627" s="6">
        <f t="shared" si="57"/>
        <v>43857.25</v>
      </c>
      <c r="T627" s="6">
        <f t="shared" si="5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>
        <f t="shared" si="54"/>
        <v>theater</v>
      </c>
      <c r="P628" t="str">
        <f t="shared" si="55"/>
        <v>plays</v>
      </c>
      <c r="Q628">
        <f t="shared" si="56"/>
        <v>206</v>
      </c>
      <c r="R628">
        <f t="shared" si="59"/>
        <v>69.87</v>
      </c>
      <c r="S628" s="6">
        <f t="shared" si="57"/>
        <v>40449.208333333336</v>
      </c>
      <c r="T628" s="6">
        <f t="shared" si="5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>
        <f t="shared" si="54"/>
        <v>food</v>
      </c>
      <c r="P629" t="str">
        <f t="shared" si="55"/>
        <v>food trucks</v>
      </c>
      <c r="Q629">
        <f t="shared" si="56"/>
        <v>694</v>
      </c>
      <c r="R629">
        <f t="shared" si="59"/>
        <v>72.13</v>
      </c>
      <c r="S629" s="6">
        <f t="shared" si="57"/>
        <v>40345.208333333336</v>
      </c>
      <c r="T629" s="6">
        <f t="shared" si="5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>
        <f t="shared" si="54"/>
        <v>music</v>
      </c>
      <c r="P630" t="str">
        <f t="shared" si="55"/>
        <v>indie rock</v>
      </c>
      <c r="Q630">
        <f t="shared" si="56"/>
        <v>152</v>
      </c>
      <c r="R630">
        <f t="shared" si="59"/>
        <v>30.04</v>
      </c>
      <c r="S630" s="6">
        <f t="shared" si="57"/>
        <v>40455.208333333336</v>
      </c>
      <c r="T630" s="6">
        <f t="shared" si="5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>
        <f t="shared" si="54"/>
        <v>theater</v>
      </c>
      <c r="P631" t="str">
        <f t="shared" si="55"/>
        <v>plays</v>
      </c>
      <c r="Q631">
        <f t="shared" si="56"/>
        <v>65</v>
      </c>
      <c r="R631">
        <f t="shared" si="59"/>
        <v>73.97</v>
      </c>
      <c r="S631" s="6">
        <f t="shared" si="57"/>
        <v>42557.208333333328</v>
      </c>
      <c r="T631" s="6">
        <f t="shared" si="5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>
        <f t="shared" si="54"/>
        <v>theater</v>
      </c>
      <c r="P632" t="str">
        <f t="shared" si="55"/>
        <v>plays</v>
      </c>
      <c r="Q632">
        <f t="shared" si="56"/>
        <v>63</v>
      </c>
      <c r="R632">
        <f t="shared" si="59"/>
        <v>68.66</v>
      </c>
      <c r="S632" s="6">
        <f t="shared" si="57"/>
        <v>43586.208333333328</v>
      </c>
      <c r="T632" s="6">
        <f t="shared" si="5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>
        <f t="shared" si="54"/>
        <v>theater</v>
      </c>
      <c r="P633" t="str">
        <f t="shared" si="55"/>
        <v>plays</v>
      </c>
      <c r="Q633">
        <f t="shared" si="56"/>
        <v>310</v>
      </c>
      <c r="R633">
        <f t="shared" si="59"/>
        <v>59.99</v>
      </c>
      <c r="S633" s="6">
        <f t="shared" si="57"/>
        <v>43550.208333333328</v>
      </c>
      <c r="T633" s="6">
        <f t="shared" si="5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>
        <f t="shared" si="54"/>
        <v>theater</v>
      </c>
      <c r="P634" t="str">
        <f t="shared" si="55"/>
        <v>plays</v>
      </c>
      <c r="Q634">
        <f t="shared" si="56"/>
        <v>43</v>
      </c>
      <c r="R634">
        <f t="shared" si="59"/>
        <v>111.16</v>
      </c>
      <c r="S634" s="6">
        <f t="shared" si="57"/>
        <v>41945.208333333336</v>
      </c>
      <c r="T634" s="6">
        <f t="shared" si="5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>
        <f t="shared" si="54"/>
        <v>film &amp; video</v>
      </c>
      <c r="P635" t="str">
        <f t="shared" si="55"/>
        <v>animation</v>
      </c>
      <c r="Q635">
        <f t="shared" si="56"/>
        <v>83</v>
      </c>
      <c r="R635">
        <f t="shared" si="59"/>
        <v>53.04</v>
      </c>
      <c r="S635" s="6">
        <f t="shared" si="57"/>
        <v>42315.25</v>
      </c>
      <c r="T635" s="6">
        <f t="shared" si="5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>
        <f t="shared" si="54"/>
        <v>film &amp; video</v>
      </c>
      <c r="P636" t="str">
        <f t="shared" si="55"/>
        <v>television</v>
      </c>
      <c r="Q636">
        <f t="shared" si="56"/>
        <v>79</v>
      </c>
      <c r="R636">
        <f t="shared" si="59"/>
        <v>55.99</v>
      </c>
      <c r="S636" s="6">
        <f t="shared" si="57"/>
        <v>42819.208333333328</v>
      </c>
      <c r="T636" s="6">
        <f t="shared" si="5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>
        <f t="shared" si="54"/>
        <v>film &amp; video</v>
      </c>
      <c r="P637" t="str">
        <f t="shared" si="55"/>
        <v>television</v>
      </c>
      <c r="Q637">
        <f t="shared" si="56"/>
        <v>114</v>
      </c>
      <c r="R637">
        <f t="shared" si="59"/>
        <v>69.989999999999995</v>
      </c>
      <c r="S637" s="6">
        <f t="shared" si="57"/>
        <v>41314.25</v>
      </c>
      <c r="T637" s="6">
        <f t="shared" si="5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>
        <f t="shared" si="54"/>
        <v>film &amp; video</v>
      </c>
      <c r="P638" t="str">
        <f t="shared" si="55"/>
        <v>animation</v>
      </c>
      <c r="Q638">
        <f t="shared" si="56"/>
        <v>65</v>
      </c>
      <c r="R638">
        <f t="shared" si="59"/>
        <v>49</v>
      </c>
      <c r="S638" s="6">
        <f t="shared" si="57"/>
        <v>40926.25</v>
      </c>
      <c r="T638" s="6">
        <f t="shared" si="5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>
        <f t="shared" si="54"/>
        <v>theater</v>
      </c>
      <c r="P639" t="str">
        <f t="shared" si="55"/>
        <v>plays</v>
      </c>
      <c r="Q639">
        <f t="shared" si="56"/>
        <v>79</v>
      </c>
      <c r="R639">
        <f t="shared" si="59"/>
        <v>103.85</v>
      </c>
      <c r="S639" s="6">
        <f t="shared" si="57"/>
        <v>42688.25</v>
      </c>
      <c r="T639" s="6">
        <f t="shared" si="5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>
        <f t="shared" si="54"/>
        <v>theater</v>
      </c>
      <c r="P640" t="str">
        <f t="shared" si="55"/>
        <v>plays</v>
      </c>
      <c r="Q640">
        <f t="shared" si="56"/>
        <v>11</v>
      </c>
      <c r="R640">
        <f t="shared" si="59"/>
        <v>99.13</v>
      </c>
      <c r="S640" s="6">
        <f t="shared" si="57"/>
        <v>40386.208333333336</v>
      </c>
      <c r="T640" s="6">
        <f t="shared" si="5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>
        <f t="shared" si="54"/>
        <v>film &amp; video</v>
      </c>
      <c r="P641" t="str">
        <f t="shared" si="55"/>
        <v>drama</v>
      </c>
      <c r="Q641">
        <f t="shared" si="56"/>
        <v>56</v>
      </c>
      <c r="R641">
        <f t="shared" si="59"/>
        <v>107.38</v>
      </c>
      <c r="S641" s="6">
        <f t="shared" si="57"/>
        <v>43309.208333333328</v>
      </c>
      <c r="T641" s="6">
        <f t="shared" si="5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>
        <f t="shared" si="54"/>
        <v>theater</v>
      </c>
      <c r="P642" t="str">
        <f t="shared" si="55"/>
        <v>plays</v>
      </c>
      <c r="Q642">
        <f t="shared" si="56"/>
        <v>17</v>
      </c>
      <c r="R642">
        <f t="shared" si="59"/>
        <v>76.92</v>
      </c>
      <c r="S642" s="6">
        <f t="shared" si="57"/>
        <v>42387.25</v>
      </c>
      <c r="T642" s="6">
        <f t="shared" si="5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>
        <f t="shared" ref="O643:O706" si="60">LEFT(N643, FIND("/",N643)-1)</f>
        <v>theater</v>
      </c>
      <c r="P643" t="str">
        <f t="shared" ref="P643:P706" si="61">RIGHT(N643, LEN(N643)- FIND("/",N643))</f>
        <v>plays</v>
      </c>
      <c r="Q643">
        <f t="shared" ref="Q643:Q706" si="62">ROUND(E643/D643*100, 0)</f>
        <v>120</v>
      </c>
      <c r="R643">
        <f t="shared" si="59"/>
        <v>58.13</v>
      </c>
      <c r="S643" s="6">
        <f t="shared" ref="S643:S706" si="63">((J643/86400)+DATE(1970, 1, 1))</f>
        <v>42786.25</v>
      </c>
      <c r="T643" s="6">
        <f t="shared" ref="T643:T706" si="64">((K643/86400)+DATE(1970, 1, 1))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>
        <f t="shared" si="60"/>
        <v>technology</v>
      </c>
      <c r="P644" t="str">
        <f t="shared" si="61"/>
        <v>wearables</v>
      </c>
      <c r="Q644">
        <f t="shared" si="62"/>
        <v>145</v>
      </c>
      <c r="R644">
        <f t="shared" ref="R644:R707" si="65">ROUND(E644/G644, 2)</f>
        <v>103.74</v>
      </c>
      <c r="S644" s="6">
        <f t="shared" si="63"/>
        <v>43451.25</v>
      </c>
      <c r="T644" s="6">
        <f t="shared" si="64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>
        <f t="shared" si="60"/>
        <v>theater</v>
      </c>
      <c r="P645" t="str">
        <f t="shared" si="61"/>
        <v>plays</v>
      </c>
      <c r="Q645">
        <f t="shared" si="62"/>
        <v>221</v>
      </c>
      <c r="R645">
        <f t="shared" si="65"/>
        <v>87.96</v>
      </c>
      <c r="S645" s="6">
        <f t="shared" si="63"/>
        <v>42795.25</v>
      </c>
      <c r="T645" s="6">
        <f t="shared" si="64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>
        <f t="shared" si="60"/>
        <v>theater</v>
      </c>
      <c r="P646" t="str">
        <f t="shared" si="61"/>
        <v>plays</v>
      </c>
      <c r="Q646">
        <f t="shared" si="62"/>
        <v>48</v>
      </c>
      <c r="R646">
        <f t="shared" si="65"/>
        <v>28</v>
      </c>
      <c r="S646" s="6">
        <f t="shared" si="63"/>
        <v>43452.25</v>
      </c>
      <c r="T646" s="6">
        <f t="shared" si="64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>
        <f t="shared" si="60"/>
        <v>music</v>
      </c>
      <c r="P647" t="str">
        <f t="shared" si="61"/>
        <v>rock</v>
      </c>
      <c r="Q647">
        <f t="shared" si="62"/>
        <v>93</v>
      </c>
      <c r="R647">
        <f t="shared" si="65"/>
        <v>38</v>
      </c>
      <c r="S647" s="6">
        <f t="shared" si="63"/>
        <v>43369.208333333328</v>
      </c>
      <c r="T647" s="6">
        <f t="shared" si="64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>
        <f t="shared" si="60"/>
        <v>games</v>
      </c>
      <c r="P648" t="str">
        <f t="shared" si="61"/>
        <v>video games</v>
      </c>
      <c r="Q648">
        <f t="shared" si="62"/>
        <v>89</v>
      </c>
      <c r="R648">
        <f t="shared" si="65"/>
        <v>30</v>
      </c>
      <c r="S648" s="6">
        <f t="shared" si="63"/>
        <v>41346.208333333336</v>
      </c>
      <c r="T648" s="6">
        <f t="shared" si="64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>
        <f t="shared" si="60"/>
        <v>publishing</v>
      </c>
      <c r="P649" t="str">
        <f t="shared" si="61"/>
        <v>translations</v>
      </c>
      <c r="Q649">
        <f t="shared" si="62"/>
        <v>41</v>
      </c>
      <c r="R649">
        <f t="shared" si="65"/>
        <v>103.5</v>
      </c>
      <c r="S649" s="6">
        <f t="shared" si="63"/>
        <v>43199.208333333328</v>
      </c>
      <c r="T649" s="6">
        <f t="shared" si="64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>
        <f t="shared" si="60"/>
        <v>food</v>
      </c>
      <c r="P650" t="str">
        <f t="shared" si="61"/>
        <v>food trucks</v>
      </c>
      <c r="Q650">
        <f t="shared" si="62"/>
        <v>63</v>
      </c>
      <c r="R650">
        <f t="shared" si="65"/>
        <v>85.99</v>
      </c>
      <c r="S650" s="6">
        <f t="shared" si="63"/>
        <v>42922.208333333328</v>
      </c>
      <c r="T650" s="6">
        <f t="shared" si="64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>
        <f t="shared" si="60"/>
        <v>theater</v>
      </c>
      <c r="P651" t="str">
        <f t="shared" si="61"/>
        <v>plays</v>
      </c>
      <c r="Q651">
        <f t="shared" si="62"/>
        <v>48</v>
      </c>
      <c r="R651">
        <f t="shared" si="65"/>
        <v>98.01</v>
      </c>
      <c r="S651" s="6">
        <f t="shared" si="63"/>
        <v>40471.208333333336</v>
      </c>
      <c r="T651" s="6">
        <f t="shared" si="64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>
        <f t="shared" si="60"/>
        <v>music</v>
      </c>
      <c r="P652" t="str">
        <f t="shared" si="61"/>
        <v>jazz</v>
      </c>
      <c r="Q652">
        <f t="shared" si="62"/>
        <v>2</v>
      </c>
      <c r="R652">
        <f t="shared" si="65"/>
        <v>2</v>
      </c>
      <c r="S652" s="6">
        <f t="shared" si="63"/>
        <v>41828.208333333336</v>
      </c>
      <c r="T652" s="6">
        <f t="shared" si="64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>
        <f t="shared" si="60"/>
        <v>film &amp; video</v>
      </c>
      <c r="P653" t="str">
        <f t="shared" si="61"/>
        <v>shorts</v>
      </c>
      <c r="Q653">
        <f t="shared" si="62"/>
        <v>88</v>
      </c>
      <c r="R653">
        <f t="shared" si="65"/>
        <v>44.99</v>
      </c>
      <c r="S653" s="6">
        <f t="shared" si="63"/>
        <v>41692.25</v>
      </c>
      <c r="T653" s="6">
        <f t="shared" si="64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>
        <f t="shared" si="60"/>
        <v>technology</v>
      </c>
      <c r="P654" t="str">
        <f t="shared" si="61"/>
        <v>web</v>
      </c>
      <c r="Q654">
        <f t="shared" si="62"/>
        <v>127</v>
      </c>
      <c r="R654">
        <f t="shared" si="65"/>
        <v>31.01</v>
      </c>
      <c r="S654" s="6">
        <f t="shared" si="63"/>
        <v>42587.208333333328</v>
      </c>
      <c r="T654" s="6">
        <f t="shared" si="64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>
        <f t="shared" si="60"/>
        <v>technology</v>
      </c>
      <c r="P655" t="str">
        <f t="shared" si="61"/>
        <v>web</v>
      </c>
      <c r="Q655">
        <f t="shared" si="62"/>
        <v>2339</v>
      </c>
      <c r="R655">
        <f t="shared" si="65"/>
        <v>59.97</v>
      </c>
      <c r="S655" s="6">
        <f t="shared" si="63"/>
        <v>42468.208333333328</v>
      </c>
      <c r="T655" s="6">
        <f t="shared" si="64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>
        <f t="shared" si="60"/>
        <v>music</v>
      </c>
      <c r="P656" t="str">
        <f t="shared" si="61"/>
        <v>metal</v>
      </c>
      <c r="Q656">
        <f t="shared" si="62"/>
        <v>508</v>
      </c>
      <c r="R656">
        <f t="shared" si="65"/>
        <v>59</v>
      </c>
      <c r="S656" s="6">
        <f t="shared" si="63"/>
        <v>42240.208333333328</v>
      </c>
      <c r="T656" s="6">
        <f t="shared" si="64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>
        <f t="shared" si="60"/>
        <v>photography</v>
      </c>
      <c r="P657" t="str">
        <f t="shared" si="61"/>
        <v>photography books</v>
      </c>
      <c r="Q657">
        <f t="shared" si="62"/>
        <v>191</v>
      </c>
      <c r="R657">
        <f t="shared" si="65"/>
        <v>50.05</v>
      </c>
      <c r="S657" s="6">
        <f t="shared" si="63"/>
        <v>42796.25</v>
      </c>
      <c r="T657" s="6">
        <f t="shared" si="64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>
        <f t="shared" si="60"/>
        <v>food</v>
      </c>
      <c r="P658" t="str">
        <f t="shared" si="61"/>
        <v>food trucks</v>
      </c>
      <c r="Q658">
        <f t="shared" si="62"/>
        <v>42</v>
      </c>
      <c r="R658">
        <f t="shared" si="65"/>
        <v>98.97</v>
      </c>
      <c r="S658" s="6">
        <f t="shared" si="63"/>
        <v>43097.25</v>
      </c>
      <c r="T658" s="6">
        <f t="shared" si="64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>
        <f t="shared" si="60"/>
        <v>film &amp; video</v>
      </c>
      <c r="P659" t="str">
        <f t="shared" si="61"/>
        <v>science fiction</v>
      </c>
      <c r="Q659">
        <f t="shared" si="62"/>
        <v>8</v>
      </c>
      <c r="R659">
        <f t="shared" si="65"/>
        <v>58.86</v>
      </c>
      <c r="S659" s="6">
        <f t="shared" si="63"/>
        <v>43096.25</v>
      </c>
      <c r="T659" s="6">
        <f t="shared" si="64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>
        <f t="shared" si="60"/>
        <v>music</v>
      </c>
      <c r="P660" t="str">
        <f t="shared" si="61"/>
        <v>rock</v>
      </c>
      <c r="Q660">
        <f t="shared" si="62"/>
        <v>60</v>
      </c>
      <c r="R660">
        <f t="shared" si="65"/>
        <v>81.010000000000005</v>
      </c>
      <c r="S660" s="6">
        <f t="shared" si="63"/>
        <v>42246.208333333328</v>
      </c>
      <c r="T660" s="6">
        <f t="shared" si="64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>
        <f t="shared" si="60"/>
        <v>film &amp; video</v>
      </c>
      <c r="P661" t="str">
        <f t="shared" si="61"/>
        <v>documentary</v>
      </c>
      <c r="Q661">
        <f t="shared" si="62"/>
        <v>47</v>
      </c>
      <c r="R661">
        <f t="shared" si="65"/>
        <v>76.010000000000005</v>
      </c>
      <c r="S661" s="6">
        <f t="shared" si="63"/>
        <v>40570.25</v>
      </c>
      <c r="T661" s="6">
        <f t="shared" si="64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>
        <f t="shared" si="60"/>
        <v>theater</v>
      </c>
      <c r="P662" t="str">
        <f t="shared" si="61"/>
        <v>plays</v>
      </c>
      <c r="Q662">
        <f t="shared" si="62"/>
        <v>82</v>
      </c>
      <c r="R662">
        <f t="shared" si="65"/>
        <v>96.6</v>
      </c>
      <c r="S662" s="6">
        <f t="shared" si="63"/>
        <v>42237.208333333328</v>
      </c>
      <c r="T662" s="6">
        <f t="shared" si="64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>
        <f t="shared" si="60"/>
        <v>music</v>
      </c>
      <c r="P663" t="str">
        <f t="shared" si="61"/>
        <v>jazz</v>
      </c>
      <c r="Q663">
        <f t="shared" si="62"/>
        <v>54</v>
      </c>
      <c r="R663">
        <f t="shared" si="65"/>
        <v>76.959999999999994</v>
      </c>
      <c r="S663" s="6">
        <f t="shared" si="63"/>
        <v>40996.208333333336</v>
      </c>
      <c r="T663" s="6">
        <f t="shared" si="64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>
        <f t="shared" si="60"/>
        <v>theater</v>
      </c>
      <c r="P664" t="str">
        <f t="shared" si="61"/>
        <v>plays</v>
      </c>
      <c r="Q664">
        <f t="shared" si="62"/>
        <v>98</v>
      </c>
      <c r="R664">
        <f t="shared" si="65"/>
        <v>67.98</v>
      </c>
      <c r="S664" s="6">
        <f t="shared" si="63"/>
        <v>43443.25</v>
      </c>
      <c r="T664" s="6">
        <f t="shared" si="64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>
        <f t="shared" si="60"/>
        <v>theater</v>
      </c>
      <c r="P665" t="str">
        <f t="shared" si="61"/>
        <v>plays</v>
      </c>
      <c r="Q665">
        <f t="shared" si="62"/>
        <v>77</v>
      </c>
      <c r="R665">
        <f t="shared" si="65"/>
        <v>88.78</v>
      </c>
      <c r="S665" s="6">
        <f t="shared" si="63"/>
        <v>40458.208333333336</v>
      </c>
      <c r="T665" s="6">
        <f t="shared" si="64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>
        <f t="shared" si="60"/>
        <v>music</v>
      </c>
      <c r="P666" t="str">
        <f t="shared" si="61"/>
        <v>jazz</v>
      </c>
      <c r="Q666">
        <f t="shared" si="62"/>
        <v>33</v>
      </c>
      <c r="R666">
        <f t="shared" si="65"/>
        <v>25</v>
      </c>
      <c r="S666" s="6">
        <f t="shared" si="63"/>
        <v>40959.25</v>
      </c>
      <c r="T666" s="6">
        <f t="shared" si="64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>
        <f t="shared" si="60"/>
        <v>film &amp; video</v>
      </c>
      <c r="P667" t="str">
        <f t="shared" si="61"/>
        <v>documentary</v>
      </c>
      <c r="Q667">
        <f t="shared" si="62"/>
        <v>240</v>
      </c>
      <c r="R667">
        <f t="shared" si="65"/>
        <v>44.92</v>
      </c>
      <c r="S667" s="6">
        <f t="shared" si="63"/>
        <v>40733.208333333336</v>
      </c>
      <c r="T667" s="6">
        <f t="shared" si="64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>
        <f t="shared" si="60"/>
        <v>theater</v>
      </c>
      <c r="P668" t="str">
        <f t="shared" si="61"/>
        <v>plays</v>
      </c>
      <c r="Q668">
        <f t="shared" si="62"/>
        <v>64</v>
      </c>
      <c r="R668">
        <f t="shared" si="65"/>
        <v>79.400000000000006</v>
      </c>
      <c r="S668" s="6">
        <f t="shared" si="63"/>
        <v>41516.208333333336</v>
      </c>
      <c r="T668" s="6">
        <f t="shared" si="64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>
        <f t="shared" si="60"/>
        <v>journalism</v>
      </c>
      <c r="P669" t="str">
        <f t="shared" si="61"/>
        <v>audio</v>
      </c>
      <c r="Q669">
        <f t="shared" si="62"/>
        <v>176</v>
      </c>
      <c r="R669">
        <f t="shared" si="65"/>
        <v>29.01</v>
      </c>
      <c r="S669" s="6">
        <f t="shared" si="63"/>
        <v>41892.208333333336</v>
      </c>
      <c r="T669" s="6">
        <f t="shared" si="64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>
        <f t="shared" si="60"/>
        <v>theater</v>
      </c>
      <c r="P670" t="str">
        <f t="shared" si="61"/>
        <v>plays</v>
      </c>
      <c r="Q670">
        <f t="shared" si="62"/>
        <v>20</v>
      </c>
      <c r="R670">
        <f t="shared" si="65"/>
        <v>73.59</v>
      </c>
      <c r="S670" s="6">
        <f t="shared" si="63"/>
        <v>41122.208333333336</v>
      </c>
      <c r="T670" s="6">
        <f t="shared" si="64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>
        <f t="shared" si="60"/>
        <v>theater</v>
      </c>
      <c r="P671" t="str">
        <f t="shared" si="61"/>
        <v>plays</v>
      </c>
      <c r="Q671">
        <f t="shared" si="62"/>
        <v>359</v>
      </c>
      <c r="R671">
        <f t="shared" si="65"/>
        <v>107.97</v>
      </c>
      <c r="S671" s="6">
        <f t="shared" si="63"/>
        <v>42912.208333333328</v>
      </c>
      <c r="T671" s="6">
        <f t="shared" si="64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>
        <f t="shared" si="60"/>
        <v>music</v>
      </c>
      <c r="P672" t="str">
        <f t="shared" si="61"/>
        <v>indie rock</v>
      </c>
      <c r="Q672">
        <f t="shared" si="62"/>
        <v>469</v>
      </c>
      <c r="R672">
        <f t="shared" si="65"/>
        <v>68.989999999999995</v>
      </c>
      <c r="S672" s="6">
        <f t="shared" si="63"/>
        <v>42425.25</v>
      </c>
      <c r="T672" s="6">
        <f t="shared" si="64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>
        <f t="shared" si="60"/>
        <v>theater</v>
      </c>
      <c r="P673" t="str">
        <f t="shared" si="61"/>
        <v>plays</v>
      </c>
      <c r="Q673">
        <f t="shared" si="62"/>
        <v>122</v>
      </c>
      <c r="R673">
        <f t="shared" si="65"/>
        <v>111.02</v>
      </c>
      <c r="S673" s="6">
        <f t="shared" si="63"/>
        <v>40390.208333333336</v>
      </c>
      <c r="T673" s="6">
        <f t="shared" si="64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>
        <f t="shared" si="60"/>
        <v>theater</v>
      </c>
      <c r="P674" t="str">
        <f t="shared" si="61"/>
        <v>plays</v>
      </c>
      <c r="Q674">
        <f t="shared" si="62"/>
        <v>56</v>
      </c>
      <c r="R674">
        <f t="shared" si="65"/>
        <v>25</v>
      </c>
      <c r="S674" s="6">
        <f t="shared" si="63"/>
        <v>43180.208333333328</v>
      </c>
      <c r="T674" s="6">
        <f t="shared" si="64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>
        <f t="shared" si="60"/>
        <v>music</v>
      </c>
      <c r="P675" t="str">
        <f t="shared" si="61"/>
        <v>indie rock</v>
      </c>
      <c r="Q675">
        <f t="shared" si="62"/>
        <v>44</v>
      </c>
      <c r="R675">
        <f t="shared" si="65"/>
        <v>42.16</v>
      </c>
      <c r="S675" s="6">
        <f t="shared" si="63"/>
        <v>42475.208333333328</v>
      </c>
      <c r="T675" s="6">
        <f t="shared" si="64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>
        <f t="shared" si="60"/>
        <v>photography</v>
      </c>
      <c r="P676" t="str">
        <f t="shared" si="61"/>
        <v>photography books</v>
      </c>
      <c r="Q676">
        <f t="shared" si="62"/>
        <v>34</v>
      </c>
      <c r="R676">
        <f t="shared" si="65"/>
        <v>47</v>
      </c>
      <c r="S676" s="6">
        <f t="shared" si="63"/>
        <v>40774.208333333336</v>
      </c>
      <c r="T676" s="6">
        <f t="shared" si="64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>
        <f t="shared" si="60"/>
        <v>journalism</v>
      </c>
      <c r="P677" t="str">
        <f t="shared" si="61"/>
        <v>audio</v>
      </c>
      <c r="Q677">
        <f t="shared" si="62"/>
        <v>123</v>
      </c>
      <c r="R677">
        <f t="shared" si="65"/>
        <v>36.04</v>
      </c>
      <c r="S677" s="6">
        <f t="shared" si="63"/>
        <v>43719.208333333328</v>
      </c>
      <c r="T677" s="6">
        <f t="shared" si="64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>
        <f t="shared" si="60"/>
        <v>photography</v>
      </c>
      <c r="P678" t="str">
        <f t="shared" si="61"/>
        <v>photography books</v>
      </c>
      <c r="Q678">
        <f t="shared" si="62"/>
        <v>190</v>
      </c>
      <c r="R678">
        <f t="shared" si="65"/>
        <v>101.04</v>
      </c>
      <c r="S678" s="6">
        <f t="shared" si="63"/>
        <v>41178.208333333336</v>
      </c>
      <c r="T678" s="6">
        <f t="shared" si="64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>
        <f t="shared" si="60"/>
        <v>publishing</v>
      </c>
      <c r="P679" t="str">
        <f t="shared" si="61"/>
        <v>fiction</v>
      </c>
      <c r="Q679">
        <f t="shared" si="62"/>
        <v>84</v>
      </c>
      <c r="R679">
        <f t="shared" si="65"/>
        <v>39.93</v>
      </c>
      <c r="S679" s="6">
        <f t="shared" si="63"/>
        <v>42561.208333333328</v>
      </c>
      <c r="T679" s="6">
        <f t="shared" si="64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>
        <f t="shared" si="60"/>
        <v>film &amp; video</v>
      </c>
      <c r="P680" t="str">
        <f t="shared" si="61"/>
        <v>drama</v>
      </c>
      <c r="Q680">
        <f t="shared" si="62"/>
        <v>18</v>
      </c>
      <c r="R680">
        <f t="shared" si="65"/>
        <v>83.16</v>
      </c>
      <c r="S680" s="6">
        <f t="shared" si="63"/>
        <v>43484.25</v>
      </c>
      <c r="T680" s="6">
        <f t="shared" si="64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>
        <f t="shared" si="60"/>
        <v>food</v>
      </c>
      <c r="P681" t="str">
        <f t="shared" si="61"/>
        <v>food trucks</v>
      </c>
      <c r="Q681">
        <f t="shared" si="62"/>
        <v>1037</v>
      </c>
      <c r="R681">
        <f t="shared" si="65"/>
        <v>39.979999999999997</v>
      </c>
      <c r="S681" s="6">
        <f t="shared" si="63"/>
        <v>43756.208333333328</v>
      </c>
      <c r="T681" s="6">
        <f t="shared" si="64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>
        <f t="shared" si="60"/>
        <v>games</v>
      </c>
      <c r="P682" t="str">
        <f t="shared" si="61"/>
        <v>mobile games</v>
      </c>
      <c r="Q682">
        <f t="shared" si="62"/>
        <v>97</v>
      </c>
      <c r="R682">
        <f t="shared" si="65"/>
        <v>47.99</v>
      </c>
      <c r="S682" s="6">
        <f t="shared" si="63"/>
        <v>43813.25</v>
      </c>
      <c r="T682" s="6">
        <f t="shared" si="64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>
        <f t="shared" si="60"/>
        <v>theater</v>
      </c>
      <c r="P683" t="str">
        <f t="shared" si="61"/>
        <v>plays</v>
      </c>
      <c r="Q683">
        <f t="shared" si="62"/>
        <v>86</v>
      </c>
      <c r="R683">
        <f t="shared" si="65"/>
        <v>95.98</v>
      </c>
      <c r="S683" s="6">
        <f t="shared" si="63"/>
        <v>40898.25</v>
      </c>
      <c r="T683" s="6">
        <f t="shared" si="64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>
        <f t="shared" si="60"/>
        <v>theater</v>
      </c>
      <c r="P684" t="str">
        <f t="shared" si="61"/>
        <v>plays</v>
      </c>
      <c r="Q684">
        <f t="shared" si="62"/>
        <v>150</v>
      </c>
      <c r="R684">
        <f t="shared" si="65"/>
        <v>78.73</v>
      </c>
      <c r="S684" s="6">
        <f t="shared" si="63"/>
        <v>41619.25</v>
      </c>
      <c r="T684" s="6">
        <f t="shared" si="64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>
        <f t="shared" si="60"/>
        <v>theater</v>
      </c>
      <c r="P685" t="str">
        <f t="shared" si="61"/>
        <v>plays</v>
      </c>
      <c r="Q685">
        <f t="shared" si="62"/>
        <v>358</v>
      </c>
      <c r="R685">
        <f t="shared" si="65"/>
        <v>56.08</v>
      </c>
      <c r="S685" s="6">
        <f t="shared" si="63"/>
        <v>43359.208333333328</v>
      </c>
      <c r="T685" s="6">
        <f t="shared" si="64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>
        <f t="shared" si="60"/>
        <v>publishing</v>
      </c>
      <c r="P686" t="str">
        <f t="shared" si="61"/>
        <v>nonfiction</v>
      </c>
      <c r="Q686">
        <f t="shared" si="62"/>
        <v>543</v>
      </c>
      <c r="R686">
        <f t="shared" si="65"/>
        <v>69.09</v>
      </c>
      <c r="S686" s="6">
        <f t="shared" si="63"/>
        <v>40358.208333333336</v>
      </c>
      <c r="T686" s="6">
        <f t="shared" si="64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>
        <f t="shared" si="60"/>
        <v>theater</v>
      </c>
      <c r="P687" t="str">
        <f t="shared" si="61"/>
        <v>plays</v>
      </c>
      <c r="Q687">
        <f t="shared" si="62"/>
        <v>68</v>
      </c>
      <c r="R687">
        <f t="shared" si="65"/>
        <v>102.05</v>
      </c>
      <c r="S687" s="6">
        <f t="shared" si="63"/>
        <v>42239.208333333328</v>
      </c>
      <c r="T687" s="6">
        <f t="shared" si="64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>
        <f t="shared" si="60"/>
        <v>technology</v>
      </c>
      <c r="P688" t="str">
        <f t="shared" si="61"/>
        <v>wearables</v>
      </c>
      <c r="Q688">
        <f t="shared" si="62"/>
        <v>192</v>
      </c>
      <c r="R688">
        <f t="shared" si="65"/>
        <v>107.32</v>
      </c>
      <c r="S688" s="6">
        <f t="shared" si="63"/>
        <v>43186.208333333328</v>
      </c>
      <c r="T688" s="6">
        <f t="shared" si="64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>
        <f t="shared" si="60"/>
        <v>theater</v>
      </c>
      <c r="P689" t="str">
        <f t="shared" si="61"/>
        <v>plays</v>
      </c>
      <c r="Q689">
        <f t="shared" si="62"/>
        <v>932</v>
      </c>
      <c r="R689">
        <f t="shared" si="65"/>
        <v>51.97</v>
      </c>
      <c r="S689" s="6">
        <f t="shared" si="63"/>
        <v>42806.25</v>
      </c>
      <c r="T689" s="6">
        <f t="shared" si="64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>
        <f t="shared" si="60"/>
        <v>film &amp; video</v>
      </c>
      <c r="P690" t="str">
        <f t="shared" si="61"/>
        <v>television</v>
      </c>
      <c r="Q690">
        <f t="shared" si="62"/>
        <v>429</v>
      </c>
      <c r="R690">
        <f t="shared" si="65"/>
        <v>71.14</v>
      </c>
      <c r="S690" s="6">
        <f t="shared" si="63"/>
        <v>43475.25</v>
      </c>
      <c r="T690" s="6">
        <f t="shared" si="64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>
        <f t="shared" si="60"/>
        <v>technology</v>
      </c>
      <c r="P691" t="str">
        <f t="shared" si="61"/>
        <v>web</v>
      </c>
      <c r="Q691">
        <f t="shared" si="62"/>
        <v>101</v>
      </c>
      <c r="R691">
        <f t="shared" si="65"/>
        <v>106.49</v>
      </c>
      <c r="S691" s="6">
        <f t="shared" si="63"/>
        <v>41576.208333333336</v>
      </c>
      <c r="T691" s="6">
        <f t="shared" si="64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>
        <f t="shared" si="60"/>
        <v>film &amp; video</v>
      </c>
      <c r="P692" t="str">
        <f t="shared" si="61"/>
        <v>documentary</v>
      </c>
      <c r="Q692">
        <f t="shared" si="62"/>
        <v>227</v>
      </c>
      <c r="R692">
        <f t="shared" si="65"/>
        <v>42.94</v>
      </c>
      <c r="S692" s="6">
        <f t="shared" si="63"/>
        <v>40874.25</v>
      </c>
      <c r="T692" s="6">
        <f t="shared" si="64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>
        <f t="shared" si="60"/>
        <v>film &amp; video</v>
      </c>
      <c r="P693" t="str">
        <f t="shared" si="61"/>
        <v>documentary</v>
      </c>
      <c r="Q693">
        <f t="shared" si="62"/>
        <v>142</v>
      </c>
      <c r="R693">
        <f t="shared" si="65"/>
        <v>30.04</v>
      </c>
      <c r="S693" s="6">
        <f t="shared" si="63"/>
        <v>41185.208333333336</v>
      </c>
      <c r="T693" s="6">
        <f t="shared" si="64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>
        <f t="shared" si="60"/>
        <v>music</v>
      </c>
      <c r="P694" t="str">
        <f t="shared" si="61"/>
        <v>rock</v>
      </c>
      <c r="Q694">
        <f t="shared" si="62"/>
        <v>91</v>
      </c>
      <c r="R694">
        <f t="shared" si="65"/>
        <v>70.62</v>
      </c>
      <c r="S694" s="6">
        <f t="shared" si="63"/>
        <v>43655.208333333328</v>
      </c>
      <c r="T694" s="6">
        <f t="shared" si="64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>
        <f t="shared" si="60"/>
        <v>theater</v>
      </c>
      <c r="P695" t="str">
        <f t="shared" si="61"/>
        <v>plays</v>
      </c>
      <c r="Q695">
        <f t="shared" si="62"/>
        <v>64</v>
      </c>
      <c r="R695">
        <f t="shared" si="65"/>
        <v>66.02</v>
      </c>
      <c r="S695" s="6">
        <f t="shared" si="63"/>
        <v>43025.208333333328</v>
      </c>
      <c r="T695" s="6">
        <f t="shared" si="64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>
        <f t="shared" si="60"/>
        <v>theater</v>
      </c>
      <c r="P696" t="str">
        <f t="shared" si="61"/>
        <v>plays</v>
      </c>
      <c r="Q696">
        <f t="shared" si="62"/>
        <v>84</v>
      </c>
      <c r="R696">
        <f t="shared" si="65"/>
        <v>96.91</v>
      </c>
      <c r="S696" s="6">
        <f t="shared" si="63"/>
        <v>43066.25</v>
      </c>
      <c r="T696" s="6">
        <f t="shared" si="64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>
        <f t="shared" si="60"/>
        <v>music</v>
      </c>
      <c r="P697" t="str">
        <f t="shared" si="61"/>
        <v>rock</v>
      </c>
      <c r="Q697">
        <f t="shared" si="62"/>
        <v>134</v>
      </c>
      <c r="R697">
        <f t="shared" si="65"/>
        <v>62.87</v>
      </c>
      <c r="S697" s="6">
        <f t="shared" si="63"/>
        <v>42322.25</v>
      </c>
      <c r="T697" s="6">
        <f t="shared" si="64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>
        <f t="shared" si="60"/>
        <v>theater</v>
      </c>
      <c r="P698" t="str">
        <f t="shared" si="61"/>
        <v>plays</v>
      </c>
      <c r="Q698">
        <f t="shared" si="62"/>
        <v>59</v>
      </c>
      <c r="R698">
        <f t="shared" si="65"/>
        <v>108.99</v>
      </c>
      <c r="S698" s="6">
        <f t="shared" si="63"/>
        <v>42114.208333333328</v>
      </c>
      <c r="T698" s="6">
        <f t="shared" si="64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>
        <f t="shared" si="60"/>
        <v>music</v>
      </c>
      <c r="P699" t="str">
        <f t="shared" si="61"/>
        <v>electric music</v>
      </c>
      <c r="Q699">
        <f t="shared" si="62"/>
        <v>153</v>
      </c>
      <c r="R699">
        <f t="shared" si="65"/>
        <v>27</v>
      </c>
      <c r="S699" s="6">
        <f t="shared" si="63"/>
        <v>43190.208333333328</v>
      </c>
      <c r="T699" s="6">
        <f t="shared" si="64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>
        <f t="shared" si="60"/>
        <v>technology</v>
      </c>
      <c r="P700" t="str">
        <f t="shared" si="61"/>
        <v>wearables</v>
      </c>
      <c r="Q700">
        <f t="shared" si="62"/>
        <v>447</v>
      </c>
      <c r="R700">
        <f t="shared" si="65"/>
        <v>65</v>
      </c>
      <c r="S700" s="6">
        <f t="shared" si="63"/>
        <v>40871.25</v>
      </c>
      <c r="T700" s="6">
        <f t="shared" si="64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>
        <f t="shared" si="60"/>
        <v>film &amp; video</v>
      </c>
      <c r="P701" t="str">
        <f t="shared" si="61"/>
        <v>drama</v>
      </c>
      <c r="Q701">
        <f t="shared" si="62"/>
        <v>84</v>
      </c>
      <c r="R701">
        <f t="shared" si="65"/>
        <v>111.52</v>
      </c>
      <c r="S701" s="6">
        <f t="shared" si="63"/>
        <v>43641.208333333328</v>
      </c>
      <c r="T701" s="6">
        <f t="shared" si="64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>
        <f t="shared" si="60"/>
        <v>technology</v>
      </c>
      <c r="P702" t="str">
        <f t="shared" si="61"/>
        <v>wearables</v>
      </c>
      <c r="Q702">
        <f t="shared" si="62"/>
        <v>3</v>
      </c>
      <c r="R702">
        <f t="shared" si="65"/>
        <v>3</v>
      </c>
      <c r="S702" s="6">
        <f t="shared" si="63"/>
        <v>40203.25</v>
      </c>
      <c r="T702" s="6">
        <f t="shared" si="64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>
        <f t="shared" si="60"/>
        <v>theater</v>
      </c>
      <c r="P703" t="str">
        <f t="shared" si="61"/>
        <v>plays</v>
      </c>
      <c r="Q703">
        <f t="shared" si="62"/>
        <v>175</v>
      </c>
      <c r="R703">
        <f t="shared" si="65"/>
        <v>110.99</v>
      </c>
      <c r="S703" s="6">
        <f t="shared" si="63"/>
        <v>40629.208333333336</v>
      </c>
      <c r="T703" s="6">
        <f t="shared" si="64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>
        <f t="shared" si="60"/>
        <v>technology</v>
      </c>
      <c r="P704" t="str">
        <f t="shared" si="61"/>
        <v>wearables</v>
      </c>
      <c r="Q704">
        <f t="shared" si="62"/>
        <v>54</v>
      </c>
      <c r="R704">
        <f t="shared" si="65"/>
        <v>56.75</v>
      </c>
      <c r="S704" s="6">
        <f t="shared" si="63"/>
        <v>41477.208333333336</v>
      </c>
      <c r="T704" s="6">
        <f t="shared" si="64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>
        <f t="shared" si="60"/>
        <v>publishing</v>
      </c>
      <c r="P705" t="str">
        <f t="shared" si="61"/>
        <v>translations</v>
      </c>
      <c r="Q705">
        <f t="shared" si="62"/>
        <v>312</v>
      </c>
      <c r="R705">
        <f t="shared" si="65"/>
        <v>97.02</v>
      </c>
      <c r="S705" s="6">
        <f t="shared" si="63"/>
        <v>41020.208333333336</v>
      </c>
      <c r="T705" s="6">
        <f t="shared" si="64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>
        <f t="shared" si="60"/>
        <v>film &amp; video</v>
      </c>
      <c r="P706" t="str">
        <f t="shared" si="61"/>
        <v>animation</v>
      </c>
      <c r="Q706">
        <f t="shared" si="62"/>
        <v>123</v>
      </c>
      <c r="R706">
        <f t="shared" si="65"/>
        <v>92.09</v>
      </c>
      <c r="S706" s="6">
        <f t="shared" si="63"/>
        <v>42555.208333333328</v>
      </c>
      <c r="T706" s="6">
        <f t="shared" si="64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>
        <f t="shared" ref="O707:O770" si="66">LEFT(N707, FIND("/",N707)-1)</f>
        <v>publishing</v>
      </c>
      <c r="P707" t="str">
        <f t="shared" ref="P707:P770" si="67">RIGHT(N707, LEN(N707)- FIND("/",N707))</f>
        <v>nonfiction</v>
      </c>
      <c r="Q707">
        <f t="shared" ref="Q707:Q770" si="68">ROUND(E707/D707*100, 0)</f>
        <v>99</v>
      </c>
      <c r="R707">
        <f t="shared" si="65"/>
        <v>82.99</v>
      </c>
      <c r="S707" s="6">
        <f t="shared" ref="S707:S770" si="69">((J707/86400)+DATE(1970, 1, 1))</f>
        <v>41619.25</v>
      </c>
      <c r="T707" s="6">
        <f t="shared" ref="T707:T770" si="70">((K707/86400)+DATE(1970, 1, 1))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>
        <f t="shared" si="66"/>
        <v>technology</v>
      </c>
      <c r="P708" t="str">
        <f t="shared" si="67"/>
        <v>web</v>
      </c>
      <c r="Q708">
        <f t="shared" si="68"/>
        <v>128</v>
      </c>
      <c r="R708">
        <f t="shared" ref="R708:R771" si="71">ROUND(E708/G708, 2)</f>
        <v>103.04</v>
      </c>
      <c r="S708" s="6">
        <f t="shared" si="69"/>
        <v>43471.25</v>
      </c>
      <c r="T708" s="6">
        <f t="shared" si="70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>
        <f t="shared" si="66"/>
        <v>film &amp; video</v>
      </c>
      <c r="P709" t="str">
        <f t="shared" si="67"/>
        <v>drama</v>
      </c>
      <c r="Q709">
        <f t="shared" si="68"/>
        <v>159</v>
      </c>
      <c r="R709">
        <f t="shared" si="71"/>
        <v>68.92</v>
      </c>
      <c r="S709" s="6">
        <f t="shared" si="69"/>
        <v>43442.25</v>
      </c>
      <c r="T709" s="6">
        <f t="shared" si="70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>
        <f t="shared" si="66"/>
        <v>theater</v>
      </c>
      <c r="P710" t="str">
        <f t="shared" si="67"/>
        <v>plays</v>
      </c>
      <c r="Q710">
        <f t="shared" si="68"/>
        <v>707</v>
      </c>
      <c r="R710">
        <f t="shared" si="71"/>
        <v>87.74</v>
      </c>
      <c r="S710" s="6">
        <f t="shared" si="69"/>
        <v>42877.208333333328</v>
      </c>
      <c r="T710" s="6">
        <f t="shared" si="70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>
        <f t="shared" si="66"/>
        <v>theater</v>
      </c>
      <c r="P711" t="str">
        <f t="shared" si="67"/>
        <v>plays</v>
      </c>
      <c r="Q711">
        <f t="shared" si="68"/>
        <v>142</v>
      </c>
      <c r="R711">
        <f t="shared" si="71"/>
        <v>75.02</v>
      </c>
      <c r="S711" s="6">
        <f t="shared" si="69"/>
        <v>41018.208333333336</v>
      </c>
      <c r="T711" s="6">
        <f t="shared" si="70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>
        <f t="shared" si="66"/>
        <v>theater</v>
      </c>
      <c r="P712" t="str">
        <f t="shared" si="67"/>
        <v>plays</v>
      </c>
      <c r="Q712">
        <f t="shared" si="68"/>
        <v>148</v>
      </c>
      <c r="R712">
        <f t="shared" si="71"/>
        <v>50.86</v>
      </c>
      <c r="S712" s="6">
        <f t="shared" si="69"/>
        <v>43295.208333333328</v>
      </c>
      <c r="T712" s="6">
        <f t="shared" si="70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>
        <f t="shared" si="66"/>
        <v>theater</v>
      </c>
      <c r="P713" t="str">
        <f t="shared" si="67"/>
        <v>plays</v>
      </c>
      <c r="Q713">
        <f t="shared" si="68"/>
        <v>20</v>
      </c>
      <c r="R713">
        <f t="shared" si="71"/>
        <v>90</v>
      </c>
      <c r="S713" s="6">
        <f t="shared" si="69"/>
        <v>42393.25</v>
      </c>
      <c r="T713" s="6">
        <f t="shared" si="70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>
        <f t="shared" si="66"/>
        <v>theater</v>
      </c>
      <c r="P714" t="str">
        <f t="shared" si="67"/>
        <v>plays</v>
      </c>
      <c r="Q714">
        <f t="shared" si="68"/>
        <v>1841</v>
      </c>
      <c r="R714">
        <f t="shared" si="71"/>
        <v>72.900000000000006</v>
      </c>
      <c r="S714" s="6">
        <f t="shared" si="69"/>
        <v>42559.208333333328</v>
      </c>
      <c r="T714" s="6">
        <f t="shared" si="70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>
        <f t="shared" si="66"/>
        <v>publishing</v>
      </c>
      <c r="P715" t="str">
        <f t="shared" si="67"/>
        <v>radio &amp; podcasts</v>
      </c>
      <c r="Q715">
        <f t="shared" si="68"/>
        <v>162</v>
      </c>
      <c r="R715">
        <f t="shared" si="71"/>
        <v>108.49</v>
      </c>
      <c r="S715" s="6">
        <f t="shared" si="69"/>
        <v>42604.208333333328</v>
      </c>
      <c r="T715" s="6">
        <f t="shared" si="70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>
        <f t="shared" si="66"/>
        <v>music</v>
      </c>
      <c r="P716" t="str">
        <f t="shared" si="67"/>
        <v>rock</v>
      </c>
      <c r="Q716">
        <f t="shared" si="68"/>
        <v>473</v>
      </c>
      <c r="R716">
        <f t="shared" si="71"/>
        <v>101.98</v>
      </c>
      <c r="S716" s="6">
        <f t="shared" si="69"/>
        <v>41870.208333333336</v>
      </c>
      <c r="T716" s="6">
        <f t="shared" si="70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>
        <f t="shared" si="66"/>
        <v>games</v>
      </c>
      <c r="P717" t="str">
        <f t="shared" si="67"/>
        <v>mobile games</v>
      </c>
      <c r="Q717">
        <f t="shared" si="68"/>
        <v>24</v>
      </c>
      <c r="R717">
        <f t="shared" si="71"/>
        <v>44.01</v>
      </c>
      <c r="S717" s="6">
        <f t="shared" si="69"/>
        <v>40397.208333333336</v>
      </c>
      <c r="T717" s="6">
        <f t="shared" si="70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>
        <f t="shared" si="66"/>
        <v>theater</v>
      </c>
      <c r="P718" t="str">
        <f t="shared" si="67"/>
        <v>plays</v>
      </c>
      <c r="Q718">
        <f t="shared" si="68"/>
        <v>518</v>
      </c>
      <c r="R718">
        <f t="shared" si="71"/>
        <v>65.94</v>
      </c>
      <c r="S718" s="6">
        <f t="shared" si="69"/>
        <v>41465.208333333336</v>
      </c>
      <c r="T718" s="6">
        <f t="shared" si="70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>
        <f t="shared" si="66"/>
        <v>film &amp; video</v>
      </c>
      <c r="P719" t="str">
        <f t="shared" si="67"/>
        <v>documentary</v>
      </c>
      <c r="Q719">
        <f t="shared" si="68"/>
        <v>248</v>
      </c>
      <c r="R719">
        <f t="shared" si="71"/>
        <v>24.99</v>
      </c>
      <c r="S719" s="6">
        <f t="shared" si="69"/>
        <v>40777.208333333336</v>
      </c>
      <c r="T719" s="6">
        <f t="shared" si="70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>
        <f t="shared" si="66"/>
        <v>technology</v>
      </c>
      <c r="P720" t="str">
        <f t="shared" si="67"/>
        <v>wearables</v>
      </c>
      <c r="Q720">
        <f t="shared" si="68"/>
        <v>100</v>
      </c>
      <c r="R720">
        <f t="shared" si="71"/>
        <v>28</v>
      </c>
      <c r="S720" s="6">
        <f t="shared" si="69"/>
        <v>41442.208333333336</v>
      </c>
      <c r="T720" s="6">
        <f t="shared" si="70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>
        <f t="shared" si="66"/>
        <v>publishing</v>
      </c>
      <c r="P721" t="str">
        <f t="shared" si="67"/>
        <v>fiction</v>
      </c>
      <c r="Q721">
        <f t="shared" si="68"/>
        <v>153</v>
      </c>
      <c r="R721">
        <f t="shared" si="71"/>
        <v>85.83</v>
      </c>
      <c r="S721" s="6">
        <f t="shared" si="69"/>
        <v>41058.208333333336</v>
      </c>
      <c r="T721" s="6">
        <f t="shared" si="70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>
        <f t="shared" si="66"/>
        <v>theater</v>
      </c>
      <c r="P722" t="str">
        <f t="shared" si="67"/>
        <v>plays</v>
      </c>
      <c r="Q722">
        <f t="shared" si="68"/>
        <v>37</v>
      </c>
      <c r="R722">
        <f t="shared" si="71"/>
        <v>84.92</v>
      </c>
      <c r="S722" s="6">
        <f t="shared" si="69"/>
        <v>43152.25</v>
      </c>
      <c r="T722" s="6">
        <f t="shared" si="70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>
        <f t="shared" si="66"/>
        <v>music</v>
      </c>
      <c r="P723" t="str">
        <f t="shared" si="67"/>
        <v>rock</v>
      </c>
      <c r="Q723">
        <f t="shared" si="68"/>
        <v>4</v>
      </c>
      <c r="R723">
        <f t="shared" si="71"/>
        <v>90.48</v>
      </c>
      <c r="S723" s="6">
        <f t="shared" si="69"/>
        <v>43194.208333333328</v>
      </c>
      <c r="T723" s="6">
        <f t="shared" si="70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>
        <f t="shared" si="66"/>
        <v>film &amp; video</v>
      </c>
      <c r="P724" t="str">
        <f t="shared" si="67"/>
        <v>documentary</v>
      </c>
      <c r="Q724">
        <f t="shared" si="68"/>
        <v>157</v>
      </c>
      <c r="R724">
        <f t="shared" si="71"/>
        <v>25</v>
      </c>
      <c r="S724" s="6">
        <f t="shared" si="69"/>
        <v>43045.25</v>
      </c>
      <c r="T724" s="6">
        <f t="shared" si="70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>
        <f t="shared" si="66"/>
        <v>theater</v>
      </c>
      <c r="P725" t="str">
        <f t="shared" si="67"/>
        <v>plays</v>
      </c>
      <c r="Q725">
        <f t="shared" si="68"/>
        <v>270</v>
      </c>
      <c r="R725">
        <f t="shared" si="71"/>
        <v>92.01</v>
      </c>
      <c r="S725" s="6">
        <f t="shared" si="69"/>
        <v>42431.25</v>
      </c>
      <c r="T725" s="6">
        <f t="shared" si="70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>
        <f t="shared" si="66"/>
        <v>theater</v>
      </c>
      <c r="P726" t="str">
        <f t="shared" si="67"/>
        <v>plays</v>
      </c>
      <c r="Q726">
        <f t="shared" si="68"/>
        <v>134</v>
      </c>
      <c r="R726">
        <f t="shared" si="71"/>
        <v>93.07</v>
      </c>
      <c r="S726" s="6">
        <f t="shared" si="69"/>
        <v>41934.208333333336</v>
      </c>
      <c r="T726" s="6">
        <f t="shared" si="70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>
        <f t="shared" si="66"/>
        <v>games</v>
      </c>
      <c r="P727" t="str">
        <f t="shared" si="67"/>
        <v>mobile games</v>
      </c>
      <c r="Q727">
        <f t="shared" si="68"/>
        <v>50</v>
      </c>
      <c r="R727">
        <f t="shared" si="71"/>
        <v>61.01</v>
      </c>
      <c r="S727" s="6">
        <f t="shared" si="69"/>
        <v>41958.25</v>
      </c>
      <c r="T727" s="6">
        <f t="shared" si="70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>
        <f t="shared" si="66"/>
        <v>theater</v>
      </c>
      <c r="P728" t="str">
        <f t="shared" si="67"/>
        <v>plays</v>
      </c>
      <c r="Q728">
        <f t="shared" si="68"/>
        <v>89</v>
      </c>
      <c r="R728">
        <f t="shared" si="71"/>
        <v>92.04</v>
      </c>
      <c r="S728" s="6">
        <f t="shared" si="69"/>
        <v>40476.208333333336</v>
      </c>
      <c r="T728" s="6">
        <f t="shared" si="70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>
        <f t="shared" si="66"/>
        <v>technology</v>
      </c>
      <c r="P729" t="str">
        <f t="shared" si="67"/>
        <v>web</v>
      </c>
      <c r="Q729">
        <f t="shared" si="68"/>
        <v>165</v>
      </c>
      <c r="R729">
        <f t="shared" si="71"/>
        <v>81.13</v>
      </c>
      <c r="S729" s="6">
        <f t="shared" si="69"/>
        <v>43485.25</v>
      </c>
      <c r="T729" s="6">
        <f t="shared" si="70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>
        <f t="shared" si="66"/>
        <v>theater</v>
      </c>
      <c r="P730" t="str">
        <f t="shared" si="67"/>
        <v>plays</v>
      </c>
      <c r="Q730">
        <f t="shared" si="68"/>
        <v>18</v>
      </c>
      <c r="R730">
        <f t="shared" si="71"/>
        <v>73.5</v>
      </c>
      <c r="S730" s="6">
        <f t="shared" si="69"/>
        <v>42515.208333333328</v>
      </c>
      <c r="T730" s="6">
        <f t="shared" si="70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>
        <f t="shared" si="66"/>
        <v>film &amp; video</v>
      </c>
      <c r="P731" t="str">
        <f t="shared" si="67"/>
        <v>drama</v>
      </c>
      <c r="Q731">
        <f t="shared" si="68"/>
        <v>186</v>
      </c>
      <c r="R731">
        <f t="shared" si="71"/>
        <v>85.22</v>
      </c>
      <c r="S731" s="6">
        <f t="shared" si="69"/>
        <v>41309.25</v>
      </c>
      <c r="T731" s="6">
        <f t="shared" si="70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>
        <f t="shared" si="66"/>
        <v>technology</v>
      </c>
      <c r="P732" t="str">
        <f t="shared" si="67"/>
        <v>wearables</v>
      </c>
      <c r="Q732">
        <f t="shared" si="68"/>
        <v>413</v>
      </c>
      <c r="R732">
        <f t="shared" si="71"/>
        <v>110.97</v>
      </c>
      <c r="S732" s="6">
        <f t="shared" si="69"/>
        <v>42147.208333333328</v>
      </c>
      <c r="T732" s="6">
        <f t="shared" si="70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>
        <f t="shared" si="66"/>
        <v>technology</v>
      </c>
      <c r="P733" t="str">
        <f t="shared" si="67"/>
        <v>web</v>
      </c>
      <c r="Q733">
        <f t="shared" si="68"/>
        <v>90</v>
      </c>
      <c r="R733">
        <f t="shared" si="71"/>
        <v>32.97</v>
      </c>
      <c r="S733" s="6">
        <f t="shared" si="69"/>
        <v>42939.208333333328</v>
      </c>
      <c r="T733" s="6">
        <f t="shared" si="70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>
        <f t="shared" si="66"/>
        <v>music</v>
      </c>
      <c r="P734" t="str">
        <f t="shared" si="67"/>
        <v>rock</v>
      </c>
      <c r="Q734">
        <f t="shared" si="68"/>
        <v>92</v>
      </c>
      <c r="R734">
        <f t="shared" si="71"/>
        <v>96.01</v>
      </c>
      <c r="S734" s="6">
        <f t="shared" si="69"/>
        <v>42816.208333333328</v>
      </c>
      <c r="T734" s="6">
        <f t="shared" si="70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>
        <f t="shared" si="66"/>
        <v>music</v>
      </c>
      <c r="P735" t="str">
        <f t="shared" si="67"/>
        <v>metal</v>
      </c>
      <c r="Q735">
        <f t="shared" si="68"/>
        <v>527</v>
      </c>
      <c r="R735">
        <f t="shared" si="71"/>
        <v>84.97</v>
      </c>
      <c r="S735" s="6">
        <f t="shared" si="69"/>
        <v>41844.208333333336</v>
      </c>
      <c r="T735" s="6">
        <f t="shared" si="70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>
        <f t="shared" si="66"/>
        <v>theater</v>
      </c>
      <c r="P736" t="str">
        <f t="shared" si="67"/>
        <v>plays</v>
      </c>
      <c r="Q736">
        <f t="shared" si="68"/>
        <v>319</v>
      </c>
      <c r="R736">
        <f t="shared" si="71"/>
        <v>25.01</v>
      </c>
      <c r="S736" s="6">
        <f t="shared" si="69"/>
        <v>42763.25</v>
      </c>
      <c r="T736" s="6">
        <f t="shared" si="70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>
        <f t="shared" si="66"/>
        <v>photography</v>
      </c>
      <c r="P737" t="str">
        <f t="shared" si="67"/>
        <v>photography books</v>
      </c>
      <c r="Q737">
        <f t="shared" si="68"/>
        <v>354</v>
      </c>
      <c r="R737">
        <f t="shared" si="71"/>
        <v>66</v>
      </c>
      <c r="S737" s="6">
        <f t="shared" si="69"/>
        <v>42459.208333333328</v>
      </c>
      <c r="T737" s="6">
        <f t="shared" si="70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>
        <f t="shared" si="66"/>
        <v>publishing</v>
      </c>
      <c r="P738" t="str">
        <f t="shared" si="67"/>
        <v>nonfiction</v>
      </c>
      <c r="Q738">
        <f t="shared" si="68"/>
        <v>33</v>
      </c>
      <c r="R738">
        <f t="shared" si="71"/>
        <v>87.34</v>
      </c>
      <c r="S738" s="6">
        <f t="shared" si="69"/>
        <v>42055.25</v>
      </c>
      <c r="T738" s="6">
        <f t="shared" si="70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>
        <f t="shared" si="66"/>
        <v>music</v>
      </c>
      <c r="P739" t="str">
        <f t="shared" si="67"/>
        <v>indie rock</v>
      </c>
      <c r="Q739">
        <f t="shared" si="68"/>
        <v>136</v>
      </c>
      <c r="R739">
        <f t="shared" si="71"/>
        <v>27.93</v>
      </c>
      <c r="S739" s="6">
        <f t="shared" si="69"/>
        <v>42685.25</v>
      </c>
      <c r="T739" s="6">
        <f t="shared" si="70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>
        <f t="shared" si="66"/>
        <v>theater</v>
      </c>
      <c r="P740" t="str">
        <f t="shared" si="67"/>
        <v>plays</v>
      </c>
      <c r="Q740">
        <f t="shared" si="68"/>
        <v>2</v>
      </c>
      <c r="R740">
        <f t="shared" si="71"/>
        <v>103.8</v>
      </c>
      <c r="S740" s="6">
        <f t="shared" si="69"/>
        <v>41959.25</v>
      </c>
      <c r="T740" s="6">
        <f t="shared" si="70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>
        <f t="shared" si="66"/>
        <v>music</v>
      </c>
      <c r="P741" t="str">
        <f t="shared" si="67"/>
        <v>indie rock</v>
      </c>
      <c r="Q741">
        <f t="shared" si="68"/>
        <v>61</v>
      </c>
      <c r="R741">
        <f t="shared" si="71"/>
        <v>31.94</v>
      </c>
      <c r="S741" s="6">
        <f t="shared" si="69"/>
        <v>41089.208333333336</v>
      </c>
      <c r="T741" s="6">
        <f t="shared" si="70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>
        <f t="shared" si="66"/>
        <v>theater</v>
      </c>
      <c r="P742" t="str">
        <f t="shared" si="67"/>
        <v>plays</v>
      </c>
      <c r="Q742">
        <f t="shared" si="68"/>
        <v>30</v>
      </c>
      <c r="R742">
        <f t="shared" si="71"/>
        <v>99.5</v>
      </c>
      <c r="S742" s="6">
        <f t="shared" si="69"/>
        <v>42769.25</v>
      </c>
      <c r="T742" s="6">
        <f t="shared" si="70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>
        <f t="shared" si="66"/>
        <v>theater</v>
      </c>
      <c r="P743" t="str">
        <f t="shared" si="67"/>
        <v>plays</v>
      </c>
      <c r="Q743">
        <f t="shared" si="68"/>
        <v>1179</v>
      </c>
      <c r="R743">
        <f t="shared" si="71"/>
        <v>108.85</v>
      </c>
      <c r="S743" s="6">
        <f t="shared" si="69"/>
        <v>40321.208333333336</v>
      </c>
      <c r="T743" s="6">
        <f t="shared" si="70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>
        <f t="shared" si="66"/>
        <v>music</v>
      </c>
      <c r="P744" t="str">
        <f t="shared" si="67"/>
        <v>electric music</v>
      </c>
      <c r="Q744">
        <f t="shared" si="68"/>
        <v>1126</v>
      </c>
      <c r="R744">
        <f t="shared" si="71"/>
        <v>110.76</v>
      </c>
      <c r="S744" s="6">
        <f t="shared" si="69"/>
        <v>40197.25</v>
      </c>
      <c r="T744" s="6">
        <f t="shared" si="70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>
        <f t="shared" si="66"/>
        <v>theater</v>
      </c>
      <c r="P745" t="str">
        <f t="shared" si="67"/>
        <v>plays</v>
      </c>
      <c r="Q745">
        <f t="shared" si="68"/>
        <v>13</v>
      </c>
      <c r="R745">
        <f t="shared" si="71"/>
        <v>29.65</v>
      </c>
      <c r="S745" s="6">
        <f t="shared" si="69"/>
        <v>42298.208333333328</v>
      </c>
      <c r="T745" s="6">
        <f t="shared" si="70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>
        <f t="shared" si="66"/>
        <v>theater</v>
      </c>
      <c r="P746" t="str">
        <f t="shared" si="67"/>
        <v>plays</v>
      </c>
      <c r="Q746">
        <f t="shared" si="68"/>
        <v>712</v>
      </c>
      <c r="R746">
        <f t="shared" si="71"/>
        <v>101.71</v>
      </c>
      <c r="S746" s="6">
        <f t="shared" si="69"/>
        <v>43322.208333333328</v>
      </c>
      <c r="T746" s="6">
        <f t="shared" si="70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>
        <f t="shared" si="66"/>
        <v>technology</v>
      </c>
      <c r="P747" t="str">
        <f t="shared" si="67"/>
        <v>wearables</v>
      </c>
      <c r="Q747">
        <f t="shared" si="68"/>
        <v>30</v>
      </c>
      <c r="R747">
        <f t="shared" si="71"/>
        <v>61.5</v>
      </c>
      <c r="S747" s="6">
        <f t="shared" si="69"/>
        <v>40328.208333333336</v>
      </c>
      <c r="T747" s="6">
        <f t="shared" si="70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>
        <f t="shared" si="66"/>
        <v>technology</v>
      </c>
      <c r="P748" t="str">
        <f t="shared" si="67"/>
        <v>web</v>
      </c>
      <c r="Q748">
        <f t="shared" si="68"/>
        <v>213</v>
      </c>
      <c r="R748">
        <f t="shared" si="71"/>
        <v>35</v>
      </c>
      <c r="S748" s="6">
        <f t="shared" si="69"/>
        <v>40825.208333333336</v>
      </c>
      <c r="T748" s="6">
        <f t="shared" si="70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>
        <f t="shared" si="66"/>
        <v>theater</v>
      </c>
      <c r="P749" t="str">
        <f t="shared" si="67"/>
        <v>plays</v>
      </c>
      <c r="Q749">
        <f t="shared" si="68"/>
        <v>229</v>
      </c>
      <c r="R749">
        <f t="shared" si="71"/>
        <v>40.049999999999997</v>
      </c>
      <c r="S749" s="6">
        <f t="shared" si="69"/>
        <v>40423.208333333336</v>
      </c>
      <c r="T749" s="6">
        <f t="shared" si="70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>
        <f t="shared" si="66"/>
        <v>film &amp; video</v>
      </c>
      <c r="P750" t="str">
        <f t="shared" si="67"/>
        <v>animation</v>
      </c>
      <c r="Q750">
        <f t="shared" si="68"/>
        <v>35</v>
      </c>
      <c r="R750">
        <f t="shared" si="71"/>
        <v>110.97</v>
      </c>
      <c r="S750" s="6">
        <f t="shared" si="69"/>
        <v>40238.25</v>
      </c>
      <c r="T750" s="6">
        <f t="shared" si="70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>
        <f t="shared" si="66"/>
        <v>technology</v>
      </c>
      <c r="P751" t="str">
        <f t="shared" si="67"/>
        <v>wearables</v>
      </c>
      <c r="Q751">
        <f t="shared" si="68"/>
        <v>157</v>
      </c>
      <c r="R751">
        <f t="shared" si="71"/>
        <v>36.96</v>
      </c>
      <c r="S751" s="6">
        <f t="shared" si="69"/>
        <v>41920.208333333336</v>
      </c>
      <c r="T751" s="6">
        <f t="shared" si="70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>
        <f t="shared" si="66"/>
        <v>music</v>
      </c>
      <c r="P752" t="str">
        <f t="shared" si="67"/>
        <v>electric music</v>
      </c>
      <c r="Q752">
        <f t="shared" si="68"/>
        <v>1</v>
      </c>
      <c r="R752">
        <f t="shared" si="71"/>
        <v>1</v>
      </c>
      <c r="S752" s="6">
        <f t="shared" si="69"/>
        <v>40360.208333333336</v>
      </c>
      <c r="T752" s="6">
        <f t="shared" si="70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>
        <f t="shared" si="66"/>
        <v>publishing</v>
      </c>
      <c r="P753" t="str">
        <f t="shared" si="67"/>
        <v>nonfiction</v>
      </c>
      <c r="Q753">
        <f t="shared" si="68"/>
        <v>232</v>
      </c>
      <c r="R753">
        <f t="shared" si="71"/>
        <v>30.97</v>
      </c>
      <c r="S753" s="6">
        <f t="shared" si="69"/>
        <v>42446.208333333328</v>
      </c>
      <c r="T753" s="6">
        <f t="shared" si="70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>
        <f t="shared" si="66"/>
        <v>theater</v>
      </c>
      <c r="P754" t="str">
        <f t="shared" si="67"/>
        <v>plays</v>
      </c>
      <c r="Q754">
        <f t="shared" si="68"/>
        <v>92</v>
      </c>
      <c r="R754">
        <f t="shared" si="71"/>
        <v>47.04</v>
      </c>
      <c r="S754" s="6">
        <f t="shared" si="69"/>
        <v>40395.208333333336</v>
      </c>
      <c r="T754" s="6">
        <f t="shared" si="70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>
        <f t="shared" si="66"/>
        <v>photography</v>
      </c>
      <c r="P755" t="str">
        <f t="shared" si="67"/>
        <v>photography books</v>
      </c>
      <c r="Q755">
        <f t="shared" si="68"/>
        <v>257</v>
      </c>
      <c r="R755">
        <f t="shared" si="71"/>
        <v>88.07</v>
      </c>
      <c r="S755" s="6">
        <f t="shared" si="69"/>
        <v>40321.208333333336</v>
      </c>
      <c r="T755" s="6">
        <f t="shared" si="70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>
        <f t="shared" si="66"/>
        <v>theater</v>
      </c>
      <c r="P756" t="str">
        <f t="shared" si="67"/>
        <v>plays</v>
      </c>
      <c r="Q756">
        <f t="shared" si="68"/>
        <v>168</v>
      </c>
      <c r="R756">
        <f t="shared" si="71"/>
        <v>37.01</v>
      </c>
      <c r="S756" s="6">
        <f t="shared" si="69"/>
        <v>41210.208333333336</v>
      </c>
      <c r="T756" s="6">
        <f t="shared" si="70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>
        <f t="shared" si="66"/>
        <v>theater</v>
      </c>
      <c r="P757" t="str">
        <f t="shared" si="67"/>
        <v>plays</v>
      </c>
      <c r="Q757">
        <f t="shared" si="68"/>
        <v>167</v>
      </c>
      <c r="R757">
        <f t="shared" si="71"/>
        <v>26.03</v>
      </c>
      <c r="S757" s="6">
        <f t="shared" si="69"/>
        <v>43096.25</v>
      </c>
      <c r="T757" s="6">
        <f t="shared" si="70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>
        <f t="shared" si="66"/>
        <v>theater</v>
      </c>
      <c r="P758" t="str">
        <f t="shared" si="67"/>
        <v>plays</v>
      </c>
      <c r="Q758">
        <f t="shared" si="68"/>
        <v>772</v>
      </c>
      <c r="R758">
        <f t="shared" si="71"/>
        <v>67.819999999999993</v>
      </c>
      <c r="S758" s="6">
        <f t="shared" si="69"/>
        <v>42024.25</v>
      </c>
      <c r="T758" s="6">
        <f t="shared" si="70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>
        <f t="shared" si="66"/>
        <v>film &amp; video</v>
      </c>
      <c r="P759" t="str">
        <f t="shared" si="67"/>
        <v>drama</v>
      </c>
      <c r="Q759">
        <f t="shared" si="68"/>
        <v>407</v>
      </c>
      <c r="R759">
        <f t="shared" si="71"/>
        <v>49.96</v>
      </c>
      <c r="S759" s="6">
        <f t="shared" si="69"/>
        <v>40675.208333333336</v>
      </c>
      <c r="T759" s="6">
        <f t="shared" si="70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>
        <f t="shared" si="66"/>
        <v>music</v>
      </c>
      <c r="P760" t="str">
        <f t="shared" si="67"/>
        <v>rock</v>
      </c>
      <c r="Q760">
        <f t="shared" si="68"/>
        <v>564</v>
      </c>
      <c r="R760">
        <f t="shared" si="71"/>
        <v>110.02</v>
      </c>
      <c r="S760" s="6">
        <f t="shared" si="69"/>
        <v>41936.208333333336</v>
      </c>
      <c r="T760" s="6">
        <f t="shared" si="70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>
        <f t="shared" si="66"/>
        <v>music</v>
      </c>
      <c r="P761" t="str">
        <f t="shared" si="67"/>
        <v>electric music</v>
      </c>
      <c r="Q761">
        <f t="shared" si="68"/>
        <v>68</v>
      </c>
      <c r="R761">
        <f t="shared" si="71"/>
        <v>89.96</v>
      </c>
      <c r="S761" s="6">
        <f t="shared" si="69"/>
        <v>43136.25</v>
      </c>
      <c r="T761" s="6">
        <f t="shared" si="70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>
        <f t="shared" si="66"/>
        <v>games</v>
      </c>
      <c r="P762" t="str">
        <f t="shared" si="67"/>
        <v>video games</v>
      </c>
      <c r="Q762">
        <f t="shared" si="68"/>
        <v>34</v>
      </c>
      <c r="R762">
        <f t="shared" si="71"/>
        <v>79.010000000000005</v>
      </c>
      <c r="S762" s="6">
        <f t="shared" si="69"/>
        <v>43678.208333333328</v>
      </c>
      <c r="T762" s="6">
        <f t="shared" si="70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>
        <f t="shared" si="66"/>
        <v>music</v>
      </c>
      <c r="P763" t="str">
        <f t="shared" si="67"/>
        <v>rock</v>
      </c>
      <c r="Q763">
        <f t="shared" si="68"/>
        <v>655</v>
      </c>
      <c r="R763">
        <f t="shared" si="71"/>
        <v>86.87</v>
      </c>
      <c r="S763" s="6">
        <f t="shared" si="69"/>
        <v>42938.208333333328</v>
      </c>
      <c r="T763" s="6">
        <f t="shared" si="70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>
        <f t="shared" si="66"/>
        <v>music</v>
      </c>
      <c r="P764" t="str">
        <f t="shared" si="67"/>
        <v>jazz</v>
      </c>
      <c r="Q764">
        <f t="shared" si="68"/>
        <v>177</v>
      </c>
      <c r="R764">
        <f t="shared" si="71"/>
        <v>62.04</v>
      </c>
      <c r="S764" s="6">
        <f t="shared" si="69"/>
        <v>41241.25</v>
      </c>
      <c r="T764" s="6">
        <f t="shared" si="70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>
        <f t="shared" si="66"/>
        <v>theater</v>
      </c>
      <c r="P765" t="str">
        <f t="shared" si="67"/>
        <v>plays</v>
      </c>
      <c r="Q765">
        <f t="shared" si="68"/>
        <v>113</v>
      </c>
      <c r="R765">
        <f t="shared" si="71"/>
        <v>26.97</v>
      </c>
      <c r="S765" s="6">
        <f t="shared" si="69"/>
        <v>41037.208333333336</v>
      </c>
      <c r="T765" s="6">
        <f t="shared" si="70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>
        <f t="shared" si="66"/>
        <v>music</v>
      </c>
      <c r="P766" t="str">
        <f t="shared" si="67"/>
        <v>rock</v>
      </c>
      <c r="Q766">
        <f t="shared" si="68"/>
        <v>728</v>
      </c>
      <c r="R766">
        <f t="shared" si="71"/>
        <v>54.12</v>
      </c>
      <c r="S766" s="6">
        <f t="shared" si="69"/>
        <v>40676.208333333336</v>
      </c>
      <c r="T766" s="6">
        <f t="shared" si="70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>
        <f t="shared" si="66"/>
        <v>music</v>
      </c>
      <c r="P767" t="str">
        <f t="shared" si="67"/>
        <v>indie rock</v>
      </c>
      <c r="Q767">
        <f t="shared" si="68"/>
        <v>208</v>
      </c>
      <c r="R767">
        <f t="shared" si="71"/>
        <v>41.04</v>
      </c>
      <c r="S767" s="6">
        <f t="shared" si="69"/>
        <v>42840.208333333328</v>
      </c>
      <c r="T767" s="6">
        <f t="shared" si="70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>
        <f t="shared" si="66"/>
        <v>film &amp; video</v>
      </c>
      <c r="P768" t="str">
        <f t="shared" si="67"/>
        <v>science fiction</v>
      </c>
      <c r="Q768">
        <f t="shared" si="68"/>
        <v>31</v>
      </c>
      <c r="R768">
        <f t="shared" si="71"/>
        <v>55.05</v>
      </c>
      <c r="S768" s="6">
        <f t="shared" si="69"/>
        <v>43362.208333333328</v>
      </c>
      <c r="T768" s="6">
        <f t="shared" si="70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>
        <f t="shared" si="66"/>
        <v>publishing</v>
      </c>
      <c r="P769" t="str">
        <f t="shared" si="67"/>
        <v>translations</v>
      </c>
      <c r="Q769">
        <f t="shared" si="68"/>
        <v>57</v>
      </c>
      <c r="R769">
        <f t="shared" si="71"/>
        <v>107.94</v>
      </c>
      <c r="S769" s="6">
        <f t="shared" si="69"/>
        <v>42283.208333333328</v>
      </c>
      <c r="T769" s="6">
        <f t="shared" si="70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>
        <f t="shared" si="66"/>
        <v>theater</v>
      </c>
      <c r="P770" t="str">
        <f t="shared" si="67"/>
        <v>plays</v>
      </c>
      <c r="Q770">
        <f t="shared" si="68"/>
        <v>231</v>
      </c>
      <c r="R770">
        <f t="shared" si="71"/>
        <v>73.92</v>
      </c>
      <c r="S770" s="6">
        <f t="shared" si="69"/>
        <v>41619.25</v>
      </c>
      <c r="T770" s="6">
        <f t="shared" si="70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>
        <f t="shared" ref="O771:O834" si="72">LEFT(N771, FIND("/",N771)-1)</f>
        <v>games</v>
      </c>
      <c r="P771" t="str">
        <f t="shared" ref="P771:P834" si="73">RIGHT(N771, LEN(N771)- FIND("/",N771))</f>
        <v>video games</v>
      </c>
      <c r="Q771">
        <f t="shared" ref="Q771:Q834" si="74">ROUND(E771/D771*100, 0)</f>
        <v>87</v>
      </c>
      <c r="R771">
        <f t="shared" si="71"/>
        <v>32</v>
      </c>
      <c r="S771" s="6">
        <f t="shared" ref="S771:S834" si="75">((J771/86400)+DATE(1970, 1, 1))</f>
        <v>41501.208333333336</v>
      </c>
      <c r="T771" s="6">
        <f t="shared" ref="T771:T834" si="76">((K771/86400)+DATE(1970, 1, 1))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>
        <f t="shared" si="72"/>
        <v>theater</v>
      </c>
      <c r="P772" t="str">
        <f t="shared" si="73"/>
        <v>plays</v>
      </c>
      <c r="Q772">
        <f t="shared" si="74"/>
        <v>271</v>
      </c>
      <c r="R772">
        <f t="shared" ref="R772:R835" si="77">ROUND(E772/G772, 2)</f>
        <v>53.9</v>
      </c>
      <c r="S772" s="6">
        <f t="shared" si="75"/>
        <v>41743.208333333336</v>
      </c>
      <c r="T772" s="6">
        <f t="shared" si="76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>
        <f t="shared" si="72"/>
        <v>theater</v>
      </c>
      <c r="P773" t="str">
        <f t="shared" si="73"/>
        <v>plays</v>
      </c>
      <c r="Q773">
        <f t="shared" si="74"/>
        <v>49</v>
      </c>
      <c r="R773">
        <f t="shared" si="77"/>
        <v>106.5</v>
      </c>
      <c r="S773" s="6">
        <f t="shared" si="75"/>
        <v>43491.25</v>
      </c>
      <c r="T773" s="6">
        <f t="shared" si="76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>
        <f t="shared" si="72"/>
        <v>music</v>
      </c>
      <c r="P774" t="str">
        <f t="shared" si="73"/>
        <v>indie rock</v>
      </c>
      <c r="Q774">
        <f t="shared" si="74"/>
        <v>113</v>
      </c>
      <c r="R774">
        <f t="shared" si="77"/>
        <v>33</v>
      </c>
      <c r="S774" s="6">
        <f t="shared" si="75"/>
        <v>43505.25</v>
      </c>
      <c r="T774" s="6">
        <f t="shared" si="76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>
        <f t="shared" si="72"/>
        <v>theater</v>
      </c>
      <c r="P775" t="str">
        <f t="shared" si="73"/>
        <v>plays</v>
      </c>
      <c r="Q775">
        <f t="shared" si="74"/>
        <v>191</v>
      </c>
      <c r="R775">
        <f t="shared" si="77"/>
        <v>43</v>
      </c>
      <c r="S775" s="6">
        <f t="shared" si="75"/>
        <v>42838.208333333328</v>
      </c>
      <c r="T775" s="6">
        <f t="shared" si="76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>
        <f t="shared" si="72"/>
        <v>technology</v>
      </c>
      <c r="P776" t="str">
        <f t="shared" si="73"/>
        <v>web</v>
      </c>
      <c r="Q776">
        <f t="shared" si="74"/>
        <v>136</v>
      </c>
      <c r="R776">
        <f t="shared" si="77"/>
        <v>86.86</v>
      </c>
      <c r="S776" s="6">
        <f t="shared" si="75"/>
        <v>42513.208333333328</v>
      </c>
      <c r="T776" s="6">
        <f t="shared" si="76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>
        <f t="shared" si="72"/>
        <v>music</v>
      </c>
      <c r="P777" t="str">
        <f t="shared" si="73"/>
        <v>rock</v>
      </c>
      <c r="Q777">
        <f t="shared" si="74"/>
        <v>10</v>
      </c>
      <c r="R777">
        <f t="shared" si="77"/>
        <v>96.8</v>
      </c>
      <c r="S777" s="6">
        <f t="shared" si="75"/>
        <v>41949.25</v>
      </c>
      <c r="T777" s="6">
        <f t="shared" si="76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>
        <f t="shared" si="72"/>
        <v>theater</v>
      </c>
      <c r="P778" t="str">
        <f t="shared" si="73"/>
        <v>plays</v>
      </c>
      <c r="Q778">
        <f t="shared" si="74"/>
        <v>66</v>
      </c>
      <c r="R778">
        <f t="shared" si="77"/>
        <v>33</v>
      </c>
      <c r="S778" s="6">
        <f t="shared" si="75"/>
        <v>43650.208333333328</v>
      </c>
      <c r="T778" s="6">
        <f t="shared" si="76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>
        <f t="shared" si="72"/>
        <v>theater</v>
      </c>
      <c r="P779" t="str">
        <f t="shared" si="73"/>
        <v>plays</v>
      </c>
      <c r="Q779">
        <f t="shared" si="74"/>
        <v>49</v>
      </c>
      <c r="R779">
        <f t="shared" si="77"/>
        <v>68.03</v>
      </c>
      <c r="S779" s="6">
        <f t="shared" si="75"/>
        <v>40809.208333333336</v>
      </c>
      <c r="T779" s="6">
        <f t="shared" si="76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>
        <f t="shared" si="72"/>
        <v>film &amp; video</v>
      </c>
      <c r="P780" t="str">
        <f t="shared" si="73"/>
        <v>animation</v>
      </c>
      <c r="Q780">
        <f t="shared" si="74"/>
        <v>788</v>
      </c>
      <c r="R780">
        <f t="shared" si="77"/>
        <v>58.87</v>
      </c>
      <c r="S780" s="6">
        <f t="shared" si="75"/>
        <v>40768.208333333336</v>
      </c>
      <c r="T780" s="6">
        <f t="shared" si="76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>
        <f t="shared" si="72"/>
        <v>theater</v>
      </c>
      <c r="P781" t="str">
        <f t="shared" si="73"/>
        <v>plays</v>
      </c>
      <c r="Q781">
        <f t="shared" si="74"/>
        <v>80</v>
      </c>
      <c r="R781">
        <f t="shared" si="77"/>
        <v>105.05</v>
      </c>
      <c r="S781" s="6">
        <f t="shared" si="75"/>
        <v>42230.208333333328</v>
      </c>
      <c r="T781" s="6">
        <f t="shared" si="76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>
        <f t="shared" si="72"/>
        <v>film &amp; video</v>
      </c>
      <c r="P782" t="str">
        <f t="shared" si="73"/>
        <v>drama</v>
      </c>
      <c r="Q782">
        <f t="shared" si="74"/>
        <v>106</v>
      </c>
      <c r="R782">
        <f t="shared" si="77"/>
        <v>33.049999999999997</v>
      </c>
      <c r="S782" s="6">
        <f t="shared" si="75"/>
        <v>42573.208333333328</v>
      </c>
      <c r="T782" s="6">
        <f t="shared" si="76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>
        <f t="shared" si="72"/>
        <v>theater</v>
      </c>
      <c r="P783" t="str">
        <f t="shared" si="73"/>
        <v>plays</v>
      </c>
      <c r="Q783">
        <f t="shared" si="74"/>
        <v>51</v>
      </c>
      <c r="R783">
        <f t="shared" si="77"/>
        <v>78.819999999999993</v>
      </c>
      <c r="S783" s="6">
        <f t="shared" si="75"/>
        <v>40482.208333333336</v>
      </c>
      <c r="T783" s="6">
        <f t="shared" si="76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>
        <f t="shared" si="72"/>
        <v>film &amp; video</v>
      </c>
      <c r="P784" t="str">
        <f t="shared" si="73"/>
        <v>animation</v>
      </c>
      <c r="Q784">
        <f t="shared" si="74"/>
        <v>215</v>
      </c>
      <c r="R784">
        <f t="shared" si="77"/>
        <v>68.2</v>
      </c>
      <c r="S784" s="6">
        <f t="shared" si="75"/>
        <v>40603.25</v>
      </c>
      <c r="T784" s="6">
        <f t="shared" si="76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>
        <f t="shared" si="72"/>
        <v>music</v>
      </c>
      <c r="P785" t="str">
        <f t="shared" si="73"/>
        <v>rock</v>
      </c>
      <c r="Q785">
        <f t="shared" si="74"/>
        <v>141</v>
      </c>
      <c r="R785">
        <f t="shared" si="77"/>
        <v>75.73</v>
      </c>
      <c r="S785" s="6">
        <f t="shared" si="75"/>
        <v>41625.25</v>
      </c>
      <c r="T785" s="6">
        <f t="shared" si="76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>
        <f t="shared" si="72"/>
        <v>technology</v>
      </c>
      <c r="P786" t="str">
        <f t="shared" si="73"/>
        <v>web</v>
      </c>
      <c r="Q786">
        <f t="shared" si="74"/>
        <v>115</v>
      </c>
      <c r="R786">
        <f t="shared" si="77"/>
        <v>31</v>
      </c>
      <c r="S786" s="6">
        <f t="shared" si="75"/>
        <v>42435.25</v>
      </c>
      <c r="T786" s="6">
        <f t="shared" si="76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>
        <f t="shared" si="72"/>
        <v>film &amp; video</v>
      </c>
      <c r="P787" t="str">
        <f t="shared" si="73"/>
        <v>animation</v>
      </c>
      <c r="Q787">
        <f t="shared" si="74"/>
        <v>193</v>
      </c>
      <c r="R787">
        <f t="shared" si="77"/>
        <v>101.88</v>
      </c>
      <c r="S787" s="6">
        <f t="shared" si="75"/>
        <v>43582.208333333328</v>
      </c>
      <c r="T787" s="6">
        <f t="shared" si="76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>
        <f t="shared" si="72"/>
        <v>music</v>
      </c>
      <c r="P788" t="str">
        <f t="shared" si="73"/>
        <v>jazz</v>
      </c>
      <c r="Q788">
        <f t="shared" si="74"/>
        <v>730</v>
      </c>
      <c r="R788">
        <f t="shared" si="77"/>
        <v>52.88</v>
      </c>
      <c r="S788" s="6">
        <f t="shared" si="75"/>
        <v>43186.208333333328</v>
      </c>
      <c r="T788" s="6">
        <f t="shared" si="76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>
        <f t="shared" si="72"/>
        <v>music</v>
      </c>
      <c r="P789" t="str">
        <f t="shared" si="73"/>
        <v>rock</v>
      </c>
      <c r="Q789">
        <f t="shared" si="74"/>
        <v>100</v>
      </c>
      <c r="R789">
        <f t="shared" si="77"/>
        <v>71.010000000000005</v>
      </c>
      <c r="S789" s="6">
        <f t="shared" si="75"/>
        <v>40684.208333333336</v>
      </c>
      <c r="T789" s="6">
        <f t="shared" si="76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>
        <f t="shared" si="72"/>
        <v>film &amp; video</v>
      </c>
      <c r="P790" t="str">
        <f t="shared" si="73"/>
        <v>animation</v>
      </c>
      <c r="Q790">
        <f t="shared" si="74"/>
        <v>88</v>
      </c>
      <c r="R790">
        <f t="shared" si="77"/>
        <v>102.39</v>
      </c>
      <c r="S790" s="6">
        <f t="shared" si="75"/>
        <v>41202.208333333336</v>
      </c>
      <c r="T790" s="6">
        <f t="shared" si="76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>
        <f t="shared" si="72"/>
        <v>theater</v>
      </c>
      <c r="P791" t="str">
        <f t="shared" si="73"/>
        <v>plays</v>
      </c>
      <c r="Q791">
        <f t="shared" si="74"/>
        <v>37</v>
      </c>
      <c r="R791">
        <f t="shared" si="77"/>
        <v>74.47</v>
      </c>
      <c r="S791" s="6">
        <f t="shared" si="75"/>
        <v>41786.208333333336</v>
      </c>
      <c r="T791" s="6">
        <f t="shared" si="76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>
        <f t="shared" si="72"/>
        <v>theater</v>
      </c>
      <c r="P792" t="str">
        <f t="shared" si="73"/>
        <v>plays</v>
      </c>
      <c r="Q792">
        <f t="shared" si="74"/>
        <v>31</v>
      </c>
      <c r="R792">
        <f t="shared" si="77"/>
        <v>51.01</v>
      </c>
      <c r="S792" s="6">
        <f t="shared" si="75"/>
        <v>40223.25</v>
      </c>
      <c r="T792" s="6">
        <f t="shared" si="76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>
        <f t="shared" si="72"/>
        <v>food</v>
      </c>
      <c r="P793" t="str">
        <f t="shared" si="73"/>
        <v>food trucks</v>
      </c>
      <c r="Q793">
        <f t="shared" si="74"/>
        <v>26</v>
      </c>
      <c r="R793">
        <f t="shared" si="77"/>
        <v>90</v>
      </c>
      <c r="S793" s="6">
        <f t="shared" si="75"/>
        <v>42715.25</v>
      </c>
      <c r="T793" s="6">
        <f t="shared" si="76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>
        <f t="shared" si="72"/>
        <v>theater</v>
      </c>
      <c r="P794" t="str">
        <f t="shared" si="73"/>
        <v>plays</v>
      </c>
      <c r="Q794">
        <f t="shared" si="74"/>
        <v>34</v>
      </c>
      <c r="R794">
        <f t="shared" si="77"/>
        <v>97.14</v>
      </c>
      <c r="S794" s="6">
        <f t="shared" si="75"/>
        <v>41451.208333333336</v>
      </c>
      <c r="T794" s="6">
        <f t="shared" si="76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>
        <f t="shared" si="72"/>
        <v>publishing</v>
      </c>
      <c r="P795" t="str">
        <f t="shared" si="73"/>
        <v>nonfiction</v>
      </c>
      <c r="Q795">
        <f t="shared" si="74"/>
        <v>1186</v>
      </c>
      <c r="R795">
        <f t="shared" si="77"/>
        <v>72.069999999999993</v>
      </c>
      <c r="S795" s="6">
        <f t="shared" si="75"/>
        <v>41450.208333333336</v>
      </c>
      <c r="T795" s="6">
        <f t="shared" si="76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>
        <f t="shared" si="72"/>
        <v>music</v>
      </c>
      <c r="P796" t="str">
        <f t="shared" si="73"/>
        <v>rock</v>
      </c>
      <c r="Q796">
        <f t="shared" si="74"/>
        <v>125</v>
      </c>
      <c r="R796">
        <f t="shared" si="77"/>
        <v>75.239999999999995</v>
      </c>
      <c r="S796" s="6">
        <f t="shared" si="75"/>
        <v>43091.25</v>
      </c>
      <c r="T796" s="6">
        <f t="shared" si="76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>
        <f t="shared" si="72"/>
        <v>film &amp; video</v>
      </c>
      <c r="P797" t="str">
        <f t="shared" si="73"/>
        <v>drama</v>
      </c>
      <c r="Q797">
        <f t="shared" si="74"/>
        <v>14</v>
      </c>
      <c r="R797">
        <f t="shared" si="77"/>
        <v>32.97</v>
      </c>
      <c r="S797" s="6">
        <f t="shared" si="75"/>
        <v>42675.208333333328</v>
      </c>
      <c r="T797" s="6">
        <f t="shared" si="76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>
        <f t="shared" si="72"/>
        <v>games</v>
      </c>
      <c r="P798" t="str">
        <f t="shared" si="73"/>
        <v>mobile games</v>
      </c>
      <c r="Q798">
        <f t="shared" si="74"/>
        <v>55</v>
      </c>
      <c r="R798">
        <f t="shared" si="77"/>
        <v>54.81</v>
      </c>
      <c r="S798" s="6">
        <f t="shared" si="75"/>
        <v>41859.208333333336</v>
      </c>
      <c r="T798" s="6">
        <f t="shared" si="76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>
        <f t="shared" si="72"/>
        <v>technology</v>
      </c>
      <c r="P799" t="str">
        <f t="shared" si="73"/>
        <v>web</v>
      </c>
      <c r="Q799">
        <f t="shared" si="74"/>
        <v>110</v>
      </c>
      <c r="R799">
        <f t="shared" si="77"/>
        <v>45.04</v>
      </c>
      <c r="S799" s="6">
        <f t="shared" si="75"/>
        <v>43464.25</v>
      </c>
      <c r="T799" s="6">
        <f t="shared" si="76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>
        <f t="shared" si="72"/>
        <v>theater</v>
      </c>
      <c r="P800" t="str">
        <f t="shared" si="73"/>
        <v>plays</v>
      </c>
      <c r="Q800">
        <f t="shared" si="74"/>
        <v>188</v>
      </c>
      <c r="R800">
        <f t="shared" si="77"/>
        <v>52.96</v>
      </c>
      <c r="S800" s="6">
        <f t="shared" si="75"/>
        <v>41060.208333333336</v>
      </c>
      <c r="T800" s="6">
        <f t="shared" si="76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>
        <f t="shared" si="72"/>
        <v>theater</v>
      </c>
      <c r="P801" t="str">
        <f t="shared" si="73"/>
        <v>plays</v>
      </c>
      <c r="Q801">
        <f t="shared" si="74"/>
        <v>87</v>
      </c>
      <c r="R801">
        <f t="shared" si="77"/>
        <v>60.02</v>
      </c>
      <c r="S801" s="6">
        <f t="shared" si="75"/>
        <v>42399.25</v>
      </c>
      <c r="T801" s="6">
        <f t="shared" si="76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>
        <f t="shared" si="72"/>
        <v>music</v>
      </c>
      <c r="P802" t="str">
        <f t="shared" si="73"/>
        <v>rock</v>
      </c>
      <c r="Q802">
        <f t="shared" si="74"/>
        <v>1</v>
      </c>
      <c r="R802">
        <f t="shared" si="77"/>
        <v>1</v>
      </c>
      <c r="S802" s="6">
        <f t="shared" si="75"/>
        <v>42167.208333333328</v>
      </c>
      <c r="T802" s="6">
        <f t="shared" si="76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>
        <f t="shared" si="72"/>
        <v>photography</v>
      </c>
      <c r="P803" t="str">
        <f t="shared" si="73"/>
        <v>photography books</v>
      </c>
      <c r="Q803">
        <f t="shared" si="74"/>
        <v>203</v>
      </c>
      <c r="R803">
        <f t="shared" si="77"/>
        <v>44.03</v>
      </c>
      <c r="S803" s="6">
        <f t="shared" si="75"/>
        <v>43830.25</v>
      </c>
      <c r="T803" s="6">
        <f t="shared" si="76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>
        <f t="shared" si="72"/>
        <v>photography</v>
      </c>
      <c r="P804" t="str">
        <f t="shared" si="73"/>
        <v>photography books</v>
      </c>
      <c r="Q804">
        <f t="shared" si="74"/>
        <v>197</v>
      </c>
      <c r="R804">
        <f t="shared" si="77"/>
        <v>86.03</v>
      </c>
      <c r="S804" s="6">
        <f t="shared" si="75"/>
        <v>43650.208333333328</v>
      </c>
      <c r="T804" s="6">
        <f t="shared" si="76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>
        <f t="shared" si="72"/>
        <v>theater</v>
      </c>
      <c r="P805" t="str">
        <f t="shared" si="73"/>
        <v>plays</v>
      </c>
      <c r="Q805">
        <f t="shared" si="74"/>
        <v>107</v>
      </c>
      <c r="R805">
        <f t="shared" si="77"/>
        <v>28.01</v>
      </c>
      <c r="S805" s="6">
        <f t="shared" si="75"/>
        <v>43492.25</v>
      </c>
      <c r="T805" s="6">
        <f t="shared" si="76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>
        <f t="shared" si="72"/>
        <v>music</v>
      </c>
      <c r="P806" t="str">
        <f t="shared" si="73"/>
        <v>rock</v>
      </c>
      <c r="Q806">
        <f t="shared" si="74"/>
        <v>269</v>
      </c>
      <c r="R806">
        <f t="shared" si="77"/>
        <v>32.049999999999997</v>
      </c>
      <c r="S806" s="6">
        <f t="shared" si="75"/>
        <v>43102.25</v>
      </c>
      <c r="T806" s="6">
        <f t="shared" si="76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>
        <f t="shared" si="72"/>
        <v>film &amp; video</v>
      </c>
      <c r="P807" t="str">
        <f t="shared" si="73"/>
        <v>documentary</v>
      </c>
      <c r="Q807">
        <f t="shared" si="74"/>
        <v>51</v>
      </c>
      <c r="R807">
        <f t="shared" si="77"/>
        <v>73.61</v>
      </c>
      <c r="S807" s="6">
        <f t="shared" si="75"/>
        <v>41958.25</v>
      </c>
      <c r="T807" s="6">
        <f t="shared" si="76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>
        <f t="shared" si="72"/>
        <v>film &amp; video</v>
      </c>
      <c r="P808" t="str">
        <f t="shared" si="73"/>
        <v>drama</v>
      </c>
      <c r="Q808">
        <f t="shared" si="74"/>
        <v>1180</v>
      </c>
      <c r="R808">
        <f t="shared" si="77"/>
        <v>108.71</v>
      </c>
      <c r="S808" s="6">
        <f t="shared" si="75"/>
        <v>40973.25</v>
      </c>
      <c r="T808" s="6">
        <f t="shared" si="76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>
        <f t="shared" si="72"/>
        <v>theater</v>
      </c>
      <c r="P809" t="str">
        <f t="shared" si="73"/>
        <v>plays</v>
      </c>
      <c r="Q809">
        <f t="shared" si="74"/>
        <v>264</v>
      </c>
      <c r="R809">
        <f t="shared" si="77"/>
        <v>42.98</v>
      </c>
      <c r="S809" s="6">
        <f t="shared" si="75"/>
        <v>43753.208333333328</v>
      </c>
      <c r="T809" s="6">
        <f t="shared" si="76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>
        <f t="shared" si="72"/>
        <v>food</v>
      </c>
      <c r="P810" t="str">
        <f t="shared" si="73"/>
        <v>food trucks</v>
      </c>
      <c r="Q810">
        <f t="shared" si="74"/>
        <v>30</v>
      </c>
      <c r="R810">
        <f t="shared" si="77"/>
        <v>83.32</v>
      </c>
      <c r="S810" s="6">
        <f t="shared" si="75"/>
        <v>42507.208333333328</v>
      </c>
      <c r="T810" s="6">
        <f t="shared" si="76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>
        <f t="shared" si="72"/>
        <v>film &amp; video</v>
      </c>
      <c r="P811" t="str">
        <f t="shared" si="73"/>
        <v>documentary</v>
      </c>
      <c r="Q811">
        <f t="shared" si="74"/>
        <v>63</v>
      </c>
      <c r="R811">
        <f t="shared" si="77"/>
        <v>42</v>
      </c>
      <c r="S811" s="6">
        <f t="shared" si="75"/>
        <v>41135.208333333336</v>
      </c>
      <c r="T811" s="6">
        <f t="shared" si="76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>
        <f t="shared" si="72"/>
        <v>theater</v>
      </c>
      <c r="P812" t="str">
        <f t="shared" si="73"/>
        <v>plays</v>
      </c>
      <c r="Q812">
        <f t="shared" si="74"/>
        <v>193</v>
      </c>
      <c r="R812">
        <f t="shared" si="77"/>
        <v>55.93</v>
      </c>
      <c r="S812" s="6">
        <f t="shared" si="75"/>
        <v>43067.25</v>
      </c>
      <c r="T812" s="6">
        <f t="shared" si="76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>
        <f t="shared" si="72"/>
        <v>games</v>
      </c>
      <c r="P813" t="str">
        <f t="shared" si="73"/>
        <v>video games</v>
      </c>
      <c r="Q813">
        <f t="shared" si="74"/>
        <v>77</v>
      </c>
      <c r="R813">
        <f t="shared" si="77"/>
        <v>105.04</v>
      </c>
      <c r="S813" s="6">
        <f t="shared" si="75"/>
        <v>42378.25</v>
      </c>
      <c r="T813" s="6">
        <f t="shared" si="76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>
        <f t="shared" si="72"/>
        <v>publishing</v>
      </c>
      <c r="P814" t="str">
        <f t="shared" si="73"/>
        <v>nonfiction</v>
      </c>
      <c r="Q814">
        <f t="shared" si="74"/>
        <v>226</v>
      </c>
      <c r="R814">
        <f t="shared" si="77"/>
        <v>48</v>
      </c>
      <c r="S814" s="6">
        <f t="shared" si="75"/>
        <v>43206.208333333328</v>
      </c>
      <c r="T814" s="6">
        <f t="shared" si="76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>
        <f t="shared" si="72"/>
        <v>games</v>
      </c>
      <c r="P815" t="str">
        <f t="shared" si="73"/>
        <v>video games</v>
      </c>
      <c r="Q815">
        <f t="shared" si="74"/>
        <v>239</v>
      </c>
      <c r="R815">
        <f t="shared" si="77"/>
        <v>112.66</v>
      </c>
      <c r="S815" s="6">
        <f t="shared" si="75"/>
        <v>41148.208333333336</v>
      </c>
      <c r="T815" s="6">
        <f t="shared" si="76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>
        <f t="shared" si="72"/>
        <v>music</v>
      </c>
      <c r="P816" t="str">
        <f t="shared" si="73"/>
        <v>rock</v>
      </c>
      <c r="Q816">
        <f t="shared" si="74"/>
        <v>92</v>
      </c>
      <c r="R816">
        <f t="shared" si="77"/>
        <v>81.94</v>
      </c>
      <c r="S816" s="6">
        <f t="shared" si="75"/>
        <v>42517.208333333328</v>
      </c>
      <c r="T816" s="6">
        <f t="shared" si="76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>
        <f t="shared" si="72"/>
        <v>music</v>
      </c>
      <c r="P817" t="str">
        <f t="shared" si="73"/>
        <v>rock</v>
      </c>
      <c r="Q817">
        <f t="shared" si="74"/>
        <v>130</v>
      </c>
      <c r="R817">
        <f t="shared" si="77"/>
        <v>64.05</v>
      </c>
      <c r="S817" s="6">
        <f t="shared" si="75"/>
        <v>43068.25</v>
      </c>
      <c r="T817" s="6">
        <f t="shared" si="76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>
        <f t="shared" si="72"/>
        <v>theater</v>
      </c>
      <c r="P818" t="str">
        <f t="shared" si="73"/>
        <v>plays</v>
      </c>
      <c r="Q818">
        <f t="shared" si="74"/>
        <v>615</v>
      </c>
      <c r="R818">
        <f t="shared" si="77"/>
        <v>106.39</v>
      </c>
      <c r="S818" s="6">
        <f t="shared" si="75"/>
        <v>41680.25</v>
      </c>
      <c r="T818" s="6">
        <f t="shared" si="76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>
        <f t="shared" si="72"/>
        <v>publishing</v>
      </c>
      <c r="P819" t="str">
        <f t="shared" si="73"/>
        <v>nonfiction</v>
      </c>
      <c r="Q819">
        <f t="shared" si="74"/>
        <v>369</v>
      </c>
      <c r="R819">
        <f t="shared" si="77"/>
        <v>76.010000000000005</v>
      </c>
      <c r="S819" s="6">
        <f t="shared" si="75"/>
        <v>43589.208333333328</v>
      </c>
      <c r="T819" s="6">
        <f t="shared" si="76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>
        <f t="shared" si="72"/>
        <v>theater</v>
      </c>
      <c r="P820" t="str">
        <f t="shared" si="73"/>
        <v>plays</v>
      </c>
      <c r="Q820">
        <f t="shared" si="74"/>
        <v>1095</v>
      </c>
      <c r="R820">
        <f t="shared" si="77"/>
        <v>111.07</v>
      </c>
      <c r="S820" s="6">
        <f t="shared" si="75"/>
        <v>43486.25</v>
      </c>
      <c r="T820" s="6">
        <f t="shared" si="76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>
        <f t="shared" si="72"/>
        <v>games</v>
      </c>
      <c r="P821" t="str">
        <f t="shared" si="73"/>
        <v>video games</v>
      </c>
      <c r="Q821">
        <f t="shared" si="74"/>
        <v>51</v>
      </c>
      <c r="R821">
        <f t="shared" si="77"/>
        <v>95.94</v>
      </c>
      <c r="S821" s="6">
        <f t="shared" si="75"/>
        <v>41237.25</v>
      </c>
      <c r="T821" s="6">
        <f t="shared" si="76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>
        <f t="shared" si="72"/>
        <v>music</v>
      </c>
      <c r="P822" t="str">
        <f t="shared" si="73"/>
        <v>rock</v>
      </c>
      <c r="Q822">
        <f t="shared" si="74"/>
        <v>801</v>
      </c>
      <c r="R822">
        <f t="shared" si="77"/>
        <v>43.04</v>
      </c>
      <c r="S822" s="6">
        <f t="shared" si="75"/>
        <v>43310.208333333328</v>
      </c>
      <c r="T822" s="6">
        <f t="shared" si="76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>
        <f t="shared" si="72"/>
        <v>film &amp; video</v>
      </c>
      <c r="P823" t="str">
        <f t="shared" si="73"/>
        <v>documentary</v>
      </c>
      <c r="Q823">
        <f t="shared" si="74"/>
        <v>291</v>
      </c>
      <c r="R823">
        <f t="shared" si="77"/>
        <v>67.97</v>
      </c>
      <c r="S823" s="6">
        <f t="shared" si="75"/>
        <v>42794.25</v>
      </c>
      <c r="T823" s="6">
        <f t="shared" si="76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>
        <f t="shared" si="72"/>
        <v>music</v>
      </c>
      <c r="P824" t="str">
        <f t="shared" si="73"/>
        <v>rock</v>
      </c>
      <c r="Q824">
        <f t="shared" si="74"/>
        <v>350</v>
      </c>
      <c r="R824">
        <f t="shared" si="77"/>
        <v>89.99</v>
      </c>
      <c r="S824" s="6">
        <f t="shared" si="75"/>
        <v>41698.25</v>
      </c>
      <c r="T824" s="6">
        <f t="shared" si="76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>
        <f t="shared" si="72"/>
        <v>music</v>
      </c>
      <c r="P825" t="str">
        <f t="shared" si="73"/>
        <v>rock</v>
      </c>
      <c r="Q825">
        <f t="shared" si="74"/>
        <v>357</v>
      </c>
      <c r="R825">
        <f t="shared" si="77"/>
        <v>58.1</v>
      </c>
      <c r="S825" s="6">
        <f t="shared" si="75"/>
        <v>41892.208333333336</v>
      </c>
      <c r="T825" s="6">
        <f t="shared" si="76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>
        <f t="shared" si="72"/>
        <v>publishing</v>
      </c>
      <c r="P826" t="str">
        <f t="shared" si="73"/>
        <v>nonfiction</v>
      </c>
      <c r="Q826">
        <f t="shared" si="74"/>
        <v>126</v>
      </c>
      <c r="R826">
        <f t="shared" si="77"/>
        <v>84</v>
      </c>
      <c r="S826" s="6">
        <f t="shared" si="75"/>
        <v>40348.208333333336</v>
      </c>
      <c r="T826" s="6">
        <f t="shared" si="76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>
        <f t="shared" si="72"/>
        <v>film &amp; video</v>
      </c>
      <c r="P827" t="str">
        <f t="shared" si="73"/>
        <v>shorts</v>
      </c>
      <c r="Q827">
        <f t="shared" si="74"/>
        <v>388</v>
      </c>
      <c r="R827">
        <f t="shared" si="77"/>
        <v>88.85</v>
      </c>
      <c r="S827" s="6">
        <f t="shared" si="75"/>
        <v>42941.208333333328</v>
      </c>
      <c r="T827" s="6">
        <f t="shared" si="76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>
        <f t="shared" si="72"/>
        <v>theater</v>
      </c>
      <c r="P828" t="str">
        <f t="shared" si="73"/>
        <v>plays</v>
      </c>
      <c r="Q828">
        <f t="shared" si="74"/>
        <v>457</v>
      </c>
      <c r="R828">
        <f t="shared" si="77"/>
        <v>65.959999999999994</v>
      </c>
      <c r="S828" s="6">
        <f t="shared" si="75"/>
        <v>40525.25</v>
      </c>
      <c r="T828" s="6">
        <f t="shared" si="76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>
        <f t="shared" si="72"/>
        <v>film &amp; video</v>
      </c>
      <c r="P829" t="str">
        <f t="shared" si="73"/>
        <v>drama</v>
      </c>
      <c r="Q829">
        <f t="shared" si="74"/>
        <v>267</v>
      </c>
      <c r="R829">
        <f t="shared" si="77"/>
        <v>74.8</v>
      </c>
      <c r="S829" s="6">
        <f t="shared" si="75"/>
        <v>40666.208333333336</v>
      </c>
      <c r="T829" s="6">
        <f t="shared" si="76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>
        <f t="shared" si="72"/>
        <v>theater</v>
      </c>
      <c r="P830" t="str">
        <f t="shared" si="73"/>
        <v>plays</v>
      </c>
      <c r="Q830">
        <f t="shared" si="74"/>
        <v>69</v>
      </c>
      <c r="R830">
        <f t="shared" si="77"/>
        <v>69.989999999999995</v>
      </c>
      <c r="S830" s="6">
        <f t="shared" si="75"/>
        <v>43340.208333333328</v>
      </c>
      <c r="T830" s="6">
        <f t="shared" si="76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>
        <f t="shared" si="72"/>
        <v>theater</v>
      </c>
      <c r="P831" t="str">
        <f t="shared" si="73"/>
        <v>plays</v>
      </c>
      <c r="Q831">
        <f t="shared" si="74"/>
        <v>51</v>
      </c>
      <c r="R831">
        <f t="shared" si="77"/>
        <v>32.01</v>
      </c>
      <c r="S831" s="6">
        <f t="shared" si="75"/>
        <v>42164.208333333328</v>
      </c>
      <c r="T831" s="6">
        <f t="shared" si="76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>
        <f t="shared" si="72"/>
        <v>theater</v>
      </c>
      <c r="P832" t="str">
        <f t="shared" si="73"/>
        <v>plays</v>
      </c>
      <c r="Q832">
        <f t="shared" si="74"/>
        <v>1</v>
      </c>
      <c r="R832">
        <f t="shared" si="77"/>
        <v>64.73</v>
      </c>
      <c r="S832" s="6">
        <f t="shared" si="75"/>
        <v>43103.25</v>
      </c>
      <c r="T832" s="6">
        <f t="shared" si="76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>
        <f t="shared" si="72"/>
        <v>photography</v>
      </c>
      <c r="P833" t="str">
        <f t="shared" si="73"/>
        <v>photography books</v>
      </c>
      <c r="Q833">
        <f t="shared" si="74"/>
        <v>109</v>
      </c>
      <c r="R833">
        <f t="shared" si="77"/>
        <v>25</v>
      </c>
      <c r="S833" s="6">
        <f t="shared" si="75"/>
        <v>40994.208333333336</v>
      </c>
      <c r="T833" s="6">
        <f t="shared" si="76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>
        <f t="shared" si="72"/>
        <v>publishing</v>
      </c>
      <c r="P834" t="str">
        <f t="shared" si="73"/>
        <v>translations</v>
      </c>
      <c r="Q834">
        <f t="shared" si="74"/>
        <v>315</v>
      </c>
      <c r="R834">
        <f t="shared" si="77"/>
        <v>104.98</v>
      </c>
      <c r="S834" s="6">
        <f t="shared" si="75"/>
        <v>42299.208333333328</v>
      </c>
      <c r="T834" s="6">
        <f t="shared" si="76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>
        <f t="shared" ref="O835:O898" si="78">LEFT(N835, FIND("/",N835)-1)</f>
        <v>publishing</v>
      </c>
      <c r="P835" t="str">
        <f t="shared" ref="P835:P898" si="79">RIGHT(N835, LEN(N835)- FIND("/",N835))</f>
        <v>translations</v>
      </c>
      <c r="Q835">
        <f t="shared" ref="Q835:Q898" si="80">ROUND(E835/D835*100, 0)</f>
        <v>158</v>
      </c>
      <c r="R835">
        <f t="shared" si="77"/>
        <v>64.989999999999995</v>
      </c>
      <c r="S835" s="6">
        <f t="shared" ref="S835:S898" si="81">((J835/86400)+DATE(1970, 1, 1))</f>
        <v>40588.25</v>
      </c>
      <c r="T835" s="6">
        <f t="shared" ref="T835:T898" si="82">((K835/86400)+DATE(1970, 1, 1))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>
        <f t="shared" si="78"/>
        <v>theater</v>
      </c>
      <c r="P836" t="str">
        <f t="shared" si="79"/>
        <v>plays</v>
      </c>
      <c r="Q836">
        <f t="shared" si="80"/>
        <v>154</v>
      </c>
      <c r="R836">
        <f t="shared" ref="R836:R899" si="83">ROUND(E836/G836, 2)</f>
        <v>94.35</v>
      </c>
      <c r="S836" s="6">
        <f t="shared" si="81"/>
        <v>41448.208333333336</v>
      </c>
      <c r="T836" s="6">
        <f t="shared" si="82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>
        <f t="shared" si="78"/>
        <v>technology</v>
      </c>
      <c r="P837" t="str">
        <f t="shared" si="79"/>
        <v>web</v>
      </c>
      <c r="Q837">
        <f t="shared" si="80"/>
        <v>90</v>
      </c>
      <c r="R837">
        <f t="shared" si="83"/>
        <v>44</v>
      </c>
      <c r="S837" s="6">
        <f t="shared" si="81"/>
        <v>42063.25</v>
      </c>
      <c r="T837" s="6">
        <f t="shared" si="82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>
        <f t="shared" si="78"/>
        <v>music</v>
      </c>
      <c r="P838" t="str">
        <f t="shared" si="79"/>
        <v>indie rock</v>
      </c>
      <c r="Q838">
        <f t="shared" si="80"/>
        <v>75</v>
      </c>
      <c r="R838">
        <f t="shared" si="83"/>
        <v>64.739999999999995</v>
      </c>
      <c r="S838" s="6">
        <f t="shared" si="81"/>
        <v>40214.25</v>
      </c>
      <c r="T838" s="6">
        <f t="shared" si="82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>
        <f t="shared" si="78"/>
        <v>music</v>
      </c>
      <c r="P839" t="str">
        <f t="shared" si="79"/>
        <v>jazz</v>
      </c>
      <c r="Q839">
        <f t="shared" si="80"/>
        <v>853</v>
      </c>
      <c r="R839">
        <f t="shared" si="83"/>
        <v>84.01</v>
      </c>
      <c r="S839" s="6">
        <f t="shared" si="81"/>
        <v>40629.208333333336</v>
      </c>
      <c r="T839" s="6">
        <f t="shared" si="82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>
        <f t="shared" si="78"/>
        <v>theater</v>
      </c>
      <c r="P840" t="str">
        <f t="shared" si="79"/>
        <v>plays</v>
      </c>
      <c r="Q840">
        <f t="shared" si="80"/>
        <v>139</v>
      </c>
      <c r="R840">
        <f t="shared" si="83"/>
        <v>34.06</v>
      </c>
      <c r="S840" s="6">
        <f t="shared" si="81"/>
        <v>43370.208333333328</v>
      </c>
      <c r="T840" s="6">
        <f t="shared" si="82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>
        <f t="shared" si="78"/>
        <v>film &amp; video</v>
      </c>
      <c r="P841" t="str">
        <f t="shared" si="79"/>
        <v>documentary</v>
      </c>
      <c r="Q841">
        <f t="shared" si="80"/>
        <v>190</v>
      </c>
      <c r="R841">
        <f t="shared" si="83"/>
        <v>93.27</v>
      </c>
      <c r="S841" s="6">
        <f t="shared" si="81"/>
        <v>41715.208333333336</v>
      </c>
      <c r="T841" s="6">
        <f t="shared" si="82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>
        <f t="shared" si="78"/>
        <v>theater</v>
      </c>
      <c r="P842" t="str">
        <f t="shared" si="79"/>
        <v>plays</v>
      </c>
      <c r="Q842">
        <f t="shared" si="80"/>
        <v>100</v>
      </c>
      <c r="R842">
        <f t="shared" si="83"/>
        <v>33</v>
      </c>
      <c r="S842" s="6">
        <f t="shared" si="81"/>
        <v>41836.208333333336</v>
      </c>
      <c r="T842" s="6">
        <f t="shared" si="82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>
        <f t="shared" si="78"/>
        <v>technology</v>
      </c>
      <c r="P843" t="str">
        <f t="shared" si="79"/>
        <v>web</v>
      </c>
      <c r="Q843">
        <f t="shared" si="80"/>
        <v>143</v>
      </c>
      <c r="R843">
        <f t="shared" si="83"/>
        <v>83.81</v>
      </c>
      <c r="S843" s="6">
        <f t="shared" si="81"/>
        <v>42419.25</v>
      </c>
      <c r="T843" s="6">
        <f t="shared" si="82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>
        <f t="shared" si="78"/>
        <v>technology</v>
      </c>
      <c r="P844" t="str">
        <f t="shared" si="79"/>
        <v>wearables</v>
      </c>
      <c r="Q844">
        <f t="shared" si="80"/>
        <v>563</v>
      </c>
      <c r="R844">
        <f t="shared" si="83"/>
        <v>63.99</v>
      </c>
      <c r="S844" s="6">
        <f t="shared" si="81"/>
        <v>43266.208333333328</v>
      </c>
      <c r="T844" s="6">
        <f t="shared" si="82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>
        <f t="shared" si="78"/>
        <v>photography</v>
      </c>
      <c r="P845" t="str">
        <f t="shared" si="79"/>
        <v>photography books</v>
      </c>
      <c r="Q845">
        <f t="shared" si="80"/>
        <v>31</v>
      </c>
      <c r="R845">
        <f t="shared" si="83"/>
        <v>81.91</v>
      </c>
      <c r="S845" s="6">
        <f t="shared" si="81"/>
        <v>43338.208333333328</v>
      </c>
      <c r="T845" s="6">
        <f t="shared" si="82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>
        <f t="shared" si="78"/>
        <v>film &amp; video</v>
      </c>
      <c r="P846" t="str">
        <f t="shared" si="79"/>
        <v>documentary</v>
      </c>
      <c r="Q846">
        <f t="shared" si="80"/>
        <v>99</v>
      </c>
      <c r="R846">
        <f t="shared" si="83"/>
        <v>93.05</v>
      </c>
      <c r="S846" s="6">
        <f t="shared" si="81"/>
        <v>40930.25</v>
      </c>
      <c r="T846" s="6">
        <f t="shared" si="82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>
        <f t="shared" si="78"/>
        <v>technology</v>
      </c>
      <c r="P847" t="str">
        <f t="shared" si="79"/>
        <v>web</v>
      </c>
      <c r="Q847">
        <f t="shared" si="80"/>
        <v>198</v>
      </c>
      <c r="R847">
        <f t="shared" si="83"/>
        <v>101.98</v>
      </c>
      <c r="S847" s="6">
        <f t="shared" si="81"/>
        <v>43235.208333333328</v>
      </c>
      <c r="T847" s="6">
        <f t="shared" si="82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>
        <f t="shared" si="78"/>
        <v>technology</v>
      </c>
      <c r="P848" t="str">
        <f t="shared" si="79"/>
        <v>web</v>
      </c>
      <c r="Q848">
        <f t="shared" si="80"/>
        <v>509</v>
      </c>
      <c r="R848">
        <f t="shared" si="83"/>
        <v>105.94</v>
      </c>
      <c r="S848" s="6">
        <f t="shared" si="81"/>
        <v>43302.208333333328</v>
      </c>
      <c r="T848" s="6">
        <f t="shared" si="82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>
        <f t="shared" si="78"/>
        <v>food</v>
      </c>
      <c r="P849" t="str">
        <f t="shared" si="79"/>
        <v>food trucks</v>
      </c>
      <c r="Q849">
        <f t="shared" si="80"/>
        <v>238</v>
      </c>
      <c r="R849">
        <f t="shared" si="83"/>
        <v>101.58</v>
      </c>
      <c r="S849" s="6">
        <f t="shared" si="81"/>
        <v>43107.25</v>
      </c>
      <c r="T849" s="6">
        <f t="shared" si="82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>
        <f t="shared" si="78"/>
        <v>film &amp; video</v>
      </c>
      <c r="P850" t="str">
        <f t="shared" si="79"/>
        <v>drama</v>
      </c>
      <c r="Q850">
        <f t="shared" si="80"/>
        <v>338</v>
      </c>
      <c r="R850">
        <f t="shared" si="83"/>
        <v>62.97</v>
      </c>
      <c r="S850" s="6">
        <f t="shared" si="81"/>
        <v>40341.208333333336</v>
      </c>
      <c r="T850" s="6">
        <f t="shared" si="82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>
        <f t="shared" si="78"/>
        <v>music</v>
      </c>
      <c r="P851" t="str">
        <f t="shared" si="79"/>
        <v>indie rock</v>
      </c>
      <c r="Q851">
        <f t="shared" si="80"/>
        <v>133</v>
      </c>
      <c r="R851">
        <f t="shared" si="83"/>
        <v>29.05</v>
      </c>
      <c r="S851" s="6">
        <f t="shared" si="81"/>
        <v>40948.25</v>
      </c>
      <c r="T851" s="6">
        <f t="shared" si="82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>
        <f t="shared" si="78"/>
        <v>music</v>
      </c>
      <c r="P852" t="str">
        <f t="shared" si="79"/>
        <v>rock</v>
      </c>
      <c r="Q852">
        <f t="shared" si="80"/>
        <v>1</v>
      </c>
      <c r="R852">
        <f t="shared" si="83"/>
        <v>1</v>
      </c>
      <c r="S852" s="6">
        <f t="shared" si="81"/>
        <v>40866.25</v>
      </c>
      <c r="T852" s="6">
        <f t="shared" si="82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>
        <f t="shared" si="78"/>
        <v>music</v>
      </c>
      <c r="P853" t="str">
        <f t="shared" si="79"/>
        <v>electric music</v>
      </c>
      <c r="Q853">
        <f t="shared" si="80"/>
        <v>208</v>
      </c>
      <c r="R853">
        <f t="shared" si="83"/>
        <v>77.930000000000007</v>
      </c>
      <c r="S853" s="6">
        <f t="shared" si="81"/>
        <v>41031.208333333336</v>
      </c>
      <c r="T853" s="6">
        <f t="shared" si="82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>
        <f t="shared" si="78"/>
        <v>games</v>
      </c>
      <c r="P854" t="str">
        <f t="shared" si="79"/>
        <v>video games</v>
      </c>
      <c r="Q854">
        <f t="shared" si="80"/>
        <v>51</v>
      </c>
      <c r="R854">
        <f t="shared" si="83"/>
        <v>80.81</v>
      </c>
      <c r="S854" s="6">
        <f t="shared" si="81"/>
        <v>40740.208333333336</v>
      </c>
      <c r="T854" s="6">
        <f t="shared" si="82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>
        <f t="shared" si="78"/>
        <v>music</v>
      </c>
      <c r="P855" t="str">
        <f t="shared" si="79"/>
        <v>indie rock</v>
      </c>
      <c r="Q855">
        <f t="shared" si="80"/>
        <v>652</v>
      </c>
      <c r="R855">
        <f t="shared" si="83"/>
        <v>76.010000000000005</v>
      </c>
      <c r="S855" s="6">
        <f t="shared" si="81"/>
        <v>40714.208333333336</v>
      </c>
      <c r="T855" s="6">
        <f t="shared" si="82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>
        <f t="shared" si="78"/>
        <v>publishing</v>
      </c>
      <c r="P856" t="str">
        <f t="shared" si="79"/>
        <v>fiction</v>
      </c>
      <c r="Q856">
        <f t="shared" si="80"/>
        <v>114</v>
      </c>
      <c r="R856">
        <f t="shared" si="83"/>
        <v>72.989999999999995</v>
      </c>
      <c r="S856" s="6">
        <f t="shared" si="81"/>
        <v>43787.25</v>
      </c>
      <c r="T856" s="6">
        <f t="shared" si="82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>
        <f t="shared" si="78"/>
        <v>theater</v>
      </c>
      <c r="P857" t="str">
        <f t="shared" si="79"/>
        <v>plays</v>
      </c>
      <c r="Q857">
        <f t="shared" si="80"/>
        <v>102</v>
      </c>
      <c r="R857">
        <f t="shared" si="83"/>
        <v>53</v>
      </c>
      <c r="S857" s="6">
        <f t="shared" si="81"/>
        <v>40712.208333333336</v>
      </c>
      <c r="T857" s="6">
        <f t="shared" si="82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>
        <f t="shared" si="78"/>
        <v>food</v>
      </c>
      <c r="P858" t="str">
        <f t="shared" si="79"/>
        <v>food trucks</v>
      </c>
      <c r="Q858">
        <f t="shared" si="80"/>
        <v>357</v>
      </c>
      <c r="R858">
        <f t="shared" si="83"/>
        <v>54.16</v>
      </c>
      <c r="S858" s="6">
        <f t="shared" si="81"/>
        <v>41023.208333333336</v>
      </c>
      <c r="T858" s="6">
        <f t="shared" si="82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>
        <f t="shared" si="78"/>
        <v>film &amp; video</v>
      </c>
      <c r="P859" t="str">
        <f t="shared" si="79"/>
        <v>shorts</v>
      </c>
      <c r="Q859">
        <f t="shared" si="80"/>
        <v>140</v>
      </c>
      <c r="R859">
        <f t="shared" si="83"/>
        <v>32.950000000000003</v>
      </c>
      <c r="S859" s="6">
        <f t="shared" si="81"/>
        <v>40944.25</v>
      </c>
      <c r="T859" s="6">
        <f t="shared" si="82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>
        <f t="shared" si="78"/>
        <v>food</v>
      </c>
      <c r="P860" t="str">
        <f t="shared" si="79"/>
        <v>food trucks</v>
      </c>
      <c r="Q860">
        <f t="shared" si="80"/>
        <v>69</v>
      </c>
      <c r="R860">
        <f t="shared" si="83"/>
        <v>79.37</v>
      </c>
      <c r="S860" s="6">
        <f t="shared" si="81"/>
        <v>43211.208333333328</v>
      </c>
      <c r="T860" s="6">
        <f t="shared" si="82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>
        <f t="shared" si="78"/>
        <v>theater</v>
      </c>
      <c r="P861" t="str">
        <f t="shared" si="79"/>
        <v>plays</v>
      </c>
      <c r="Q861">
        <f t="shared" si="80"/>
        <v>36</v>
      </c>
      <c r="R861">
        <f t="shared" si="83"/>
        <v>41.17</v>
      </c>
      <c r="S861" s="6">
        <f t="shared" si="81"/>
        <v>41334.25</v>
      </c>
      <c r="T861" s="6">
        <f t="shared" si="82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>
        <f t="shared" si="78"/>
        <v>technology</v>
      </c>
      <c r="P862" t="str">
        <f t="shared" si="79"/>
        <v>wearables</v>
      </c>
      <c r="Q862">
        <f t="shared" si="80"/>
        <v>252</v>
      </c>
      <c r="R862">
        <f t="shared" si="83"/>
        <v>77.430000000000007</v>
      </c>
      <c r="S862" s="6">
        <f t="shared" si="81"/>
        <v>43515.25</v>
      </c>
      <c r="T862" s="6">
        <f t="shared" si="82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>
        <f t="shared" si="78"/>
        <v>theater</v>
      </c>
      <c r="P863" t="str">
        <f t="shared" si="79"/>
        <v>plays</v>
      </c>
      <c r="Q863">
        <f t="shared" si="80"/>
        <v>106</v>
      </c>
      <c r="R863">
        <f t="shared" si="83"/>
        <v>57.16</v>
      </c>
      <c r="S863" s="6">
        <f t="shared" si="81"/>
        <v>40258.208333333336</v>
      </c>
      <c r="T863" s="6">
        <f t="shared" si="82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>
        <f t="shared" si="78"/>
        <v>theater</v>
      </c>
      <c r="P864" t="str">
        <f t="shared" si="79"/>
        <v>plays</v>
      </c>
      <c r="Q864">
        <f t="shared" si="80"/>
        <v>187</v>
      </c>
      <c r="R864">
        <f t="shared" si="83"/>
        <v>77.180000000000007</v>
      </c>
      <c r="S864" s="6">
        <f t="shared" si="81"/>
        <v>40756.208333333336</v>
      </c>
      <c r="T864" s="6">
        <f t="shared" si="82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>
        <f t="shared" si="78"/>
        <v>film &amp; video</v>
      </c>
      <c r="P865" t="str">
        <f t="shared" si="79"/>
        <v>television</v>
      </c>
      <c r="Q865">
        <f t="shared" si="80"/>
        <v>387</v>
      </c>
      <c r="R865">
        <f t="shared" si="83"/>
        <v>24.95</v>
      </c>
      <c r="S865" s="6">
        <f t="shared" si="81"/>
        <v>42172.208333333328</v>
      </c>
      <c r="T865" s="6">
        <f t="shared" si="82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>
        <f t="shared" si="78"/>
        <v>film &amp; video</v>
      </c>
      <c r="P866" t="str">
        <f t="shared" si="79"/>
        <v>shorts</v>
      </c>
      <c r="Q866">
        <f t="shared" si="80"/>
        <v>347</v>
      </c>
      <c r="R866">
        <f t="shared" si="83"/>
        <v>97.18</v>
      </c>
      <c r="S866" s="6">
        <f t="shared" si="81"/>
        <v>42601.208333333328</v>
      </c>
      <c r="T866" s="6">
        <f t="shared" si="82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>
        <f t="shared" si="78"/>
        <v>theater</v>
      </c>
      <c r="P867" t="str">
        <f t="shared" si="79"/>
        <v>plays</v>
      </c>
      <c r="Q867">
        <f t="shared" si="80"/>
        <v>186</v>
      </c>
      <c r="R867">
        <f t="shared" si="83"/>
        <v>46</v>
      </c>
      <c r="S867" s="6">
        <f t="shared" si="81"/>
        <v>41897.208333333336</v>
      </c>
      <c r="T867" s="6">
        <f t="shared" si="82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>
        <f t="shared" si="78"/>
        <v>photography</v>
      </c>
      <c r="P868" t="str">
        <f t="shared" si="79"/>
        <v>photography books</v>
      </c>
      <c r="Q868">
        <f t="shared" si="80"/>
        <v>43</v>
      </c>
      <c r="R868">
        <f t="shared" si="83"/>
        <v>88.02</v>
      </c>
      <c r="S868" s="6">
        <f t="shared" si="81"/>
        <v>40671.208333333336</v>
      </c>
      <c r="T868" s="6">
        <f t="shared" si="82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>
        <f t="shared" si="78"/>
        <v>food</v>
      </c>
      <c r="P869" t="str">
        <f t="shared" si="79"/>
        <v>food trucks</v>
      </c>
      <c r="Q869">
        <f t="shared" si="80"/>
        <v>162</v>
      </c>
      <c r="R869">
        <f t="shared" si="83"/>
        <v>25.99</v>
      </c>
      <c r="S869" s="6">
        <f t="shared" si="81"/>
        <v>43382.208333333328</v>
      </c>
      <c r="T869" s="6">
        <f t="shared" si="82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>
        <f t="shared" si="78"/>
        <v>theater</v>
      </c>
      <c r="P870" t="str">
        <f t="shared" si="79"/>
        <v>plays</v>
      </c>
      <c r="Q870">
        <f t="shared" si="80"/>
        <v>185</v>
      </c>
      <c r="R870">
        <f t="shared" si="83"/>
        <v>102.69</v>
      </c>
      <c r="S870" s="6">
        <f t="shared" si="81"/>
        <v>41559.208333333336</v>
      </c>
      <c r="T870" s="6">
        <f t="shared" si="82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>
        <f t="shared" si="78"/>
        <v>film &amp; video</v>
      </c>
      <c r="P871" t="str">
        <f t="shared" si="79"/>
        <v>drama</v>
      </c>
      <c r="Q871">
        <f t="shared" si="80"/>
        <v>24</v>
      </c>
      <c r="R871">
        <f t="shared" si="83"/>
        <v>72.959999999999994</v>
      </c>
      <c r="S871" s="6">
        <f t="shared" si="81"/>
        <v>40350.208333333336</v>
      </c>
      <c r="T871" s="6">
        <f t="shared" si="82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>
        <f t="shared" si="78"/>
        <v>theater</v>
      </c>
      <c r="P872" t="str">
        <f t="shared" si="79"/>
        <v>plays</v>
      </c>
      <c r="Q872">
        <f t="shared" si="80"/>
        <v>90</v>
      </c>
      <c r="R872">
        <f t="shared" si="83"/>
        <v>57.19</v>
      </c>
      <c r="S872" s="6">
        <f t="shared" si="81"/>
        <v>42240.208333333328</v>
      </c>
      <c r="T872" s="6">
        <f t="shared" si="82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>
        <f t="shared" si="78"/>
        <v>theater</v>
      </c>
      <c r="P873" t="str">
        <f t="shared" si="79"/>
        <v>plays</v>
      </c>
      <c r="Q873">
        <f t="shared" si="80"/>
        <v>273</v>
      </c>
      <c r="R873">
        <f t="shared" si="83"/>
        <v>84.01</v>
      </c>
      <c r="S873" s="6">
        <f t="shared" si="81"/>
        <v>43040.208333333328</v>
      </c>
      <c r="T873" s="6">
        <f t="shared" si="82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>
        <f t="shared" si="78"/>
        <v>film &amp; video</v>
      </c>
      <c r="P874" t="str">
        <f t="shared" si="79"/>
        <v>science fiction</v>
      </c>
      <c r="Q874">
        <f t="shared" si="80"/>
        <v>170</v>
      </c>
      <c r="R874">
        <f t="shared" si="83"/>
        <v>98.67</v>
      </c>
      <c r="S874" s="6">
        <f t="shared" si="81"/>
        <v>43346.208333333328</v>
      </c>
      <c r="T874" s="6">
        <f t="shared" si="82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>
        <f t="shared" si="78"/>
        <v>photography</v>
      </c>
      <c r="P875" t="str">
        <f t="shared" si="79"/>
        <v>photography books</v>
      </c>
      <c r="Q875">
        <f t="shared" si="80"/>
        <v>188</v>
      </c>
      <c r="R875">
        <f t="shared" si="83"/>
        <v>42.01</v>
      </c>
      <c r="S875" s="6">
        <f t="shared" si="81"/>
        <v>41647.25</v>
      </c>
      <c r="T875" s="6">
        <f t="shared" si="82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>
        <f t="shared" si="78"/>
        <v>photography</v>
      </c>
      <c r="P876" t="str">
        <f t="shared" si="79"/>
        <v>photography books</v>
      </c>
      <c r="Q876">
        <f t="shared" si="80"/>
        <v>347</v>
      </c>
      <c r="R876">
        <f t="shared" si="83"/>
        <v>32</v>
      </c>
      <c r="S876" s="6">
        <f t="shared" si="81"/>
        <v>40291.208333333336</v>
      </c>
      <c r="T876" s="6">
        <f t="shared" si="82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>
        <f t="shared" si="78"/>
        <v>music</v>
      </c>
      <c r="P877" t="str">
        <f t="shared" si="79"/>
        <v>rock</v>
      </c>
      <c r="Q877">
        <f t="shared" si="80"/>
        <v>69</v>
      </c>
      <c r="R877">
        <f t="shared" si="83"/>
        <v>81.569999999999993</v>
      </c>
      <c r="S877" s="6">
        <f t="shared" si="81"/>
        <v>40556.25</v>
      </c>
      <c r="T877" s="6">
        <f t="shared" si="82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>
        <f t="shared" si="78"/>
        <v>photography</v>
      </c>
      <c r="P878" t="str">
        <f t="shared" si="79"/>
        <v>photography books</v>
      </c>
      <c r="Q878">
        <f t="shared" si="80"/>
        <v>25</v>
      </c>
      <c r="R878">
        <f t="shared" si="83"/>
        <v>37.04</v>
      </c>
      <c r="S878" s="6">
        <f t="shared" si="81"/>
        <v>43624.208333333328</v>
      </c>
      <c r="T878" s="6">
        <f t="shared" si="82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>
        <f t="shared" si="78"/>
        <v>food</v>
      </c>
      <c r="P879" t="str">
        <f t="shared" si="79"/>
        <v>food trucks</v>
      </c>
      <c r="Q879">
        <f t="shared" si="80"/>
        <v>77</v>
      </c>
      <c r="R879">
        <f t="shared" si="83"/>
        <v>103.03</v>
      </c>
      <c r="S879" s="6">
        <f t="shared" si="81"/>
        <v>42577.208333333328</v>
      </c>
      <c r="T879" s="6">
        <f t="shared" si="82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>
        <f t="shared" si="78"/>
        <v>music</v>
      </c>
      <c r="P880" t="str">
        <f t="shared" si="79"/>
        <v>metal</v>
      </c>
      <c r="Q880">
        <f t="shared" si="80"/>
        <v>37</v>
      </c>
      <c r="R880">
        <f t="shared" si="83"/>
        <v>84.33</v>
      </c>
      <c r="S880" s="6">
        <f t="shared" si="81"/>
        <v>43845.25</v>
      </c>
      <c r="T880" s="6">
        <f t="shared" si="82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>
        <f t="shared" si="78"/>
        <v>publishing</v>
      </c>
      <c r="P881" t="str">
        <f t="shared" si="79"/>
        <v>nonfiction</v>
      </c>
      <c r="Q881">
        <f t="shared" si="80"/>
        <v>544</v>
      </c>
      <c r="R881">
        <f t="shared" si="83"/>
        <v>102.6</v>
      </c>
      <c r="S881" s="6">
        <f t="shared" si="81"/>
        <v>42788.25</v>
      </c>
      <c r="T881" s="6">
        <f t="shared" si="82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>
        <f t="shared" si="78"/>
        <v>music</v>
      </c>
      <c r="P882" t="str">
        <f t="shared" si="79"/>
        <v>electric music</v>
      </c>
      <c r="Q882">
        <f t="shared" si="80"/>
        <v>229</v>
      </c>
      <c r="R882">
        <f t="shared" si="83"/>
        <v>79.989999999999995</v>
      </c>
      <c r="S882" s="6">
        <f t="shared" si="81"/>
        <v>43667.208333333328</v>
      </c>
      <c r="T882" s="6">
        <f t="shared" si="82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>
        <f t="shared" si="78"/>
        <v>theater</v>
      </c>
      <c r="P883" t="str">
        <f t="shared" si="79"/>
        <v>plays</v>
      </c>
      <c r="Q883">
        <f t="shared" si="80"/>
        <v>39</v>
      </c>
      <c r="R883">
        <f t="shared" si="83"/>
        <v>70.06</v>
      </c>
      <c r="S883" s="6">
        <f t="shared" si="81"/>
        <v>42194.208333333328</v>
      </c>
      <c r="T883" s="6">
        <f t="shared" si="82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>
        <f t="shared" si="78"/>
        <v>theater</v>
      </c>
      <c r="P884" t="str">
        <f t="shared" si="79"/>
        <v>plays</v>
      </c>
      <c r="Q884">
        <f t="shared" si="80"/>
        <v>370</v>
      </c>
      <c r="R884">
        <f t="shared" si="83"/>
        <v>37</v>
      </c>
      <c r="S884" s="6">
        <f t="shared" si="81"/>
        <v>42025.25</v>
      </c>
      <c r="T884" s="6">
        <f t="shared" si="82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>
        <f t="shared" si="78"/>
        <v>film &amp; video</v>
      </c>
      <c r="P885" t="str">
        <f t="shared" si="79"/>
        <v>shorts</v>
      </c>
      <c r="Q885">
        <f t="shared" si="80"/>
        <v>238</v>
      </c>
      <c r="R885">
        <f t="shared" si="83"/>
        <v>41.91</v>
      </c>
      <c r="S885" s="6">
        <f t="shared" si="81"/>
        <v>40323.208333333336</v>
      </c>
      <c r="T885" s="6">
        <f t="shared" si="82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>
        <f t="shared" si="78"/>
        <v>theater</v>
      </c>
      <c r="P886" t="str">
        <f t="shared" si="79"/>
        <v>plays</v>
      </c>
      <c r="Q886">
        <f t="shared" si="80"/>
        <v>64</v>
      </c>
      <c r="R886">
        <f t="shared" si="83"/>
        <v>57.99</v>
      </c>
      <c r="S886" s="6">
        <f t="shared" si="81"/>
        <v>41763.208333333336</v>
      </c>
      <c r="T886" s="6">
        <f t="shared" si="82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>
        <f t="shared" si="78"/>
        <v>theater</v>
      </c>
      <c r="P887" t="str">
        <f t="shared" si="79"/>
        <v>plays</v>
      </c>
      <c r="Q887">
        <f t="shared" si="80"/>
        <v>118</v>
      </c>
      <c r="R887">
        <f t="shared" si="83"/>
        <v>40.94</v>
      </c>
      <c r="S887" s="6">
        <f t="shared" si="81"/>
        <v>40335.208333333336</v>
      </c>
      <c r="T887" s="6">
        <f t="shared" si="82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>
        <f t="shared" si="78"/>
        <v>music</v>
      </c>
      <c r="P888" t="str">
        <f t="shared" si="79"/>
        <v>indie rock</v>
      </c>
      <c r="Q888">
        <f t="shared" si="80"/>
        <v>85</v>
      </c>
      <c r="R888">
        <f t="shared" si="83"/>
        <v>70</v>
      </c>
      <c r="S888" s="6">
        <f t="shared" si="81"/>
        <v>40416.208333333336</v>
      </c>
      <c r="T888" s="6">
        <f t="shared" si="82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>
        <f t="shared" si="78"/>
        <v>theater</v>
      </c>
      <c r="P889" t="str">
        <f t="shared" si="79"/>
        <v>plays</v>
      </c>
      <c r="Q889">
        <f t="shared" si="80"/>
        <v>29</v>
      </c>
      <c r="R889">
        <f t="shared" si="83"/>
        <v>73.84</v>
      </c>
      <c r="S889" s="6">
        <f t="shared" si="81"/>
        <v>42202.208333333328</v>
      </c>
      <c r="T889" s="6">
        <f t="shared" si="82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>
        <f t="shared" si="78"/>
        <v>theater</v>
      </c>
      <c r="P890" t="str">
        <f t="shared" si="79"/>
        <v>plays</v>
      </c>
      <c r="Q890">
        <f t="shared" si="80"/>
        <v>210</v>
      </c>
      <c r="R890">
        <f t="shared" si="83"/>
        <v>41.98</v>
      </c>
      <c r="S890" s="6">
        <f t="shared" si="81"/>
        <v>42836.208333333328</v>
      </c>
      <c r="T890" s="6">
        <f t="shared" si="82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>
        <f t="shared" si="78"/>
        <v>music</v>
      </c>
      <c r="P891" t="str">
        <f t="shared" si="79"/>
        <v>electric music</v>
      </c>
      <c r="Q891">
        <f t="shared" si="80"/>
        <v>170</v>
      </c>
      <c r="R891">
        <f t="shared" si="83"/>
        <v>77.930000000000007</v>
      </c>
      <c r="S891" s="6">
        <f t="shared" si="81"/>
        <v>41710.208333333336</v>
      </c>
      <c r="T891" s="6">
        <f t="shared" si="82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>
        <f t="shared" si="78"/>
        <v>music</v>
      </c>
      <c r="P892" t="str">
        <f t="shared" si="79"/>
        <v>indie rock</v>
      </c>
      <c r="Q892">
        <f t="shared" si="80"/>
        <v>116</v>
      </c>
      <c r="R892">
        <f t="shared" si="83"/>
        <v>106.02</v>
      </c>
      <c r="S892" s="6">
        <f t="shared" si="81"/>
        <v>43640.208333333328</v>
      </c>
      <c r="T892" s="6">
        <f t="shared" si="82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>
        <f t="shared" si="78"/>
        <v>film &amp; video</v>
      </c>
      <c r="P893" t="str">
        <f t="shared" si="79"/>
        <v>documentary</v>
      </c>
      <c r="Q893">
        <f t="shared" si="80"/>
        <v>259</v>
      </c>
      <c r="R893">
        <f t="shared" si="83"/>
        <v>47.02</v>
      </c>
      <c r="S893" s="6">
        <f t="shared" si="81"/>
        <v>40880.25</v>
      </c>
      <c r="T893" s="6">
        <f t="shared" si="82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>
        <f t="shared" si="78"/>
        <v>publishing</v>
      </c>
      <c r="P894" t="str">
        <f t="shared" si="79"/>
        <v>translations</v>
      </c>
      <c r="Q894">
        <f t="shared" si="80"/>
        <v>231</v>
      </c>
      <c r="R894">
        <f t="shared" si="83"/>
        <v>76.02</v>
      </c>
      <c r="S894" s="6">
        <f t="shared" si="81"/>
        <v>40319.208333333336</v>
      </c>
      <c r="T894" s="6">
        <f t="shared" si="82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>
        <f t="shared" si="78"/>
        <v>film &amp; video</v>
      </c>
      <c r="P895" t="str">
        <f t="shared" si="79"/>
        <v>documentary</v>
      </c>
      <c r="Q895">
        <f t="shared" si="80"/>
        <v>128</v>
      </c>
      <c r="R895">
        <f t="shared" si="83"/>
        <v>54.12</v>
      </c>
      <c r="S895" s="6">
        <f t="shared" si="81"/>
        <v>42170.208333333328</v>
      </c>
      <c r="T895" s="6">
        <f t="shared" si="82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>
        <f t="shared" si="78"/>
        <v>film &amp; video</v>
      </c>
      <c r="P896" t="str">
        <f t="shared" si="79"/>
        <v>television</v>
      </c>
      <c r="Q896">
        <f t="shared" si="80"/>
        <v>189</v>
      </c>
      <c r="R896">
        <f t="shared" si="83"/>
        <v>57.29</v>
      </c>
      <c r="S896" s="6">
        <f t="shared" si="81"/>
        <v>41466.208333333336</v>
      </c>
      <c r="T896" s="6">
        <f t="shared" si="82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>
        <f t="shared" si="78"/>
        <v>theater</v>
      </c>
      <c r="P897" t="str">
        <f t="shared" si="79"/>
        <v>plays</v>
      </c>
      <c r="Q897">
        <f t="shared" si="80"/>
        <v>7</v>
      </c>
      <c r="R897">
        <f t="shared" si="83"/>
        <v>103.81</v>
      </c>
      <c r="S897" s="6">
        <f t="shared" si="81"/>
        <v>43134.25</v>
      </c>
      <c r="T897" s="6">
        <f t="shared" si="82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>
        <f t="shared" si="78"/>
        <v>food</v>
      </c>
      <c r="P898" t="str">
        <f t="shared" si="79"/>
        <v>food trucks</v>
      </c>
      <c r="Q898">
        <f t="shared" si="80"/>
        <v>774</v>
      </c>
      <c r="R898">
        <f t="shared" si="83"/>
        <v>105.03</v>
      </c>
      <c r="S898" s="6">
        <f t="shared" si="81"/>
        <v>40738.208333333336</v>
      </c>
      <c r="T898" s="6">
        <f t="shared" si="82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>
        <f t="shared" ref="O899:O962" si="84">LEFT(N899, FIND("/",N899)-1)</f>
        <v>theater</v>
      </c>
      <c r="P899" t="str">
        <f t="shared" ref="P899:P962" si="85">RIGHT(N899, LEN(N899)- FIND("/",N899))</f>
        <v>plays</v>
      </c>
      <c r="Q899">
        <f t="shared" ref="Q899:Q962" si="86">ROUND(E899/D899*100, 0)</f>
        <v>28</v>
      </c>
      <c r="R899">
        <f t="shared" si="83"/>
        <v>90.26</v>
      </c>
      <c r="S899" s="6">
        <f t="shared" ref="S899:S962" si="87">((J899/86400)+DATE(1970, 1, 1))</f>
        <v>43583.208333333328</v>
      </c>
      <c r="T899" s="6">
        <f t="shared" ref="T899:T962" si="88">((K899/86400)+DATE(1970, 1, 1))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>
        <f t="shared" si="84"/>
        <v>film &amp; video</v>
      </c>
      <c r="P900" t="str">
        <f t="shared" si="85"/>
        <v>documentary</v>
      </c>
      <c r="Q900">
        <f t="shared" si="86"/>
        <v>52</v>
      </c>
      <c r="R900">
        <f t="shared" ref="R900:R963" si="89">ROUND(E900/G900, 2)</f>
        <v>76.98</v>
      </c>
      <c r="S900" s="6">
        <f t="shared" si="87"/>
        <v>43815.25</v>
      </c>
      <c r="T900" s="6">
        <f t="shared" si="8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>
        <f t="shared" si="84"/>
        <v>music</v>
      </c>
      <c r="P901" t="str">
        <f t="shared" si="85"/>
        <v>jazz</v>
      </c>
      <c r="Q901">
        <f t="shared" si="86"/>
        <v>407</v>
      </c>
      <c r="R901">
        <f t="shared" si="89"/>
        <v>102.6</v>
      </c>
      <c r="S901" s="6">
        <f t="shared" si="87"/>
        <v>41554.208333333336</v>
      </c>
      <c r="T901" s="6">
        <f t="shared" si="8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>
        <f t="shared" si="84"/>
        <v>technology</v>
      </c>
      <c r="P902" t="str">
        <f t="shared" si="85"/>
        <v>web</v>
      </c>
      <c r="Q902">
        <f t="shared" si="86"/>
        <v>2</v>
      </c>
      <c r="R902">
        <f t="shared" si="89"/>
        <v>2</v>
      </c>
      <c r="S902" s="6">
        <f t="shared" si="87"/>
        <v>41901.208333333336</v>
      </c>
      <c r="T902" s="6">
        <f t="shared" si="8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>
        <f t="shared" si="84"/>
        <v>music</v>
      </c>
      <c r="P903" t="str">
        <f t="shared" si="85"/>
        <v>rock</v>
      </c>
      <c r="Q903">
        <f t="shared" si="86"/>
        <v>156</v>
      </c>
      <c r="R903">
        <f t="shared" si="89"/>
        <v>55.01</v>
      </c>
      <c r="S903" s="6">
        <f t="shared" si="87"/>
        <v>43298.208333333328</v>
      </c>
      <c r="T903" s="6">
        <f t="shared" si="8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>
        <f t="shared" si="84"/>
        <v>technology</v>
      </c>
      <c r="P904" t="str">
        <f t="shared" si="85"/>
        <v>web</v>
      </c>
      <c r="Q904">
        <f t="shared" si="86"/>
        <v>252</v>
      </c>
      <c r="R904">
        <f t="shared" si="89"/>
        <v>32.130000000000003</v>
      </c>
      <c r="S904" s="6">
        <f t="shared" si="87"/>
        <v>42399.25</v>
      </c>
      <c r="T904" s="6">
        <f t="shared" si="8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>
        <f t="shared" si="84"/>
        <v>publishing</v>
      </c>
      <c r="P905" t="str">
        <f t="shared" si="85"/>
        <v>nonfiction</v>
      </c>
      <c r="Q905">
        <f t="shared" si="86"/>
        <v>2</v>
      </c>
      <c r="R905">
        <f t="shared" si="89"/>
        <v>50.64</v>
      </c>
      <c r="S905" s="6">
        <f t="shared" si="87"/>
        <v>41034.208333333336</v>
      </c>
      <c r="T905" s="6">
        <f t="shared" si="8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>
        <f t="shared" si="84"/>
        <v>publishing</v>
      </c>
      <c r="P906" t="str">
        <f t="shared" si="85"/>
        <v>radio &amp; podcasts</v>
      </c>
      <c r="Q906">
        <f t="shared" si="86"/>
        <v>12</v>
      </c>
      <c r="R906">
        <f t="shared" si="89"/>
        <v>49.69</v>
      </c>
      <c r="S906" s="6">
        <f t="shared" si="87"/>
        <v>41186.208333333336</v>
      </c>
      <c r="T906" s="6">
        <f t="shared" si="8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>
        <f t="shared" si="84"/>
        <v>theater</v>
      </c>
      <c r="P907" t="str">
        <f t="shared" si="85"/>
        <v>plays</v>
      </c>
      <c r="Q907">
        <f t="shared" si="86"/>
        <v>164</v>
      </c>
      <c r="R907">
        <f t="shared" si="89"/>
        <v>54.89</v>
      </c>
      <c r="S907" s="6">
        <f t="shared" si="87"/>
        <v>41536.208333333336</v>
      </c>
      <c r="T907" s="6">
        <f t="shared" si="8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>
        <f t="shared" si="84"/>
        <v>film &amp; video</v>
      </c>
      <c r="P908" t="str">
        <f t="shared" si="85"/>
        <v>documentary</v>
      </c>
      <c r="Q908">
        <f t="shared" si="86"/>
        <v>163</v>
      </c>
      <c r="R908">
        <f t="shared" si="89"/>
        <v>46.93</v>
      </c>
      <c r="S908" s="6">
        <f t="shared" si="87"/>
        <v>42868.208333333328</v>
      </c>
      <c r="T908" s="6">
        <f t="shared" si="8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>
        <f t="shared" si="84"/>
        <v>theater</v>
      </c>
      <c r="P909" t="str">
        <f t="shared" si="85"/>
        <v>plays</v>
      </c>
      <c r="Q909">
        <f t="shared" si="86"/>
        <v>20</v>
      </c>
      <c r="R909">
        <f t="shared" si="89"/>
        <v>44.95</v>
      </c>
      <c r="S909" s="6">
        <f t="shared" si="87"/>
        <v>40660.208333333336</v>
      </c>
      <c r="T909" s="6">
        <f t="shared" si="8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>
        <f t="shared" si="84"/>
        <v>games</v>
      </c>
      <c r="P910" t="str">
        <f t="shared" si="85"/>
        <v>video games</v>
      </c>
      <c r="Q910">
        <f t="shared" si="86"/>
        <v>319</v>
      </c>
      <c r="R910">
        <f t="shared" si="89"/>
        <v>31</v>
      </c>
      <c r="S910" s="6">
        <f t="shared" si="87"/>
        <v>41031.208333333336</v>
      </c>
      <c r="T910" s="6">
        <f t="shared" si="8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>
        <f t="shared" si="84"/>
        <v>theater</v>
      </c>
      <c r="P911" t="str">
        <f t="shared" si="85"/>
        <v>plays</v>
      </c>
      <c r="Q911">
        <f t="shared" si="86"/>
        <v>479</v>
      </c>
      <c r="R911">
        <f t="shared" si="89"/>
        <v>107.76</v>
      </c>
      <c r="S911" s="6">
        <f t="shared" si="87"/>
        <v>43255.208333333328</v>
      </c>
      <c r="T911" s="6">
        <f t="shared" si="8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>
        <f t="shared" si="84"/>
        <v>theater</v>
      </c>
      <c r="P912" t="str">
        <f t="shared" si="85"/>
        <v>plays</v>
      </c>
      <c r="Q912">
        <f t="shared" si="86"/>
        <v>20</v>
      </c>
      <c r="R912">
        <f t="shared" si="89"/>
        <v>102.08</v>
      </c>
      <c r="S912" s="6">
        <f t="shared" si="87"/>
        <v>42026.25</v>
      </c>
      <c r="T912" s="6">
        <f t="shared" si="8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>
        <f t="shared" si="84"/>
        <v>technology</v>
      </c>
      <c r="P913" t="str">
        <f t="shared" si="85"/>
        <v>web</v>
      </c>
      <c r="Q913">
        <f t="shared" si="86"/>
        <v>199</v>
      </c>
      <c r="R913">
        <f t="shared" si="89"/>
        <v>24.98</v>
      </c>
      <c r="S913" s="6">
        <f t="shared" si="87"/>
        <v>43717.208333333328</v>
      </c>
      <c r="T913" s="6">
        <f t="shared" si="8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>
        <f t="shared" si="84"/>
        <v>film &amp; video</v>
      </c>
      <c r="P914" t="str">
        <f t="shared" si="85"/>
        <v>drama</v>
      </c>
      <c r="Q914">
        <f t="shared" si="86"/>
        <v>795</v>
      </c>
      <c r="R914">
        <f t="shared" si="89"/>
        <v>79.94</v>
      </c>
      <c r="S914" s="6">
        <f t="shared" si="87"/>
        <v>41157.208333333336</v>
      </c>
      <c r="T914" s="6">
        <f t="shared" si="8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>
        <f t="shared" si="84"/>
        <v>film &amp; video</v>
      </c>
      <c r="P915" t="str">
        <f t="shared" si="85"/>
        <v>drama</v>
      </c>
      <c r="Q915">
        <f t="shared" si="86"/>
        <v>51</v>
      </c>
      <c r="R915">
        <f t="shared" si="89"/>
        <v>67.95</v>
      </c>
      <c r="S915" s="6">
        <f t="shared" si="87"/>
        <v>43597.208333333328</v>
      </c>
      <c r="T915" s="6">
        <f t="shared" si="8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>
        <f t="shared" si="84"/>
        <v>theater</v>
      </c>
      <c r="P916" t="str">
        <f t="shared" si="85"/>
        <v>plays</v>
      </c>
      <c r="Q916">
        <f t="shared" si="86"/>
        <v>57</v>
      </c>
      <c r="R916">
        <f t="shared" si="89"/>
        <v>26.07</v>
      </c>
      <c r="S916" s="6">
        <f t="shared" si="87"/>
        <v>41490.208333333336</v>
      </c>
      <c r="T916" s="6">
        <f t="shared" si="8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>
        <f t="shared" si="84"/>
        <v>film &amp; video</v>
      </c>
      <c r="P917" t="str">
        <f t="shared" si="85"/>
        <v>television</v>
      </c>
      <c r="Q917">
        <f t="shared" si="86"/>
        <v>156</v>
      </c>
      <c r="R917">
        <f t="shared" si="89"/>
        <v>105</v>
      </c>
      <c r="S917" s="6">
        <f t="shared" si="87"/>
        <v>42976.208333333328</v>
      </c>
      <c r="T917" s="6">
        <f t="shared" si="8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>
        <f t="shared" si="84"/>
        <v>photography</v>
      </c>
      <c r="P918" t="str">
        <f t="shared" si="85"/>
        <v>photography books</v>
      </c>
      <c r="Q918">
        <f t="shared" si="86"/>
        <v>36</v>
      </c>
      <c r="R918">
        <f t="shared" si="89"/>
        <v>25.83</v>
      </c>
      <c r="S918" s="6">
        <f t="shared" si="87"/>
        <v>41991.25</v>
      </c>
      <c r="T918" s="6">
        <f t="shared" si="8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>
        <f t="shared" si="84"/>
        <v>film &amp; video</v>
      </c>
      <c r="P919" t="str">
        <f t="shared" si="85"/>
        <v>shorts</v>
      </c>
      <c r="Q919">
        <f t="shared" si="86"/>
        <v>58</v>
      </c>
      <c r="R919">
        <f t="shared" si="89"/>
        <v>77.67</v>
      </c>
      <c r="S919" s="6">
        <f t="shared" si="87"/>
        <v>40722.208333333336</v>
      </c>
      <c r="T919" s="6">
        <f t="shared" si="8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>
        <f t="shared" si="84"/>
        <v>publishing</v>
      </c>
      <c r="P920" t="str">
        <f t="shared" si="85"/>
        <v>radio &amp; podcasts</v>
      </c>
      <c r="Q920">
        <f t="shared" si="86"/>
        <v>237</v>
      </c>
      <c r="R920">
        <f t="shared" si="89"/>
        <v>57.83</v>
      </c>
      <c r="S920" s="6">
        <f t="shared" si="87"/>
        <v>41117.208333333336</v>
      </c>
      <c r="T920" s="6">
        <f t="shared" si="8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>
        <f t="shared" si="84"/>
        <v>theater</v>
      </c>
      <c r="P921" t="str">
        <f t="shared" si="85"/>
        <v>plays</v>
      </c>
      <c r="Q921">
        <f t="shared" si="86"/>
        <v>59</v>
      </c>
      <c r="R921">
        <f t="shared" si="89"/>
        <v>92.96</v>
      </c>
      <c r="S921" s="6">
        <f t="shared" si="87"/>
        <v>43022.208333333328</v>
      </c>
      <c r="T921" s="6">
        <f t="shared" si="8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>
        <f t="shared" si="84"/>
        <v>film &amp; video</v>
      </c>
      <c r="P922" t="str">
        <f t="shared" si="85"/>
        <v>animation</v>
      </c>
      <c r="Q922">
        <f t="shared" si="86"/>
        <v>183</v>
      </c>
      <c r="R922">
        <f t="shared" si="89"/>
        <v>37.950000000000003</v>
      </c>
      <c r="S922" s="6">
        <f t="shared" si="87"/>
        <v>43503.25</v>
      </c>
      <c r="T922" s="6">
        <f t="shared" si="8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>
        <f t="shared" si="84"/>
        <v>technology</v>
      </c>
      <c r="P923" t="str">
        <f t="shared" si="85"/>
        <v>web</v>
      </c>
      <c r="Q923">
        <f t="shared" si="86"/>
        <v>1</v>
      </c>
      <c r="R923">
        <f t="shared" si="89"/>
        <v>31.84</v>
      </c>
      <c r="S923" s="6">
        <f t="shared" si="87"/>
        <v>40951.25</v>
      </c>
      <c r="T923" s="6">
        <f t="shared" si="8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>
        <f t="shared" si="84"/>
        <v>music</v>
      </c>
      <c r="P924" t="str">
        <f t="shared" si="85"/>
        <v>world music</v>
      </c>
      <c r="Q924">
        <f t="shared" si="86"/>
        <v>176</v>
      </c>
      <c r="R924">
        <f t="shared" si="89"/>
        <v>40</v>
      </c>
      <c r="S924" s="6">
        <f t="shared" si="87"/>
        <v>43443.25</v>
      </c>
      <c r="T924" s="6">
        <f t="shared" si="8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>
        <f t="shared" si="84"/>
        <v>theater</v>
      </c>
      <c r="P925" t="str">
        <f t="shared" si="85"/>
        <v>plays</v>
      </c>
      <c r="Q925">
        <f t="shared" si="86"/>
        <v>238</v>
      </c>
      <c r="R925">
        <f t="shared" si="89"/>
        <v>101.1</v>
      </c>
      <c r="S925" s="6">
        <f t="shared" si="87"/>
        <v>40373.208333333336</v>
      </c>
      <c r="T925" s="6">
        <f t="shared" si="8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>
        <f t="shared" si="84"/>
        <v>theater</v>
      </c>
      <c r="P926" t="str">
        <f t="shared" si="85"/>
        <v>plays</v>
      </c>
      <c r="Q926">
        <f t="shared" si="86"/>
        <v>488</v>
      </c>
      <c r="R926">
        <f t="shared" si="89"/>
        <v>84.01</v>
      </c>
      <c r="S926" s="6">
        <f t="shared" si="87"/>
        <v>43769.208333333328</v>
      </c>
      <c r="T926" s="6">
        <f t="shared" si="8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>
        <f t="shared" si="84"/>
        <v>theater</v>
      </c>
      <c r="P927" t="str">
        <f t="shared" si="85"/>
        <v>plays</v>
      </c>
      <c r="Q927">
        <f t="shared" si="86"/>
        <v>224</v>
      </c>
      <c r="R927">
        <f t="shared" si="89"/>
        <v>103.42</v>
      </c>
      <c r="S927" s="6">
        <f t="shared" si="87"/>
        <v>43000.208333333328</v>
      </c>
      <c r="T927" s="6">
        <f t="shared" si="8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>
        <f t="shared" si="84"/>
        <v>food</v>
      </c>
      <c r="P928" t="str">
        <f t="shared" si="85"/>
        <v>food trucks</v>
      </c>
      <c r="Q928">
        <f t="shared" si="86"/>
        <v>18</v>
      </c>
      <c r="R928">
        <f t="shared" si="89"/>
        <v>105.13</v>
      </c>
      <c r="S928" s="6">
        <f t="shared" si="87"/>
        <v>42502.208333333328</v>
      </c>
      <c r="T928" s="6">
        <f t="shared" si="8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>
        <f t="shared" si="84"/>
        <v>theater</v>
      </c>
      <c r="P929" t="str">
        <f t="shared" si="85"/>
        <v>plays</v>
      </c>
      <c r="Q929">
        <f t="shared" si="86"/>
        <v>46</v>
      </c>
      <c r="R929">
        <f t="shared" si="89"/>
        <v>89.22</v>
      </c>
      <c r="S929" s="6">
        <f t="shared" si="87"/>
        <v>41102.208333333336</v>
      </c>
      <c r="T929" s="6">
        <f t="shared" si="8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>
        <f t="shared" si="84"/>
        <v>technology</v>
      </c>
      <c r="P930" t="str">
        <f t="shared" si="85"/>
        <v>web</v>
      </c>
      <c r="Q930">
        <f t="shared" si="86"/>
        <v>117</v>
      </c>
      <c r="R930">
        <f t="shared" si="89"/>
        <v>52</v>
      </c>
      <c r="S930" s="6">
        <f t="shared" si="87"/>
        <v>41637.25</v>
      </c>
      <c r="T930" s="6">
        <f t="shared" si="8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>
        <f t="shared" si="84"/>
        <v>theater</v>
      </c>
      <c r="P931" t="str">
        <f t="shared" si="85"/>
        <v>plays</v>
      </c>
      <c r="Q931">
        <f t="shared" si="86"/>
        <v>217</v>
      </c>
      <c r="R931">
        <f t="shared" si="89"/>
        <v>64.959999999999994</v>
      </c>
      <c r="S931" s="6">
        <f t="shared" si="87"/>
        <v>42858.208333333328</v>
      </c>
      <c r="T931" s="6">
        <f t="shared" si="8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>
        <f t="shared" si="84"/>
        <v>theater</v>
      </c>
      <c r="P932" t="str">
        <f t="shared" si="85"/>
        <v>plays</v>
      </c>
      <c r="Q932">
        <f t="shared" si="86"/>
        <v>112</v>
      </c>
      <c r="R932">
        <f t="shared" si="89"/>
        <v>46.24</v>
      </c>
      <c r="S932" s="6">
        <f t="shared" si="87"/>
        <v>42060.25</v>
      </c>
      <c r="T932" s="6">
        <f t="shared" si="8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>
        <f t="shared" si="84"/>
        <v>theater</v>
      </c>
      <c r="P933" t="str">
        <f t="shared" si="85"/>
        <v>plays</v>
      </c>
      <c r="Q933">
        <f t="shared" si="86"/>
        <v>73</v>
      </c>
      <c r="R933">
        <f t="shared" si="89"/>
        <v>51.15</v>
      </c>
      <c r="S933" s="6">
        <f t="shared" si="87"/>
        <v>41818.208333333336</v>
      </c>
      <c r="T933" s="6">
        <f t="shared" si="8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>
        <f t="shared" si="84"/>
        <v>music</v>
      </c>
      <c r="P934" t="str">
        <f t="shared" si="85"/>
        <v>rock</v>
      </c>
      <c r="Q934">
        <f t="shared" si="86"/>
        <v>212</v>
      </c>
      <c r="R934">
        <f t="shared" si="89"/>
        <v>33.909999999999997</v>
      </c>
      <c r="S934" s="6">
        <f t="shared" si="87"/>
        <v>41709.208333333336</v>
      </c>
      <c r="T934" s="6">
        <f t="shared" si="8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>
        <f t="shared" si="84"/>
        <v>theater</v>
      </c>
      <c r="P935" t="str">
        <f t="shared" si="85"/>
        <v>plays</v>
      </c>
      <c r="Q935">
        <f t="shared" si="86"/>
        <v>240</v>
      </c>
      <c r="R935">
        <f t="shared" si="89"/>
        <v>92.02</v>
      </c>
      <c r="S935" s="6">
        <f t="shared" si="87"/>
        <v>41372.208333333336</v>
      </c>
      <c r="T935" s="6">
        <f t="shared" si="8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>
        <f t="shared" si="84"/>
        <v>theater</v>
      </c>
      <c r="P936" t="str">
        <f t="shared" si="85"/>
        <v>plays</v>
      </c>
      <c r="Q936">
        <f t="shared" si="86"/>
        <v>182</v>
      </c>
      <c r="R936">
        <f t="shared" si="89"/>
        <v>107.43</v>
      </c>
      <c r="S936" s="6">
        <f t="shared" si="87"/>
        <v>42422.25</v>
      </c>
      <c r="T936" s="6">
        <f t="shared" si="8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>
        <f t="shared" si="84"/>
        <v>theater</v>
      </c>
      <c r="P937" t="str">
        <f t="shared" si="85"/>
        <v>plays</v>
      </c>
      <c r="Q937">
        <f t="shared" si="86"/>
        <v>164</v>
      </c>
      <c r="R937">
        <f t="shared" si="89"/>
        <v>75.849999999999994</v>
      </c>
      <c r="S937" s="6">
        <f t="shared" si="87"/>
        <v>42209.208333333328</v>
      </c>
      <c r="T937" s="6">
        <f t="shared" si="8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>
        <f t="shared" si="84"/>
        <v>theater</v>
      </c>
      <c r="P938" t="str">
        <f t="shared" si="85"/>
        <v>plays</v>
      </c>
      <c r="Q938">
        <f t="shared" si="86"/>
        <v>2</v>
      </c>
      <c r="R938">
        <f t="shared" si="89"/>
        <v>80.48</v>
      </c>
      <c r="S938" s="6">
        <f t="shared" si="87"/>
        <v>43668.208333333328</v>
      </c>
      <c r="T938" s="6">
        <f t="shared" si="8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>
        <f t="shared" si="84"/>
        <v>film &amp; video</v>
      </c>
      <c r="P939" t="str">
        <f t="shared" si="85"/>
        <v>documentary</v>
      </c>
      <c r="Q939">
        <f t="shared" si="86"/>
        <v>50</v>
      </c>
      <c r="R939">
        <f t="shared" si="89"/>
        <v>86.98</v>
      </c>
      <c r="S939" s="6">
        <f t="shared" si="87"/>
        <v>42334.25</v>
      </c>
      <c r="T939" s="6">
        <f t="shared" si="8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>
        <f t="shared" si="84"/>
        <v>publishing</v>
      </c>
      <c r="P940" t="str">
        <f t="shared" si="85"/>
        <v>fiction</v>
      </c>
      <c r="Q940">
        <f t="shared" si="86"/>
        <v>110</v>
      </c>
      <c r="R940">
        <f t="shared" si="89"/>
        <v>105.14</v>
      </c>
      <c r="S940" s="6">
        <f t="shared" si="87"/>
        <v>43263.208333333328</v>
      </c>
      <c r="T940" s="6">
        <f t="shared" si="8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>
        <f t="shared" si="84"/>
        <v>games</v>
      </c>
      <c r="P941" t="str">
        <f t="shared" si="85"/>
        <v>video games</v>
      </c>
      <c r="Q941">
        <f t="shared" si="86"/>
        <v>49</v>
      </c>
      <c r="R941">
        <f t="shared" si="89"/>
        <v>57.3</v>
      </c>
      <c r="S941" s="6">
        <f t="shared" si="87"/>
        <v>40670.208333333336</v>
      </c>
      <c r="T941" s="6">
        <f t="shared" si="8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>
        <f t="shared" si="84"/>
        <v>technology</v>
      </c>
      <c r="P942" t="str">
        <f t="shared" si="85"/>
        <v>web</v>
      </c>
      <c r="Q942">
        <f t="shared" si="86"/>
        <v>62</v>
      </c>
      <c r="R942">
        <f t="shared" si="89"/>
        <v>93.35</v>
      </c>
      <c r="S942" s="6">
        <f t="shared" si="87"/>
        <v>41244.25</v>
      </c>
      <c r="T942" s="6">
        <f t="shared" si="8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>
        <f t="shared" si="84"/>
        <v>theater</v>
      </c>
      <c r="P943" t="str">
        <f t="shared" si="85"/>
        <v>plays</v>
      </c>
      <c r="Q943">
        <f t="shared" si="86"/>
        <v>13</v>
      </c>
      <c r="R943">
        <f t="shared" si="89"/>
        <v>71.989999999999995</v>
      </c>
      <c r="S943" s="6">
        <f t="shared" si="87"/>
        <v>40552.25</v>
      </c>
      <c r="T943" s="6">
        <f t="shared" si="8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>
        <f t="shared" si="84"/>
        <v>theater</v>
      </c>
      <c r="P944" t="str">
        <f t="shared" si="85"/>
        <v>plays</v>
      </c>
      <c r="Q944">
        <f t="shared" si="86"/>
        <v>65</v>
      </c>
      <c r="R944">
        <f t="shared" si="89"/>
        <v>92.61</v>
      </c>
      <c r="S944" s="6">
        <f t="shared" si="87"/>
        <v>40568.25</v>
      </c>
      <c r="T944" s="6">
        <f t="shared" si="8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>
        <f t="shared" si="84"/>
        <v>food</v>
      </c>
      <c r="P945" t="str">
        <f t="shared" si="85"/>
        <v>food trucks</v>
      </c>
      <c r="Q945">
        <f t="shared" si="86"/>
        <v>160</v>
      </c>
      <c r="R945">
        <f t="shared" si="89"/>
        <v>104.99</v>
      </c>
      <c r="S945" s="6">
        <f t="shared" si="87"/>
        <v>41906.208333333336</v>
      </c>
      <c r="T945" s="6">
        <f t="shared" si="8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>
        <f t="shared" si="84"/>
        <v>photography</v>
      </c>
      <c r="P946" t="str">
        <f t="shared" si="85"/>
        <v>photography books</v>
      </c>
      <c r="Q946">
        <f t="shared" si="86"/>
        <v>81</v>
      </c>
      <c r="R946">
        <f t="shared" si="89"/>
        <v>30.96</v>
      </c>
      <c r="S946" s="6">
        <f t="shared" si="87"/>
        <v>42776.25</v>
      </c>
      <c r="T946" s="6">
        <f t="shared" si="8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>
        <f t="shared" si="84"/>
        <v>photography</v>
      </c>
      <c r="P947" t="str">
        <f t="shared" si="85"/>
        <v>photography books</v>
      </c>
      <c r="Q947">
        <f t="shared" si="86"/>
        <v>32</v>
      </c>
      <c r="R947">
        <f t="shared" si="89"/>
        <v>33</v>
      </c>
      <c r="S947" s="6">
        <f t="shared" si="87"/>
        <v>41004.208333333336</v>
      </c>
      <c r="T947" s="6">
        <f t="shared" si="8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>
        <f t="shared" si="84"/>
        <v>theater</v>
      </c>
      <c r="P948" t="str">
        <f t="shared" si="85"/>
        <v>plays</v>
      </c>
      <c r="Q948">
        <f t="shared" si="86"/>
        <v>10</v>
      </c>
      <c r="R948">
        <f t="shared" si="89"/>
        <v>84.19</v>
      </c>
      <c r="S948" s="6">
        <f t="shared" si="87"/>
        <v>40710.208333333336</v>
      </c>
      <c r="T948" s="6">
        <f t="shared" si="8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>
        <f t="shared" si="84"/>
        <v>theater</v>
      </c>
      <c r="P949" t="str">
        <f t="shared" si="85"/>
        <v>plays</v>
      </c>
      <c r="Q949">
        <f t="shared" si="86"/>
        <v>27</v>
      </c>
      <c r="R949">
        <f t="shared" si="89"/>
        <v>73.92</v>
      </c>
      <c r="S949" s="6">
        <f t="shared" si="87"/>
        <v>41908.208333333336</v>
      </c>
      <c r="T949" s="6">
        <f t="shared" si="8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>
        <f t="shared" si="84"/>
        <v>film &amp; video</v>
      </c>
      <c r="P950" t="str">
        <f t="shared" si="85"/>
        <v>documentary</v>
      </c>
      <c r="Q950">
        <f t="shared" si="86"/>
        <v>63</v>
      </c>
      <c r="R950">
        <f t="shared" si="89"/>
        <v>36.99</v>
      </c>
      <c r="S950" s="6">
        <f t="shared" si="87"/>
        <v>41985.25</v>
      </c>
      <c r="T950" s="6">
        <f t="shared" si="8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>
        <f t="shared" si="84"/>
        <v>technology</v>
      </c>
      <c r="P951" t="str">
        <f t="shared" si="85"/>
        <v>web</v>
      </c>
      <c r="Q951">
        <f t="shared" si="86"/>
        <v>161</v>
      </c>
      <c r="R951">
        <f t="shared" si="89"/>
        <v>46.9</v>
      </c>
      <c r="S951" s="6">
        <f t="shared" si="87"/>
        <v>42112.208333333328</v>
      </c>
      <c r="T951" s="6">
        <f t="shared" si="8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>
        <f t="shared" si="84"/>
        <v>theater</v>
      </c>
      <c r="P952" t="str">
        <f t="shared" si="85"/>
        <v>plays</v>
      </c>
      <c r="Q952">
        <f t="shared" si="86"/>
        <v>5</v>
      </c>
      <c r="R952">
        <f t="shared" si="89"/>
        <v>5</v>
      </c>
      <c r="S952" s="6">
        <f t="shared" si="87"/>
        <v>43571.208333333328</v>
      </c>
      <c r="T952" s="6">
        <f t="shared" si="8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>
        <f t="shared" si="84"/>
        <v>music</v>
      </c>
      <c r="P953" t="str">
        <f t="shared" si="85"/>
        <v>rock</v>
      </c>
      <c r="Q953">
        <f t="shared" si="86"/>
        <v>1097</v>
      </c>
      <c r="R953">
        <f t="shared" si="89"/>
        <v>102.02</v>
      </c>
      <c r="S953" s="6">
        <f t="shared" si="87"/>
        <v>42730.25</v>
      </c>
      <c r="T953" s="6">
        <f t="shared" si="8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>
        <f t="shared" si="84"/>
        <v>film &amp; video</v>
      </c>
      <c r="P954" t="str">
        <f t="shared" si="85"/>
        <v>documentary</v>
      </c>
      <c r="Q954">
        <f t="shared" si="86"/>
        <v>70</v>
      </c>
      <c r="R954">
        <f t="shared" si="89"/>
        <v>45.01</v>
      </c>
      <c r="S954" s="6">
        <f t="shared" si="87"/>
        <v>42591.208333333328</v>
      </c>
      <c r="T954" s="6">
        <f t="shared" si="8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>
        <f t="shared" si="84"/>
        <v>film &amp; video</v>
      </c>
      <c r="P955" t="str">
        <f t="shared" si="85"/>
        <v>science fiction</v>
      </c>
      <c r="Q955">
        <f t="shared" si="86"/>
        <v>60</v>
      </c>
      <c r="R955">
        <f t="shared" si="89"/>
        <v>94.29</v>
      </c>
      <c r="S955" s="6">
        <f t="shared" si="87"/>
        <v>42358.25</v>
      </c>
      <c r="T955" s="6">
        <f t="shared" si="8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>
        <f t="shared" si="84"/>
        <v>technology</v>
      </c>
      <c r="P956" t="str">
        <f t="shared" si="85"/>
        <v>web</v>
      </c>
      <c r="Q956">
        <f t="shared" si="86"/>
        <v>367</v>
      </c>
      <c r="R956">
        <f t="shared" si="89"/>
        <v>101.02</v>
      </c>
      <c r="S956" s="6">
        <f t="shared" si="87"/>
        <v>41174.208333333336</v>
      </c>
      <c r="T956" s="6">
        <f t="shared" si="8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>
        <f t="shared" si="84"/>
        <v>theater</v>
      </c>
      <c r="P957" t="str">
        <f t="shared" si="85"/>
        <v>plays</v>
      </c>
      <c r="Q957">
        <f t="shared" si="86"/>
        <v>1109</v>
      </c>
      <c r="R957">
        <f t="shared" si="89"/>
        <v>97.04</v>
      </c>
      <c r="S957" s="6">
        <f t="shared" si="87"/>
        <v>41238.25</v>
      </c>
      <c r="T957" s="6">
        <f t="shared" si="8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>
        <f t="shared" si="84"/>
        <v>film &amp; video</v>
      </c>
      <c r="P958" t="str">
        <f t="shared" si="85"/>
        <v>science fiction</v>
      </c>
      <c r="Q958">
        <f t="shared" si="86"/>
        <v>19</v>
      </c>
      <c r="R958">
        <f t="shared" si="89"/>
        <v>43.01</v>
      </c>
      <c r="S958" s="6">
        <f t="shared" si="87"/>
        <v>42360.25</v>
      </c>
      <c r="T958" s="6">
        <f t="shared" si="8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>
        <f t="shared" si="84"/>
        <v>theater</v>
      </c>
      <c r="P959" t="str">
        <f t="shared" si="85"/>
        <v>plays</v>
      </c>
      <c r="Q959">
        <f t="shared" si="86"/>
        <v>127</v>
      </c>
      <c r="R959">
        <f t="shared" si="89"/>
        <v>94.92</v>
      </c>
      <c r="S959" s="6">
        <f t="shared" si="87"/>
        <v>40955.25</v>
      </c>
      <c r="T959" s="6">
        <f t="shared" si="8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>
        <f t="shared" si="84"/>
        <v>film &amp; video</v>
      </c>
      <c r="P960" t="str">
        <f t="shared" si="85"/>
        <v>animation</v>
      </c>
      <c r="Q960">
        <f t="shared" si="86"/>
        <v>735</v>
      </c>
      <c r="R960">
        <f t="shared" si="89"/>
        <v>72.150000000000006</v>
      </c>
      <c r="S960" s="6">
        <f t="shared" si="87"/>
        <v>40350.208333333336</v>
      </c>
      <c r="T960" s="6">
        <f t="shared" si="8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>
        <f t="shared" si="84"/>
        <v>publishing</v>
      </c>
      <c r="P961" t="str">
        <f t="shared" si="85"/>
        <v>translations</v>
      </c>
      <c r="Q961">
        <f t="shared" si="86"/>
        <v>5</v>
      </c>
      <c r="R961">
        <f t="shared" si="89"/>
        <v>51.01</v>
      </c>
      <c r="S961" s="6">
        <f t="shared" si="87"/>
        <v>40357.208333333336</v>
      </c>
      <c r="T961" s="6">
        <f t="shared" si="8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>
        <f t="shared" si="84"/>
        <v>technology</v>
      </c>
      <c r="P962" t="str">
        <f t="shared" si="85"/>
        <v>web</v>
      </c>
      <c r="Q962">
        <f t="shared" si="86"/>
        <v>85</v>
      </c>
      <c r="R962">
        <f t="shared" si="89"/>
        <v>85.05</v>
      </c>
      <c r="S962" s="6">
        <f t="shared" si="87"/>
        <v>42408.25</v>
      </c>
      <c r="T962" s="6">
        <f t="shared" si="8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>
        <f t="shared" ref="O963:O1001" si="90">LEFT(N963, FIND("/",N963)-1)</f>
        <v>publishing</v>
      </c>
      <c r="P963" t="str">
        <f t="shared" ref="P963:P1001" si="91">RIGHT(N963, LEN(N963)- FIND("/",N963))</f>
        <v>translations</v>
      </c>
      <c r="Q963">
        <f t="shared" ref="Q963:Q997" si="92">ROUND(E963/D963*100, 0)</f>
        <v>119</v>
      </c>
      <c r="R963">
        <f t="shared" si="89"/>
        <v>43.87</v>
      </c>
      <c r="S963" s="6">
        <f t="shared" ref="S963:S1001" si="93">((J963/86400)+DATE(1970, 1, 1))</f>
        <v>40591.25</v>
      </c>
      <c r="T963" s="6">
        <f t="shared" ref="T963:T1001" si="94">((K963/86400)+DATE(1970, 1, 1))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>
        <f t="shared" si="90"/>
        <v>food</v>
      </c>
      <c r="P964" t="str">
        <f t="shared" si="91"/>
        <v>food trucks</v>
      </c>
      <c r="Q964">
        <f t="shared" si="92"/>
        <v>296</v>
      </c>
      <c r="R964">
        <f t="shared" ref="R964:R1001" si="95">ROUND(E964/G964, 2)</f>
        <v>40.06</v>
      </c>
      <c r="S964" s="6">
        <f t="shared" si="93"/>
        <v>41592.25</v>
      </c>
      <c r="T964" s="6">
        <f t="shared" si="94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>
        <f t="shared" si="90"/>
        <v>photography</v>
      </c>
      <c r="P965" t="str">
        <f t="shared" si="91"/>
        <v>photography books</v>
      </c>
      <c r="Q965">
        <f t="shared" si="92"/>
        <v>85</v>
      </c>
      <c r="R965">
        <f t="shared" si="95"/>
        <v>43.83</v>
      </c>
      <c r="S965" s="6">
        <f t="shared" si="93"/>
        <v>40607.25</v>
      </c>
      <c r="T965" s="6">
        <f t="shared" si="94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>
        <f t="shared" si="90"/>
        <v>theater</v>
      </c>
      <c r="P966" t="str">
        <f t="shared" si="91"/>
        <v>plays</v>
      </c>
      <c r="Q966">
        <f t="shared" si="92"/>
        <v>356</v>
      </c>
      <c r="R966">
        <f t="shared" si="95"/>
        <v>84.93</v>
      </c>
      <c r="S966" s="6">
        <f t="shared" si="93"/>
        <v>42135.208333333328</v>
      </c>
      <c r="T966" s="6">
        <f t="shared" si="94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>
        <f t="shared" si="90"/>
        <v>music</v>
      </c>
      <c r="P967" t="str">
        <f t="shared" si="91"/>
        <v>rock</v>
      </c>
      <c r="Q967">
        <f t="shared" si="92"/>
        <v>386</v>
      </c>
      <c r="R967">
        <f t="shared" si="95"/>
        <v>41.07</v>
      </c>
      <c r="S967" s="6">
        <f t="shared" si="93"/>
        <v>40203.25</v>
      </c>
      <c r="T967" s="6">
        <f t="shared" si="94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>
        <f t="shared" si="90"/>
        <v>theater</v>
      </c>
      <c r="P968" t="str">
        <f t="shared" si="91"/>
        <v>plays</v>
      </c>
      <c r="Q968">
        <f t="shared" si="92"/>
        <v>792</v>
      </c>
      <c r="R968">
        <f t="shared" si="95"/>
        <v>54.97</v>
      </c>
      <c r="S968" s="6">
        <f t="shared" si="93"/>
        <v>42901.208333333328</v>
      </c>
      <c r="T968" s="6">
        <f t="shared" si="94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>
        <f t="shared" si="90"/>
        <v>music</v>
      </c>
      <c r="P969" t="str">
        <f t="shared" si="91"/>
        <v>world music</v>
      </c>
      <c r="Q969">
        <f t="shared" si="92"/>
        <v>137</v>
      </c>
      <c r="R969">
        <f t="shared" si="95"/>
        <v>77.010000000000005</v>
      </c>
      <c r="S969" s="6">
        <f t="shared" si="93"/>
        <v>41005.208333333336</v>
      </c>
      <c r="T969" s="6">
        <f t="shared" si="94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>
        <f t="shared" si="90"/>
        <v>food</v>
      </c>
      <c r="P970" t="str">
        <f t="shared" si="91"/>
        <v>food trucks</v>
      </c>
      <c r="Q970">
        <f t="shared" si="92"/>
        <v>338</v>
      </c>
      <c r="R970">
        <f t="shared" si="95"/>
        <v>71.2</v>
      </c>
      <c r="S970" s="6">
        <f t="shared" si="93"/>
        <v>40544.25</v>
      </c>
      <c r="T970" s="6">
        <f t="shared" si="94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>
        <f t="shared" si="90"/>
        <v>theater</v>
      </c>
      <c r="P971" t="str">
        <f t="shared" si="91"/>
        <v>plays</v>
      </c>
      <c r="Q971">
        <f t="shared" si="92"/>
        <v>108</v>
      </c>
      <c r="R971">
        <f t="shared" si="95"/>
        <v>91.94</v>
      </c>
      <c r="S971" s="6">
        <f t="shared" si="93"/>
        <v>43821.25</v>
      </c>
      <c r="T971" s="6">
        <f t="shared" si="94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>
        <f t="shared" si="90"/>
        <v>theater</v>
      </c>
      <c r="P972" t="str">
        <f t="shared" si="91"/>
        <v>plays</v>
      </c>
      <c r="Q972">
        <f t="shared" si="92"/>
        <v>61</v>
      </c>
      <c r="R972">
        <f t="shared" si="95"/>
        <v>97.07</v>
      </c>
      <c r="S972" s="6">
        <f t="shared" si="93"/>
        <v>40672.208333333336</v>
      </c>
      <c r="T972" s="6">
        <f t="shared" si="94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>
        <f t="shared" si="90"/>
        <v>film &amp; video</v>
      </c>
      <c r="P973" t="str">
        <f t="shared" si="91"/>
        <v>television</v>
      </c>
      <c r="Q973">
        <f t="shared" si="92"/>
        <v>28</v>
      </c>
      <c r="R973">
        <f t="shared" si="95"/>
        <v>58.92</v>
      </c>
      <c r="S973" s="6">
        <f t="shared" si="93"/>
        <v>41555.208333333336</v>
      </c>
      <c r="T973" s="6">
        <f t="shared" si="94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>
        <f t="shared" si="90"/>
        <v>technology</v>
      </c>
      <c r="P974" t="str">
        <f t="shared" si="91"/>
        <v>web</v>
      </c>
      <c r="Q974">
        <f t="shared" si="92"/>
        <v>228</v>
      </c>
      <c r="R974">
        <f t="shared" si="95"/>
        <v>58.02</v>
      </c>
      <c r="S974" s="6">
        <f t="shared" si="93"/>
        <v>41792.208333333336</v>
      </c>
      <c r="T974" s="6">
        <f t="shared" si="94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>
        <f t="shared" si="90"/>
        <v>theater</v>
      </c>
      <c r="P975" t="str">
        <f t="shared" si="91"/>
        <v>plays</v>
      </c>
      <c r="Q975">
        <f t="shared" si="92"/>
        <v>22</v>
      </c>
      <c r="R975">
        <f t="shared" si="95"/>
        <v>103.87</v>
      </c>
      <c r="S975" s="6">
        <f t="shared" si="93"/>
        <v>40522.25</v>
      </c>
      <c r="T975" s="6">
        <f t="shared" si="94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>
        <f t="shared" si="90"/>
        <v>music</v>
      </c>
      <c r="P976" t="str">
        <f t="shared" si="91"/>
        <v>indie rock</v>
      </c>
      <c r="Q976">
        <f t="shared" si="92"/>
        <v>374</v>
      </c>
      <c r="R976">
        <f t="shared" si="95"/>
        <v>93.47</v>
      </c>
      <c r="S976" s="6">
        <f t="shared" si="93"/>
        <v>41412.208333333336</v>
      </c>
      <c r="T976" s="6">
        <f t="shared" si="94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>
        <f t="shared" si="90"/>
        <v>theater</v>
      </c>
      <c r="P977" t="str">
        <f t="shared" si="91"/>
        <v>plays</v>
      </c>
      <c r="Q977">
        <f t="shared" si="92"/>
        <v>155</v>
      </c>
      <c r="R977">
        <f t="shared" si="95"/>
        <v>61.97</v>
      </c>
      <c r="S977" s="6">
        <f t="shared" si="93"/>
        <v>42337.25</v>
      </c>
      <c r="T977" s="6">
        <f t="shared" si="94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>
        <f t="shared" si="90"/>
        <v>theater</v>
      </c>
      <c r="P978" t="str">
        <f t="shared" si="91"/>
        <v>plays</v>
      </c>
      <c r="Q978">
        <f t="shared" si="92"/>
        <v>322</v>
      </c>
      <c r="R978">
        <f t="shared" si="95"/>
        <v>92.04</v>
      </c>
      <c r="S978" s="6">
        <f t="shared" si="93"/>
        <v>40571.25</v>
      </c>
      <c r="T978" s="6">
        <f t="shared" si="94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>
        <f t="shared" si="90"/>
        <v>food</v>
      </c>
      <c r="P979" t="str">
        <f t="shared" si="91"/>
        <v>food trucks</v>
      </c>
      <c r="Q979">
        <f t="shared" si="92"/>
        <v>74</v>
      </c>
      <c r="R979">
        <f t="shared" si="95"/>
        <v>77.27</v>
      </c>
      <c r="S979" s="6">
        <f t="shared" si="93"/>
        <v>43138.25</v>
      </c>
      <c r="T979" s="6">
        <f t="shared" si="94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>
        <f t="shared" si="90"/>
        <v>games</v>
      </c>
      <c r="P980" t="str">
        <f t="shared" si="91"/>
        <v>video games</v>
      </c>
      <c r="Q980">
        <f t="shared" si="92"/>
        <v>864</v>
      </c>
      <c r="R980">
        <f t="shared" si="95"/>
        <v>93.92</v>
      </c>
      <c r="S980" s="6">
        <f t="shared" si="93"/>
        <v>42686.25</v>
      </c>
      <c r="T980" s="6">
        <f t="shared" si="94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>
        <f t="shared" si="90"/>
        <v>theater</v>
      </c>
      <c r="P981" t="str">
        <f t="shared" si="91"/>
        <v>plays</v>
      </c>
      <c r="Q981">
        <f t="shared" si="92"/>
        <v>143</v>
      </c>
      <c r="R981">
        <f t="shared" si="95"/>
        <v>84.97</v>
      </c>
      <c r="S981" s="6">
        <f t="shared" si="93"/>
        <v>42078.208333333328</v>
      </c>
      <c r="T981" s="6">
        <f t="shared" si="94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>
        <f t="shared" si="90"/>
        <v>publishing</v>
      </c>
      <c r="P982" t="str">
        <f t="shared" si="91"/>
        <v>nonfiction</v>
      </c>
      <c r="Q982">
        <f t="shared" si="92"/>
        <v>40</v>
      </c>
      <c r="R982">
        <f t="shared" si="95"/>
        <v>105.97</v>
      </c>
      <c r="S982" s="6">
        <f t="shared" si="93"/>
        <v>42307.208333333328</v>
      </c>
      <c r="T982" s="6">
        <f t="shared" si="94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>
        <f t="shared" si="90"/>
        <v>technology</v>
      </c>
      <c r="P983" t="str">
        <f t="shared" si="91"/>
        <v>web</v>
      </c>
      <c r="Q983">
        <f t="shared" si="92"/>
        <v>178</v>
      </c>
      <c r="R983">
        <f t="shared" si="95"/>
        <v>36.97</v>
      </c>
      <c r="S983" s="6">
        <f t="shared" si="93"/>
        <v>43094.25</v>
      </c>
      <c r="T983" s="6">
        <f t="shared" si="94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>
        <f t="shared" si="90"/>
        <v>film &amp; video</v>
      </c>
      <c r="P984" t="str">
        <f t="shared" si="91"/>
        <v>documentary</v>
      </c>
      <c r="Q984">
        <f t="shared" si="92"/>
        <v>85</v>
      </c>
      <c r="R984">
        <f t="shared" si="95"/>
        <v>81.53</v>
      </c>
      <c r="S984" s="6">
        <f t="shared" si="93"/>
        <v>40743.208333333336</v>
      </c>
      <c r="T984" s="6">
        <f t="shared" si="94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>
        <f t="shared" si="90"/>
        <v>film &amp; video</v>
      </c>
      <c r="P985" t="str">
        <f t="shared" si="91"/>
        <v>documentary</v>
      </c>
      <c r="Q985">
        <f t="shared" si="92"/>
        <v>146</v>
      </c>
      <c r="R985">
        <f t="shared" si="95"/>
        <v>81</v>
      </c>
      <c r="S985" s="6">
        <f t="shared" si="93"/>
        <v>43681.208333333328</v>
      </c>
      <c r="T985" s="6">
        <f t="shared" si="94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>
        <f t="shared" si="90"/>
        <v>theater</v>
      </c>
      <c r="P986" t="str">
        <f t="shared" si="91"/>
        <v>plays</v>
      </c>
      <c r="Q986">
        <f t="shared" si="92"/>
        <v>152</v>
      </c>
      <c r="R986">
        <f t="shared" si="95"/>
        <v>26.01</v>
      </c>
      <c r="S986" s="6">
        <f t="shared" si="93"/>
        <v>43716.208333333328</v>
      </c>
      <c r="T986" s="6">
        <f t="shared" si="94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>
        <f t="shared" si="90"/>
        <v>music</v>
      </c>
      <c r="P987" t="str">
        <f t="shared" si="91"/>
        <v>rock</v>
      </c>
      <c r="Q987">
        <f t="shared" si="92"/>
        <v>67</v>
      </c>
      <c r="R987">
        <f t="shared" si="95"/>
        <v>26</v>
      </c>
      <c r="S987" s="6">
        <f t="shared" si="93"/>
        <v>41614.25</v>
      </c>
      <c r="T987" s="6">
        <f t="shared" si="94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>
        <f t="shared" si="90"/>
        <v>music</v>
      </c>
      <c r="P988" t="str">
        <f t="shared" si="91"/>
        <v>rock</v>
      </c>
      <c r="Q988">
        <f t="shared" si="92"/>
        <v>40</v>
      </c>
      <c r="R988">
        <f t="shared" si="95"/>
        <v>34.17</v>
      </c>
      <c r="S988" s="6">
        <f t="shared" si="93"/>
        <v>40638.208333333336</v>
      </c>
      <c r="T988" s="6">
        <f t="shared" si="94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>
        <f t="shared" si="90"/>
        <v>film &amp; video</v>
      </c>
      <c r="P989" t="str">
        <f t="shared" si="91"/>
        <v>documentary</v>
      </c>
      <c r="Q989">
        <f t="shared" si="92"/>
        <v>217</v>
      </c>
      <c r="R989">
        <f t="shared" si="95"/>
        <v>28</v>
      </c>
      <c r="S989" s="6">
        <f t="shared" si="93"/>
        <v>42852.208333333328</v>
      </c>
      <c r="T989" s="6">
        <f t="shared" si="94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>
        <f t="shared" si="90"/>
        <v>publishing</v>
      </c>
      <c r="P990" t="str">
        <f t="shared" si="91"/>
        <v>radio &amp; podcasts</v>
      </c>
      <c r="Q990">
        <f t="shared" si="92"/>
        <v>52</v>
      </c>
      <c r="R990">
        <f t="shared" si="95"/>
        <v>76.55</v>
      </c>
      <c r="S990" s="6">
        <f t="shared" si="93"/>
        <v>42686.25</v>
      </c>
      <c r="T990" s="6">
        <f t="shared" si="94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>
        <f t="shared" si="90"/>
        <v>publishing</v>
      </c>
      <c r="P991" t="str">
        <f t="shared" si="91"/>
        <v>translations</v>
      </c>
      <c r="Q991">
        <f t="shared" si="92"/>
        <v>500</v>
      </c>
      <c r="R991">
        <f t="shared" si="95"/>
        <v>53.05</v>
      </c>
      <c r="S991" s="6">
        <f t="shared" si="93"/>
        <v>43571.208333333328</v>
      </c>
      <c r="T991" s="6">
        <f t="shared" si="94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>
        <f t="shared" si="90"/>
        <v>film &amp; video</v>
      </c>
      <c r="P992" t="str">
        <f t="shared" si="91"/>
        <v>drama</v>
      </c>
      <c r="Q992">
        <f t="shared" si="92"/>
        <v>88</v>
      </c>
      <c r="R992">
        <f t="shared" si="95"/>
        <v>106.86</v>
      </c>
      <c r="S992" s="6">
        <f t="shared" si="93"/>
        <v>42432.25</v>
      </c>
      <c r="T992" s="6">
        <f t="shared" si="94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>
        <f t="shared" si="90"/>
        <v>music</v>
      </c>
      <c r="P993" t="str">
        <f t="shared" si="91"/>
        <v>rock</v>
      </c>
      <c r="Q993">
        <f t="shared" si="92"/>
        <v>113</v>
      </c>
      <c r="R993">
        <f t="shared" si="95"/>
        <v>46.02</v>
      </c>
      <c r="S993" s="6">
        <f t="shared" si="93"/>
        <v>41907.208333333336</v>
      </c>
      <c r="T993" s="6">
        <f t="shared" si="94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>
        <f t="shared" si="90"/>
        <v>film &amp; video</v>
      </c>
      <c r="P994" t="str">
        <f t="shared" si="91"/>
        <v>drama</v>
      </c>
      <c r="Q994">
        <f t="shared" si="92"/>
        <v>427</v>
      </c>
      <c r="R994">
        <f t="shared" si="95"/>
        <v>100.17</v>
      </c>
      <c r="S994" s="6">
        <f t="shared" si="93"/>
        <v>43227.208333333328</v>
      </c>
      <c r="T994" s="6">
        <f t="shared" si="94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>
        <f t="shared" si="90"/>
        <v>photography</v>
      </c>
      <c r="P995" t="str">
        <f t="shared" si="91"/>
        <v>photography books</v>
      </c>
      <c r="Q995">
        <f t="shared" si="92"/>
        <v>78</v>
      </c>
      <c r="R995">
        <f t="shared" si="95"/>
        <v>101.44</v>
      </c>
      <c r="S995" s="6">
        <f t="shared" si="93"/>
        <v>42362.25</v>
      </c>
      <c r="T995" s="6">
        <f t="shared" si="94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>
        <f t="shared" si="90"/>
        <v>publishing</v>
      </c>
      <c r="P996" t="str">
        <f t="shared" si="91"/>
        <v>translations</v>
      </c>
      <c r="Q996">
        <f t="shared" si="92"/>
        <v>52</v>
      </c>
      <c r="R996">
        <f t="shared" si="95"/>
        <v>87.97</v>
      </c>
      <c r="S996" s="6">
        <f t="shared" si="93"/>
        <v>41929.208333333336</v>
      </c>
      <c r="T996" s="6">
        <f t="shared" si="94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>
        <f t="shared" si="90"/>
        <v>food</v>
      </c>
      <c r="P997" t="str">
        <f t="shared" si="91"/>
        <v>food trucks</v>
      </c>
      <c r="Q997">
        <f t="shared" si="92"/>
        <v>157</v>
      </c>
      <c r="R997">
        <f t="shared" si="95"/>
        <v>75</v>
      </c>
      <c r="S997" s="6">
        <f t="shared" si="93"/>
        <v>43408.208333333328</v>
      </c>
      <c r="T997" s="6">
        <f t="shared" si="94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>
        <f t="shared" si="90"/>
        <v>theater</v>
      </c>
      <c r="P998" t="str">
        <f t="shared" si="91"/>
        <v>plays</v>
      </c>
      <c r="Q998">
        <f>ROUND(E998/D998*100, 0)</f>
        <v>73</v>
      </c>
      <c r="R998">
        <f t="shared" si="95"/>
        <v>42.98</v>
      </c>
      <c r="S998" s="6">
        <f t="shared" si="93"/>
        <v>41276.25</v>
      </c>
      <c r="T998" s="6">
        <f t="shared" si="94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>
        <f t="shared" si="90"/>
        <v>theater</v>
      </c>
      <c r="P999" t="str">
        <f t="shared" si="91"/>
        <v>plays</v>
      </c>
      <c r="Q999">
        <f t="shared" ref="Q999:Q1001" si="96">ROUND(E999/D999*100, 0)</f>
        <v>61</v>
      </c>
      <c r="R999">
        <f t="shared" si="95"/>
        <v>33.119999999999997</v>
      </c>
      <c r="S999" s="6">
        <f t="shared" si="93"/>
        <v>41659.25</v>
      </c>
      <c r="T999" s="6">
        <f t="shared" si="94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>
        <f t="shared" si="90"/>
        <v>music</v>
      </c>
      <c r="P1000" t="str">
        <f t="shared" si="91"/>
        <v>indie rock</v>
      </c>
      <c r="Q1000">
        <f t="shared" si="96"/>
        <v>57</v>
      </c>
      <c r="R1000">
        <f t="shared" si="95"/>
        <v>101.13</v>
      </c>
      <c r="S1000" s="6">
        <f t="shared" si="93"/>
        <v>40220.25</v>
      </c>
      <c r="T1000" s="6">
        <f t="shared" si="94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>
        <f t="shared" si="90"/>
        <v>food</v>
      </c>
      <c r="P1001" t="str">
        <f t="shared" si="91"/>
        <v>food trucks</v>
      </c>
      <c r="Q1001">
        <f t="shared" si="96"/>
        <v>57</v>
      </c>
      <c r="R1001">
        <f t="shared" si="95"/>
        <v>55.99</v>
      </c>
      <c r="S1001" s="6">
        <f t="shared" si="93"/>
        <v>42550.208333333328</v>
      </c>
      <c r="T1001" s="6">
        <f t="shared" si="94"/>
        <v>42557.208333333328</v>
      </c>
    </row>
  </sheetData>
  <conditionalFormatting sqref="F1:F1048576">
    <cfRule type="containsText" dxfId="9" priority="4" operator="containsText" text="failed">
      <formula>NOT(ISERROR(SEARCH("failed",F1)))</formula>
    </cfRule>
    <cfRule type="containsText" dxfId="8" priority="2" operator="containsText" text="canceled">
      <formula>NOT(ISERROR(SEARCH("canceled",F1)))</formula>
    </cfRule>
    <cfRule type="containsText" dxfId="7" priority="3" operator="containsText" text="live">
      <formula>NOT(ISERROR(SEARCH("live",F1)))</formula>
    </cfRule>
    <cfRule type="containsText" dxfId="6" priority="5" operator="containsText" text="successful">
      <formula>NOT(ISERROR(SEARCH("successful",F1)))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  <cfRule type="containsText" dxfId="5" priority="11" operator="containsText" text="successful">
      <formula>NOT(ISERROR(SEARCH("successful",Q1)))</formula>
    </cfRule>
    <cfRule type="containsText" dxfId="4" priority="10" operator="containsText" text="successful">
      <formula>NOT(ISERROR(SEARCH("successful",Q1)))</formula>
    </cfRule>
  </conditionalFormatting>
  <conditionalFormatting sqref="Q2:Q1001">
    <cfRule type="containsText" dxfId="3" priority="12" operator="containsText" text="successful">
      <formula>NOT(ISERROR(SEARCH("successful",Q2)))</formula>
    </cfRule>
  </conditionalFormatting>
  <conditionalFormatting sqref="S1:S1048576">
    <cfRule type="containsText" dxfId="2" priority="6" operator="containsText" text="live">
      <formula>NOT(ISERROR(SEARCH("live",S1)))</formula>
    </cfRule>
  </conditionalFormatting>
  <conditionalFormatting sqref="S2:S1001 R1 R1002:R1048576">
    <cfRule type="containsText" dxfId="1" priority="9" operator="containsText" text="failed">
      <formula>NOT(ISERROR(SEARCH("failed",R1)))</formula>
    </cfRule>
  </conditionalFormatting>
  <conditionalFormatting sqref="T2:T1048576">
    <cfRule type="containsText" dxfId="0" priority="7" operator="containsText" text="canceled">
      <formula>NOT(ISERROR(SEARCH("canceled",T2)))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 analysis</vt:lpstr>
      <vt:lpstr>Category</vt:lpstr>
      <vt:lpstr>Sub category</vt:lpstr>
      <vt:lpstr>Monthly trend</vt:lpstr>
      <vt:lpstr>Sheet5</vt:lpstr>
      <vt:lpstr>Sheet7</vt:lpstr>
      <vt:lpstr>Backers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delaram Dadfarnia</cp:lastModifiedBy>
  <dcterms:created xsi:type="dcterms:W3CDTF">2021-09-29T18:52:28Z</dcterms:created>
  <dcterms:modified xsi:type="dcterms:W3CDTF">2024-11-25T02:13:11Z</dcterms:modified>
</cp:coreProperties>
</file>