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ldo\Documents\GitHub\Demonst-Valores V3\"/>
    </mc:Choice>
  </mc:AlternateContent>
  <xr:revisionPtr revIDLastSave="0" documentId="13_ncr:1_{735D875D-BAA5-4439-A8B1-9DAD795E5FBB}" xr6:coauthVersionLast="47" xr6:coauthVersionMax="47" xr10:uidLastSave="{00000000-0000-0000-0000-000000000000}"/>
  <bookViews>
    <workbookView xWindow="-108" yWindow="-108" windowWidth="23256" windowHeight="12456" tabRatio="1000" activeTab="6" xr2:uid="{00000000-000D-0000-FFFF-FFFF00000000}"/>
  </bookViews>
  <sheets>
    <sheet name="plano de contas (SERVISE)" sheetId="1" r:id="rId1"/>
    <sheet name="plano de contas (REVENDA)" sheetId="2" r:id="rId2"/>
    <sheet name="plano de contas (COMERCIO)" sheetId="3" r:id="rId3"/>
    <sheet name="plano de contas (FABRICA)" sheetId="4" r:id="rId4"/>
    <sheet name="Base" sheetId="5" r:id="rId5"/>
    <sheet name="dados(GRUPO GOLEIRO)" sheetId="6" r:id="rId6"/>
    <sheet name="dados(GRUPO GOLEIRO CROS)" sheetId="8" r:id="rId7"/>
    <sheet name="dados(BOLEIRO)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1" i="5" l="1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C68" i="4"/>
  <c r="C67" i="4"/>
  <c r="C66" i="4"/>
  <c r="C64" i="4"/>
  <c r="C63" i="4"/>
  <c r="C62" i="4"/>
  <c r="C61" i="4"/>
  <c r="C60" i="4"/>
  <c r="C59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8" i="4"/>
  <c r="C37" i="4"/>
  <c r="C36" i="4"/>
  <c r="C35" i="4"/>
  <c r="C34" i="4"/>
  <c r="C33" i="4"/>
  <c r="C32" i="4"/>
  <c r="C31" i="4"/>
  <c r="C30" i="4"/>
  <c r="C29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86" i="3"/>
  <c r="C85" i="3"/>
  <c r="C84" i="3"/>
  <c r="C82" i="3"/>
  <c r="C81" i="3"/>
  <c r="C80" i="3"/>
  <c r="C79" i="3"/>
  <c r="C78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5" i="2"/>
  <c r="C84" i="2"/>
  <c r="C83" i="2"/>
  <c r="C82" i="2"/>
  <c r="C81" i="2"/>
  <c r="C79" i="2"/>
  <c r="C78" i="2"/>
  <c r="C77" i="2"/>
  <c r="C76" i="2"/>
  <c r="C75" i="2"/>
  <c r="C74" i="2"/>
  <c r="C73" i="2"/>
  <c r="C72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0" i="2"/>
  <c r="C49" i="2"/>
  <c r="C48" i="2"/>
  <c r="C47" i="2"/>
  <c r="C46" i="2"/>
  <c r="C45" i="2"/>
  <c r="C44" i="2"/>
  <c r="C43" i="2"/>
  <c r="C42" i="2"/>
  <c r="C4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2" i="1"/>
  <c r="C71" i="1"/>
  <c r="C70" i="1"/>
  <c r="C69" i="1"/>
  <c r="C68" i="1"/>
  <c r="C67" i="1"/>
  <c r="C66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9" i="5" l="1"/>
  <c r="G20" i="5"/>
  <c r="G12" i="5"/>
  <c r="G9" i="5"/>
  <c r="G18" i="5"/>
  <c r="G26" i="5"/>
  <c r="G33" i="5"/>
  <c r="AM42" i="5"/>
  <c r="G23" i="5"/>
  <c r="G15" i="5"/>
  <c r="G17" i="5"/>
  <c r="AN42" i="5"/>
  <c r="G11" i="5"/>
  <c r="G25" i="5"/>
  <c r="G22" i="5"/>
  <c r="G28" i="5"/>
  <c r="G24" i="5"/>
  <c r="G21" i="5"/>
  <c r="AE42" i="5"/>
  <c r="AD42" i="5"/>
  <c r="AC42" i="5"/>
  <c r="AB42" i="5"/>
  <c r="Y42" i="5"/>
  <c r="W42" i="5"/>
  <c r="T42" i="5"/>
  <c r="G29" i="5"/>
  <c r="G30" i="5"/>
  <c r="G32" i="5"/>
  <c r="J42" i="5"/>
  <c r="I42" i="5"/>
  <c r="H42" i="5"/>
  <c r="P42" i="5"/>
  <c r="O42" i="5"/>
  <c r="X42" i="5"/>
  <c r="L42" i="5"/>
  <c r="N42" i="5"/>
  <c r="G7" i="5"/>
  <c r="G13" i="5"/>
  <c r="G31" i="5"/>
  <c r="G10" i="5"/>
  <c r="G16" i="5"/>
  <c r="Q42" i="5"/>
  <c r="G2" i="5"/>
  <c r="S42" i="5"/>
  <c r="M42" i="5"/>
  <c r="G5" i="5"/>
  <c r="AG42" i="5"/>
  <c r="AF42" i="5"/>
  <c r="R42" i="5"/>
  <c r="AH42" i="5"/>
  <c r="AI42" i="5"/>
  <c r="G14" i="5"/>
  <c r="K42" i="5"/>
  <c r="AA42" i="5"/>
  <c r="G8" i="5"/>
  <c r="AQ42" i="5"/>
  <c r="G4" i="5"/>
  <c r="G6" i="5"/>
  <c r="G3" i="5"/>
  <c r="G27" i="5"/>
  <c r="AP42" i="5"/>
  <c r="AO42" i="5"/>
  <c r="AJ42" i="5"/>
  <c r="Z42" i="5"/>
  <c r="U42" i="5"/>
  <c r="AK42" i="5"/>
  <c r="V42" i="5"/>
  <c r="AL42" i="5"/>
  <c r="AF12" i="5" l="1"/>
  <c r="AP12" i="5"/>
  <c r="M12" i="5"/>
  <c r="AI18" i="5"/>
  <c r="T20" i="5"/>
  <c r="U18" i="5"/>
  <c r="AG12" i="5"/>
  <c r="S18" i="5"/>
  <c r="AM17" i="5"/>
  <c r="AM9" i="5"/>
  <c r="N19" i="5"/>
  <c r="J9" i="5"/>
  <c r="AL9" i="5"/>
  <c r="AC20" i="5"/>
  <c r="AK19" i="5"/>
  <c r="AD12" i="5"/>
  <c r="AM20" i="5"/>
  <c r="Z22" i="5"/>
  <c r="AF19" i="5"/>
  <c r="AM33" i="5"/>
  <c r="Q19" i="5"/>
  <c r="J15" i="5"/>
  <c r="V19" i="5"/>
  <c r="AH20" i="5"/>
  <c r="AE15" i="5"/>
  <c r="AJ9" i="5"/>
  <c r="O12" i="5"/>
  <c r="AF15" i="5"/>
  <c r="AI15" i="5"/>
  <c r="V15" i="5"/>
  <c r="V12" i="5"/>
  <c r="V23" i="5"/>
  <c r="V9" i="5"/>
  <c r="V6" i="5"/>
  <c r="AG2" i="5"/>
  <c r="AM18" i="5"/>
  <c r="AN8" i="5"/>
  <c r="V16" i="5"/>
  <c r="AG29" i="5"/>
  <c r="AA23" i="5"/>
  <c r="AN10" i="5"/>
  <c r="V2" i="5"/>
  <c r="J17" i="5"/>
  <c r="AL19" i="5"/>
  <c r="Q12" i="5"/>
  <c r="V14" i="5"/>
  <c r="Z2" i="5"/>
  <c r="AM19" i="5"/>
  <c r="I9" i="5"/>
  <c r="AG9" i="5"/>
  <c r="AB9" i="5"/>
  <c r="AI27" i="5"/>
  <c r="U7" i="5"/>
  <c r="AC15" i="5"/>
  <c r="AL10" i="5"/>
  <c r="AD3" i="5"/>
  <c r="U17" i="5"/>
  <c r="AH7" i="5"/>
  <c r="AH16" i="5"/>
  <c r="AJ10" i="5"/>
  <c r="AC12" i="5"/>
  <c r="AJ16" i="5"/>
  <c r="U33" i="5"/>
  <c r="Z28" i="5"/>
  <c r="AD17" i="5"/>
  <c r="AM8" i="5"/>
  <c r="J18" i="5"/>
  <c r="T17" i="5"/>
  <c r="AB17" i="5"/>
  <c r="AF8" i="5"/>
  <c r="H17" i="5"/>
  <c r="AG16" i="5"/>
  <c r="V10" i="5"/>
  <c r="AD29" i="5"/>
  <c r="U23" i="5"/>
  <c r="AQ15" i="5"/>
  <c r="AG8" i="5"/>
  <c r="T16" i="5"/>
  <c r="Q18" i="5"/>
  <c r="W18" i="5"/>
  <c r="Y28" i="5"/>
  <c r="AM10" i="5"/>
  <c r="AG10" i="5"/>
  <c r="O19" i="5"/>
  <c r="I15" i="5"/>
  <c r="AH12" i="5"/>
  <c r="AD8" i="5"/>
  <c r="AB2" i="5"/>
  <c r="AJ18" i="5"/>
  <c r="AF2" i="5"/>
  <c r="AH19" i="5"/>
  <c r="AH18" i="5"/>
  <c r="Y3" i="5"/>
  <c r="T13" i="5"/>
  <c r="AN13" i="5"/>
  <c r="R12" i="5"/>
  <c r="R19" i="5"/>
  <c r="R20" i="5"/>
  <c r="R9" i="5"/>
  <c r="R15" i="5"/>
  <c r="AJ30" i="5"/>
  <c r="AI30" i="5"/>
  <c r="AM30" i="5"/>
  <c r="AK33" i="5"/>
  <c r="AK9" i="5"/>
  <c r="AK10" i="5"/>
  <c r="AK18" i="5"/>
  <c r="Z23" i="5"/>
  <c r="Z20" i="5"/>
  <c r="Z18" i="5"/>
  <c r="Z9" i="5"/>
  <c r="AK13" i="5"/>
  <c r="R18" i="5"/>
  <c r="AL22" i="5"/>
  <c r="AM22" i="5"/>
  <c r="AN22" i="5"/>
  <c r="W7" i="5"/>
  <c r="U14" i="5"/>
  <c r="AG13" i="5"/>
  <c r="AF25" i="5"/>
  <c r="Y25" i="5"/>
  <c r="R17" i="5"/>
  <c r="V8" i="5"/>
  <c r="AH8" i="5"/>
  <c r="T7" i="5"/>
  <c r="AL8" i="5"/>
  <c r="Y9" i="5"/>
  <c r="AB12" i="5"/>
  <c r="V7" i="5"/>
  <c r="AF33" i="5"/>
  <c r="AQ2" i="5"/>
  <c r="AF9" i="5"/>
  <c r="AB7" i="5"/>
  <c r="AC10" i="5"/>
  <c r="AC19" i="5"/>
  <c r="AD23" i="5"/>
  <c r="AC7" i="5"/>
  <c r="AD16" i="5"/>
  <c r="AE23" i="5"/>
  <c r="R33" i="5"/>
  <c r="AJ23" i="5"/>
  <c r="Z26" i="5"/>
  <c r="AG19" i="5"/>
  <c r="AM7" i="5"/>
  <c r="P33" i="5"/>
  <c r="AH33" i="5"/>
  <c r="AH23" i="5"/>
  <c r="AM12" i="5"/>
  <c r="AO23" i="5"/>
  <c r="AC2" i="5"/>
  <c r="AH15" i="5"/>
  <c r="Y33" i="5"/>
  <c r="V18" i="5"/>
  <c r="Q23" i="5"/>
  <c r="W23" i="5"/>
  <c r="AD20" i="5"/>
  <c r="AH17" i="5"/>
  <c r="AM15" i="5"/>
  <c r="AB33" i="5"/>
  <c r="AM23" i="5"/>
  <c r="AI23" i="5"/>
  <c r="AO6" i="5"/>
  <c r="AG17" i="5"/>
  <c r="AG15" i="5"/>
  <c r="P19" i="5"/>
  <c r="AI6" i="5"/>
  <c r="AQ32" i="5"/>
  <c r="AK15" i="5"/>
  <c r="AL6" i="5"/>
  <c r="AO12" i="5"/>
  <c r="AO18" i="5"/>
  <c r="W26" i="5"/>
  <c r="AA2" i="5"/>
  <c r="K33" i="5"/>
  <c r="K19" i="5"/>
  <c r="K12" i="5"/>
  <c r="K20" i="5"/>
  <c r="AO16" i="5"/>
  <c r="AN30" i="5"/>
  <c r="V29" i="5"/>
  <c r="AI29" i="5"/>
  <c r="AJ29" i="5"/>
  <c r="AH29" i="5"/>
  <c r="AQ6" i="5"/>
  <c r="AP23" i="5"/>
  <c r="AO13" i="5"/>
  <c r="AP27" i="5"/>
  <c r="AQ12" i="5"/>
  <c r="AL26" i="5"/>
  <c r="AA14" i="5"/>
  <c r="AN14" i="5"/>
  <c r="AP22" i="5"/>
  <c r="AP13" i="5"/>
  <c r="T18" i="5"/>
  <c r="T12" i="5"/>
  <c r="T22" i="5"/>
  <c r="AQ26" i="5"/>
  <c r="U13" i="5"/>
  <c r="AQ10" i="5"/>
  <c r="W27" i="5"/>
  <c r="W19" i="5"/>
  <c r="W22" i="5"/>
  <c r="AG26" i="5"/>
  <c r="T10" i="5"/>
  <c r="AO22" i="5"/>
  <c r="Y17" i="5"/>
  <c r="Y12" i="5"/>
  <c r="Y7" i="5"/>
  <c r="T9" i="5"/>
  <c r="AN29" i="5"/>
  <c r="U19" i="5"/>
  <c r="U20" i="5"/>
  <c r="AI17" i="5"/>
  <c r="AI25" i="5"/>
  <c r="AI12" i="5"/>
  <c r="AI7" i="5"/>
  <c r="AA16" i="5"/>
  <c r="U15" i="5"/>
  <c r="U30" i="5"/>
  <c r="AI26" i="5"/>
  <c r="AA32" i="5"/>
  <c r="AB28" i="5"/>
  <c r="AB8" i="5"/>
  <c r="AK23" i="5"/>
  <c r="K15" i="5"/>
  <c r="AC3" i="5"/>
  <c r="AF3" i="5"/>
  <c r="AB3" i="5"/>
  <c r="AA3" i="5"/>
  <c r="Z3" i="5"/>
  <c r="W15" i="5"/>
  <c r="Y19" i="5"/>
  <c r="T30" i="5"/>
  <c r="AA8" i="5"/>
  <c r="AA10" i="5"/>
  <c r="AI16" i="5"/>
  <c r="AC30" i="5"/>
  <c r="AK26" i="5"/>
  <c r="AK32" i="5"/>
  <c r="AI33" i="5"/>
  <c r="AI14" i="5"/>
  <c r="AF18" i="5"/>
  <c r="AF20" i="5"/>
  <c r="AF7" i="5"/>
  <c r="AA15" i="5"/>
  <c r="AB20" i="5"/>
  <c r="R26" i="5"/>
  <c r="AI9" i="5"/>
  <c r="AL2" i="5"/>
  <c r="AF14" i="5"/>
  <c r="AG18" i="5"/>
  <c r="AG25" i="5"/>
  <c r="Q9" i="5"/>
  <c r="Q20" i="5"/>
  <c r="AF29" i="5"/>
  <c r="T33" i="5"/>
  <c r="U29" i="5"/>
  <c r="W20" i="5"/>
  <c r="Q17" i="5"/>
  <c r="M23" i="5"/>
  <c r="AG23" i="5"/>
  <c r="AJ14" i="5"/>
  <c r="AM13" i="5"/>
  <c r="AG20" i="5"/>
  <c r="AF16" i="5"/>
  <c r="AM16" i="5"/>
  <c r="AP16" i="5"/>
  <c r="AK16" i="5"/>
  <c r="M18" i="5"/>
  <c r="I33" i="5"/>
  <c r="I12" i="5"/>
  <c r="AK29" i="5"/>
  <c r="W12" i="5"/>
  <c r="AM29" i="5"/>
  <c r="AB29" i="5"/>
  <c r="AA19" i="5"/>
  <c r="AA20" i="5"/>
  <c r="AA9" i="5"/>
  <c r="AA18" i="5"/>
  <c r="AP26" i="5"/>
  <c r="AC26" i="5"/>
  <c r="AO26" i="5"/>
  <c r="AB26" i="5"/>
  <c r="T26" i="5"/>
  <c r="U26" i="5"/>
  <c r="AB30" i="5"/>
  <c r="V30" i="5"/>
  <c r="AD30" i="5"/>
  <c r="K26" i="5"/>
  <c r="AQ9" i="5"/>
  <c r="AQ18" i="5"/>
  <c r="AQ23" i="5"/>
  <c r="AQ19" i="5"/>
  <c r="AD31" i="5"/>
  <c r="U31" i="5"/>
  <c r="W31" i="5"/>
  <c r="AA33" i="5"/>
  <c r="AP18" i="5"/>
  <c r="AO27" i="5"/>
  <c r="AL30" i="5"/>
  <c r="AA12" i="5"/>
  <c r="Y26" i="5"/>
  <c r="AO14" i="5"/>
  <c r="AQ30" i="5"/>
  <c r="AD26" i="5"/>
  <c r="AQ27" i="5"/>
  <c r="AA17" i="5"/>
  <c r="AE26" i="5"/>
  <c r="AP9" i="5"/>
  <c r="V26" i="5"/>
  <c r="K9" i="5"/>
  <c r="AA7" i="5"/>
  <c r="AP15" i="5"/>
  <c r="AK20" i="5"/>
  <c r="AK12" i="5"/>
  <c r="AA26" i="5"/>
  <c r="AP19" i="5"/>
  <c r="K18" i="5"/>
  <c r="W17" i="5"/>
  <c r="AA6" i="5"/>
  <c r="AH26" i="5"/>
  <c r="T31" i="5"/>
  <c r="U9" i="5"/>
  <c r="AQ22" i="5"/>
  <c r="AC18" i="5"/>
  <c r="AC9" i="5"/>
  <c r="AC33" i="5"/>
  <c r="W30" i="5"/>
  <c r="AJ26" i="5"/>
  <c r="Y2" i="5"/>
  <c r="AI19" i="5"/>
  <c r="AD18" i="5"/>
  <c r="AD33" i="5"/>
  <c r="AD19" i="5"/>
  <c r="AD15" i="5"/>
  <c r="AD9" i="5"/>
  <c r="K23" i="5"/>
  <c r="AF26" i="5"/>
  <c r="AL32" i="5"/>
  <c r="AP33" i="5"/>
  <c r="AH14" i="5"/>
  <c r="AK31" i="5"/>
  <c r="AQ8" i="5"/>
  <c r="Y15" i="5"/>
  <c r="AF17" i="5"/>
  <c r="K17" i="5"/>
  <c r="AP17" i="5"/>
  <c r="AK17" i="5"/>
  <c r="AJ17" i="5"/>
  <c r="AC17" i="5"/>
  <c r="V17" i="5"/>
  <c r="AO9" i="5"/>
  <c r="AO29" i="5"/>
  <c r="AQ33" i="5"/>
  <c r="T29" i="5"/>
  <c r="P17" i="5"/>
  <c r="AC23" i="5"/>
  <c r="AL20" i="5"/>
  <c r="AL12" i="5"/>
  <c r="AL18" i="5"/>
  <c r="AL23" i="5"/>
  <c r="H18" i="5"/>
  <c r="H12" i="5"/>
  <c r="H23" i="5"/>
  <c r="U12" i="5"/>
  <c r="AM26" i="5"/>
  <c r="AJ33" i="5"/>
  <c r="AJ12" i="5"/>
  <c r="AM14" i="5"/>
  <c r="AQ7" i="5"/>
  <c r="AH13" i="5"/>
  <c r="AQ20" i="5"/>
  <c r="AD10" i="5"/>
  <c r="AP10" i="5"/>
  <c r="AK30" i="5"/>
  <c r="J19" i="5"/>
  <c r="J12" i="5"/>
  <c r="J23" i="5"/>
  <c r="AL29" i="5"/>
  <c r="Z12" i="5"/>
  <c r="AL33" i="5"/>
  <c r="AJ20" i="5"/>
  <c r="AC29" i="5"/>
  <c r="I17" i="5"/>
  <c r="AN26" i="5"/>
  <c r="AG24" i="5"/>
  <c r="V20" i="5"/>
  <c r="V22" i="5"/>
  <c r="AH9" i="5"/>
  <c r="AF23" i="5"/>
  <c r="R23" i="5"/>
  <c r="Y22" i="5"/>
  <c r="L23" i="5"/>
  <c r="AD25" i="5"/>
  <c r="X20" i="5"/>
  <c r="X33" i="5"/>
  <c r="X23" i="5"/>
  <c r="X27" i="5"/>
  <c r="X17" i="5"/>
  <c r="X15" i="5"/>
  <c r="X30" i="5"/>
  <c r="X9" i="5"/>
  <c r="X29" i="5"/>
  <c r="X2" i="5"/>
  <c r="X19" i="5"/>
  <c r="O18" i="5"/>
  <c r="O33" i="5"/>
  <c r="O20" i="5"/>
  <c r="O15" i="5"/>
  <c r="O26" i="5"/>
  <c r="O23" i="5"/>
  <c r="O17" i="5"/>
  <c r="P23" i="5"/>
  <c r="P9" i="5"/>
  <c r="P20" i="5"/>
  <c r="P18" i="5"/>
  <c r="P15" i="5"/>
  <c r="P12" i="5"/>
  <c r="S21" i="5"/>
  <c r="N21" i="5"/>
  <c r="L21" i="5"/>
  <c r="K21" i="5"/>
  <c r="R21" i="5"/>
  <c r="Q21" i="5"/>
  <c r="P21" i="5"/>
  <c r="O21" i="5"/>
  <c r="M21" i="5"/>
  <c r="J21" i="5"/>
  <c r="I21" i="5"/>
  <c r="AK21" i="5"/>
  <c r="AJ21" i="5"/>
  <c r="AH21" i="5"/>
  <c r="AF21" i="5"/>
  <c r="H21" i="5"/>
  <c r="AG21" i="5"/>
  <c r="AB21" i="5"/>
  <c r="AA21" i="5"/>
  <c r="AE21" i="5"/>
  <c r="AC21" i="5"/>
  <c r="W21" i="5"/>
  <c r="T21" i="5"/>
  <c r="AQ21" i="5"/>
  <c r="V21" i="5"/>
  <c r="Y21" i="5"/>
  <c r="AO21" i="5"/>
  <c r="X21" i="5"/>
  <c r="AN21" i="5"/>
  <c r="U21" i="5"/>
  <c r="AI21" i="5"/>
  <c r="AM21" i="5"/>
  <c r="Z21" i="5"/>
  <c r="AP21" i="5"/>
  <c r="AL21" i="5"/>
  <c r="M9" i="5"/>
  <c r="M33" i="5"/>
  <c r="M17" i="5"/>
  <c r="M19" i="5"/>
  <c r="M20" i="5"/>
  <c r="M26" i="5"/>
  <c r="M15" i="5"/>
  <c r="O9" i="5"/>
  <c r="AK24" i="5"/>
  <c r="AM24" i="5"/>
  <c r="AF24" i="5"/>
  <c r="P26" i="5"/>
  <c r="K4" i="5"/>
  <c r="J4" i="5"/>
  <c r="I4" i="5"/>
  <c r="H4" i="5"/>
  <c r="AO4" i="5"/>
  <c r="AN4" i="5"/>
  <c r="S4" i="5"/>
  <c r="R4" i="5"/>
  <c r="Q4" i="5"/>
  <c r="P4" i="5"/>
  <c r="O4" i="5"/>
  <c r="L4" i="5"/>
  <c r="AK4" i="5"/>
  <c r="AJ4" i="5"/>
  <c r="AH4" i="5"/>
  <c r="AG4" i="5"/>
  <c r="AF4" i="5"/>
  <c r="N4" i="5"/>
  <c r="AM4" i="5"/>
  <c r="AI4" i="5"/>
  <c r="M4" i="5"/>
  <c r="X4" i="5"/>
  <c r="AE4" i="5"/>
  <c r="Z4" i="5"/>
  <c r="AD4" i="5"/>
  <c r="T4" i="5"/>
  <c r="AQ4" i="5"/>
  <c r="AC4" i="5"/>
  <c r="AB4" i="5"/>
  <c r="W4" i="5"/>
  <c r="U4" i="5"/>
  <c r="AL4" i="5"/>
  <c r="L26" i="5"/>
  <c r="L19" i="5"/>
  <c r="L18" i="5"/>
  <c r="L33" i="5"/>
  <c r="L15" i="5"/>
  <c r="L12" i="5"/>
  <c r="L17" i="5"/>
  <c r="S11" i="5"/>
  <c r="N11" i="5"/>
  <c r="P11" i="5"/>
  <c r="O11" i="5"/>
  <c r="M11" i="5"/>
  <c r="K11" i="5"/>
  <c r="J11" i="5"/>
  <c r="I11" i="5"/>
  <c r="L11" i="5"/>
  <c r="AA11" i="5"/>
  <c r="Y11" i="5"/>
  <c r="X11" i="5"/>
  <c r="AL11" i="5"/>
  <c r="AB11" i="5"/>
  <c r="Z11" i="5"/>
  <c r="H11" i="5"/>
  <c r="W11" i="5"/>
  <c r="T11" i="5"/>
  <c r="AQ11" i="5"/>
  <c r="AP11" i="5"/>
  <c r="V11" i="5"/>
  <c r="U11" i="5"/>
  <c r="R11" i="5"/>
  <c r="Q11" i="5"/>
  <c r="AM11" i="5"/>
  <c r="AI11" i="5"/>
  <c r="AG11" i="5"/>
  <c r="AD11" i="5"/>
  <c r="AE11" i="5"/>
  <c r="AJ11" i="5"/>
  <c r="AC11" i="5"/>
  <c r="AF11" i="5"/>
  <c r="AO11" i="5"/>
  <c r="AH11" i="5"/>
  <c r="AK11" i="5"/>
  <c r="AN11" i="5"/>
  <c r="AP4" i="5"/>
  <c r="Y4" i="5"/>
  <c r="V4" i="5"/>
  <c r="AA4" i="5"/>
  <c r="X12" i="5"/>
  <c r="L9" i="5"/>
  <c r="X26" i="5"/>
  <c r="S15" i="5"/>
  <c r="S23" i="5"/>
  <c r="S33" i="5"/>
  <c r="S9" i="5"/>
  <c r="S20" i="5"/>
  <c r="S19" i="5"/>
  <c r="S17" i="5"/>
  <c r="K24" i="5"/>
  <c r="R24" i="5"/>
  <c r="Q24" i="5"/>
  <c r="U24" i="5"/>
  <c r="S24" i="5"/>
  <c r="W24" i="5"/>
  <c r="T24" i="5"/>
  <c r="O24" i="5"/>
  <c r="L24" i="5"/>
  <c r="J24" i="5"/>
  <c r="I24" i="5"/>
  <c r="N24" i="5"/>
  <c r="M24" i="5"/>
  <c r="H24" i="5"/>
  <c r="AE24" i="5"/>
  <c r="AC24" i="5"/>
  <c r="Z24" i="5"/>
  <c r="AD24" i="5"/>
  <c r="AB24" i="5"/>
  <c r="Y24" i="5"/>
  <c r="P24" i="5"/>
  <c r="AL24" i="5"/>
  <c r="AJ24" i="5"/>
  <c r="AI24" i="5"/>
  <c r="X24" i="5"/>
  <c r="AN24" i="5"/>
  <c r="AQ24" i="5"/>
  <c r="AA24" i="5"/>
  <c r="V24" i="5"/>
  <c r="AP24" i="5"/>
  <c r="AO24" i="5"/>
  <c r="X18" i="5"/>
  <c r="AE18" i="5"/>
  <c r="AE17" i="5"/>
  <c r="AE12" i="5"/>
  <c r="AE19" i="5"/>
  <c r="AE9" i="5"/>
  <c r="AE30" i="5"/>
  <c r="AE20" i="5"/>
  <c r="AE8" i="5"/>
  <c r="AE16" i="5"/>
  <c r="AE33" i="5"/>
  <c r="K28" i="5"/>
  <c r="R28" i="5"/>
  <c r="S28" i="5"/>
  <c r="I28" i="5"/>
  <c r="H28" i="5"/>
  <c r="AH28" i="5"/>
  <c r="X28" i="5"/>
  <c r="U28" i="5"/>
  <c r="P28" i="5"/>
  <c r="O28" i="5"/>
  <c r="AG28" i="5"/>
  <c r="AF28" i="5"/>
  <c r="W28" i="5"/>
  <c r="Q28" i="5"/>
  <c r="AN28" i="5"/>
  <c r="AI28" i="5"/>
  <c r="M28" i="5"/>
  <c r="AP28" i="5"/>
  <c r="AO28" i="5"/>
  <c r="N28" i="5"/>
  <c r="L28" i="5"/>
  <c r="J28" i="5"/>
  <c r="AA28" i="5"/>
  <c r="V28" i="5"/>
  <c r="AE28" i="5"/>
  <c r="T28" i="5"/>
  <c r="AQ28" i="5"/>
  <c r="AC28" i="5"/>
  <c r="AM28" i="5"/>
  <c r="AD28" i="5"/>
  <c r="AL28" i="5"/>
  <c r="AK28" i="5"/>
  <c r="AJ28" i="5"/>
  <c r="L20" i="5"/>
  <c r="K22" i="5"/>
  <c r="H22" i="5"/>
  <c r="R22" i="5"/>
  <c r="S22" i="5"/>
  <c r="N22" i="5"/>
  <c r="J22" i="5"/>
  <c r="AF22" i="5"/>
  <c r="M22" i="5"/>
  <c r="L22" i="5"/>
  <c r="I22" i="5"/>
  <c r="AE22" i="5"/>
  <c r="Q22" i="5"/>
  <c r="P22" i="5"/>
  <c r="O22" i="5"/>
  <c r="AD22" i="5"/>
  <c r="AC22" i="5"/>
  <c r="AB22" i="5"/>
  <c r="X22" i="5"/>
  <c r="U22" i="5"/>
  <c r="AI22" i="5"/>
  <c r="AG22" i="5"/>
  <c r="AH22" i="5"/>
  <c r="AK22" i="5"/>
  <c r="AJ22" i="5"/>
  <c r="S5" i="5"/>
  <c r="N5" i="5"/>
  <c r="U5" i="5"/>
  <c r="AE5" i="5"/>
  <c r="J5" i="5"/>
  <c r="AB5" i="5"/>
  <c r="H5" i="5"/>
  <c r="Z5" i="5"/>
  <c r="AC5" i="5"/>
  <c r="I5" i="5"/>
  <c r="AA5" i="5"/>
  <c r="O5" i="5"/>
  <c r="L5" i="5"/>
  <c r="AF5" i="5"/>
  <c r="M5" i="5"/>
  <c r="K5" i="5"/>
  <c r="AH5" i="5"/>
  <c r="AG5" i="5"/>
  <c r="T5" i="5"/>
  <c r="P5" i="5"/>
  <c r="Y5" i="5"/>
  <c r="R5" i="5"/>
  <c r="Q5" i="5"/>
  <c r="X5" i="5"/>
  <c r="W5" i="5"/>
  <c r="AI5" i="5"/>
  <c r="AN5" i="5"/>
  <c r="AK5" i="5"/>
  <c r="AM5" i="5"/>
  <c r="AQ5" i="5"/>
  <c r="V5" i="5"/>
  <c r="AJ5" i="5"/>
  <c r="AL5" i="5"/>
  <c r="AD5" i="5"/>
  <c r="AP5" i="5"/>
  <c r="AO5" i="5"/>
  <c r="AE3" i="5"/>
  <c r="K6" i="5"/>
  <c r="Q6" i="5"/>
  <c r="P6" i="5"/>
  <c r="J6" i="5"/>
  <c r="I6" i="5"/>
  <c r="H6" i="5"/>
  <c r="S6" i="5"/>
  <c r="R6" i="5"/>
  <c r="N6" i="5"/>
  <c r="O6" i="5"/>
  <c r="M6" i="5"/>
  <c r="L6" i="5"/>
  <c r="AE6" i="5"/>
  <c r="AH6" i="5"/>
  <c r="AC6" i="5"/>
  <c r="AG6" i="5"/>
  <c r="Z6" i="5"/>
  <c r="AF6" i="5"/>
  <c r="AD6" i="5"/>
  <c r="AB6" i="5"/>
  <c r="W6" i="5"/>
  <c r="T6" i="5"/>
  <c r="Y6" i="5"/>
  <c r="X6" i="5"/>
  <c r="U6" i="5"/>
  <c r="AN6" i="5"/>
  <c r="AK6" i="5"/>
  <c r="AJ6" i="5"/>
  <c r="AM6" i="5"/>
  <c r="AA22" i="5"/>
  <c r="AE10" i="5"/>
  <c r="N15" i="5"/>
  <c r="N23" i="5"/>
  <c r="N33" i="5"/>
  <c r="N20" i="5"/>
  <c r="N9" i="5"/>
  <c r="N26" i="5"/>
  <c r="N18" i="5"/>
  <c r="N17" i="5"/>
  <c r="N12" i="5"/>
  <c r="AP6" i="5"/>
  <c r="S12" i="5"/>
  <c r="AH24" i="5"/>
  <c r="AD21" i="5"/>
  <c r="S26" i="5"/>
  <c r="AN18" i="5"/>
  <c r="AN12" i="5"/>
  <c r="AN9" i="5"/>
  <c r="Z8" i="5"/>
  <c r="AO31" i="5"/>
  <c r="Y31" i="5"/>
  <c r="AN20" i="5"/>
  <c r="I20" i="5"/>
  <c r="AO8" i="5"/>
  <c r="AO10" i="5"/>
  <c r="AP31" i="5"/>
  <c r="J20" i="5"/>
  <c r="AP7" i="5"/>
  <c r="AL31" i="5"/>
  <c r="S13" i="5"/>
  <c r="N13" i="5"/>
  <c r="H13" i="5"/>
  <c r="Q13" i="5"/>
  <c r="O13" i="5"/>
  <c r="M13" i="5"/>
  <c r="P13" i="5"/>
  <c r="L13" i="5"/>
  <c r="I13" i="5"/>
  <c r="AF13" i="5"/>
  <c r="R13" i="5"/>
  <c r="K13" i="5"/>
  <c r="J13" i="5"/>
  <c r="AB13" i="5"/>
  <c r="W13" i="5"/>
  <c r="V13" i="5"/>
  <c r="AE13" i="5"/>
  <c r="AC13" i="5"/>
  <c r="AA13" i="5"/>
  <c r="X13" i="5"/>
  <c r="AL16" i="5"/>
  <c r="W9" i="5"/>
  <c r="T23" i="5"/>
  <c r="W33" i="5"/>
  <c r="Z27" i="5"/>
  <c r="K8" i="5"/>
  <c r="I8" i="5"/>
  <c r="H8" i="5"/>
  <c r="N8" i="5"/>
  <c r="L8" i="5"/>
  <c r="J8" i="5"/>
  <c r="M8" i="5"/>
  <c r="O8" i="5"/>
  <c r="AK8" i="5"/>
  <c r="AI8" i="5"/>
  <c r="AJ8" i="5"/>
  <c r="AC8" i="5"/>
  <c r="Y8" i="5"/>
  <c r="X8" i="5"/>
  <c r="R8" i="5"/>
  <c r="U8" i="5"/>
  <c r="Q8" i="5"/>
  <c r="P8" i="5"/>
  <c r="AP8" i="5"/>
  <c r="W8" i="5"/>
  <c r="T8" i="5"/>
  <c r="S8" i="5"/>
  <c r="AM31" i="5"/>
  <c r="AP20" i="5"/>
  <c r="AN17" i="5"/>
  <c r="AO7" i="5"/>
  <c r="AQ16" i="5"/>
  <c r="Y13" i="5"/>
  <c r="Q33" i="5"/>
  <c r="V33" i="5"/>
  <c r="AA29" i="5"/>
  <c r="Z17" i="5"/>
  <c r="K14" i="5"/>
  <c r="T14" i="5"/>
  <c r="P14" i="5"/>
  <c r="N14" i="5"/>
  <c r="M14" i="5"/>
  <c r="O14" i="5"/>
  <c r="L14" i="5"/>
  <c r="AE14" i="5"/>
  <c r="AB14" i="5"/>
  <c r="Z14" i="5"/>
  <c r="Y14" i="5"/>
  <c r="AD14" i="5"/>
  <c r="AC14" i="5"/>
  <c r="X14" i="5"/>
  <c r="S14" i="5"/>
  <c r="R14" i="5"/>
  <c r="I14" i="5"/>
  <c r="AP14" i="5"/>
  <c r="W14" i="5"/>
  <c r="Q14" i="5"/>
  <c r="J14" i="5"/>
  <c r="H14" i="5"/>
  <c r="AL14" i="5"/>
  <c r="S25" i="5"/>
  <c r="N25" i="5"/>
  <c r="O25" i="5"/>
  <c r="M25" i="5"/>
  <c r="AQ25" i="5"/>
  <c r="W25" i="5"/>
  <c r="AO25" i="5"/>
  <c r="U25" i="5"/>
  <c r="AP25" i="5"/>
  <c r="V25" i="5"/>
  <c r="AN25" i="5"/>
  <c r="AJ25" i="5"/>
  <c r="AC25" i="5"/>
  <c r="AB25" i="5"/>
  <c r="AA25" i="5"/>
  <c r="T25" i="5"/>
  <c r="AH25" i="5"/>
  <c r="AE25" i="5"/>
  <c r="Z25" i="5"/>
  <c r="R25" i="5"/>
  <c r="H25" i="5"/>
  <c r="AK25" i="5"/>
  <c r="Q25" i="5"/>
  <c r="AM25" i="5"/>
  <c r="AL25" i="5"/>
  <c r="P25" i="5"/>
  <c r="L25" i="5"/>
  <c r="K25" i="5"/>
  <c r="J25" i="5"/>
  <c r="I25" i="5"/>
  <c r="AQ14" i="5"/>
  <c r="S31" i="5"/>
  <c r="N31" i="5"/>
  <c r="I31" i="5"/>
  <c r="H31" i="5"/>
  <c r="R31" i="5"/>
  <c r="Q31" i="5"/>
  <c r="P31" i="5"/>
  <c r="L31" i="5"/>
  <c r="O31" i="5"/>
  <c r="M31" i="5"/>
  <c r="K31" i="5"/>
  <c r="J31" i="5"/>
  <c r="AJ31" i="5"/>
  <c r="X31" i="5"/>
  <c r="AH31" i="5"/>
  <c r="AF31" i="5"/>
  <c r="AG31" i="5"/>
  <c r="AE31" i="5"/>
  <c r="AC31" i="5"/>
  <c r="AB31" i="5"/>
  <c r="AN31" i="5"/>
  <c r="V31" i="5"/>
  <c r="Z15" i="5"/>
  <c r="Z33" i="5"/>
  <c r="I23" i="5"/>
  <c r="X25" i="5"/>
  <c r="AJ13" i="5"/>
  <c r="AN16" i="5"/>
  <c r="K32" i="5"/>
  <c r="AP32" i="5"/>
  <c r="AO32" i="5"/>
  <c r="T32" i="5"/>
  <c r="Z32" i="5"/>
  <c r="Y32" i="5"/>
  <c r="S32" i="5"/>
  <c r="R32" i="5"/>
  <c r="Q32" i="5"/>
  <c r="AN32" i="5"/>
  <c r="P32" i="5"/>
  <c r="J32" i="5"/>
  <c r="AJ32" i="5"/>
  <c r="AH32" i="5"/>
  <c r="AF32" i="5"/>
  <c r="I32" i="5"/>
  <c r="AM32" i="5"/>
  <c r="H32" i="5"/>
  <c r="AI32" i="5"/>
  <c r="AG32" i="5"/>
  <c r="AE32" i="5"/>
  <c r="AD32" i="5"/>
  <c r="N32" i="5"/>
  <c r="AC32" i="5"/>
  <c r="AB32" i="5"/>
  <c r="O32" i="5"/>
  <c r="M32" i="5"/>
  <c r="L32" i="5"/>
  <c r="Z31" i="5"/>
  <c r="AO20" i="5"/>
  <c r="AL17" i="5"/>
  <c r="K30" i="5"/>
  <c r="M30" i="5"/>
  <c r="J30" i="5"/>
  <c r="L30" i="5"/>
  <c r="R30" i="5"/>
  <c r="Q30" i="5"/>
  <c r="P30" i="5"/>
  <c r="O30" i="5"/>
  <c r="N30" i="5"/>
  <c r="I30" i="5"/>
  <c r="H30" i="5"/>
  <c r="S30" i="5"/>
  <c r="AP30" i="5"/>
  <c r="AO30" i="5"/>
  <c r="AG30" i="5"/>
  <c r="AF30" i="5"/>
  <c r="H33" i="5"/>
  <c r="AA30" i="5"/>
  <c r="I26" i="5"/>
  <c r="AA31" i="5"/>
  <c r="K2" i="5"/>
  <c r="O2" i="5"/>
  <c r="N2" i="5"/>
  <c r="H2" i="5"/>
  <c r="W2" i="5"/>
  <c r="T2" i="5"/>
  <c r="S2" i="5"/>
  <c r="Q2" i="5"/>
  <c r="AP2" i="5"/>
  <c r="M2" i="5"/>
  <c r="U2" i="5"/>
  <c r="R2" i="5"/>
  <c r="P2" i="5"/>
  <c r="AO2" i="5"/>
  <c r="AH2" i="5"/>
  <c r="AE2" i="5"/>
  <c r="AD2" i="5"/>
  <c r="L2" i="5"/>
  <c r="I2" i="5"/>
  <c r="AN2" i="5"/>
  <c r="AM2" i="5"/>
  <c r="AK2" i="5"/>
  <c r="AJ2" i="5"/>
  <c r="AI2" i="5"/>
  <c r="J2" i="5"/>
  <c r="S29" i="5"/>
  <c r="N29" i="5"/>
  <c r="Q29" i="5"/>
  <c r="P29" i="5"/>
  <c r="O29" i="5"/>
  <c r="L29" i="5"/>
  <c r="K29" i="5"/>
  <c r="J29" i="5"/>
  <c r="I29" i="5"/>
  <c r="H29" i="5"/>
  <c r="R29" i="5"/>
  <c r="M29" i="5"/>
  <c r="AQ29" i="5"/>
  <c r="AP29" i="5"/>
  <c r="AL15" i="5"/>
  <c r="H19" i="5"/>
  <c r="Y29" i="5"/>
  <c r="J33" i="5"/>
  <c r="J26" i="5"/>
  <c r="AL13" i="5"/>
  <c r="H20" i="5"/>
  <c r="Z30" i="5"/>
  <c r="Q26" i="5"/>
  <c r="Q15" i="5"/>
  <c r="W32" i="5"/>
  <c r="S3" i="5"/>
  <c r="N3" i="5"/>
  <c r="K3" i="5"/>
  <c r="J3" i="5"/>
  <c r="I3" i="5"/>
  <c r="H3" i="5"/>
  <c r="AO3" i="5"/>
  <c r="O3" i="5"/>
  <c r="AM3" i="5"/>
  <c r="AL3" i="5"/>
  <c r="AG3" i="5"/>
  <c r="AN3" i="5"/>
  <c r="M3" i="5"/>
  <c r="L3" i="5"/>
  <c r="AK3" i="5"/>
  <c r="AJ3" i="5"/>
  <c r="AH3" i="5"/>
  <c r="AP3" i="5"/>
  <c r="X3" i="5"/>
  <c r="W3" i="5"/>
  <c r="T3" i="5"/>
  <c r="R3" i="5"/>
  <c r="Q3" i="5"/>
  <c r="P3" i="5"/>
  <c r="AQ3" i="5"/>
  <c r="V3" i="5"/>
  <c r="U3" i="5"/>
  <c r="AI3" i="5"/>
  <c r="AQ31" i="5"/>
  <c r="AQ13" i="5"/>
  <c r="AO17" i="5"/>
  <c r="AJ19" i="5"/>
  <c r="AN7" i="5"/>
  <c r="Z13" i="5"/>
  <c r="Z19" i="5"/>
  <c r="AB18" i="5"/>
  <c r="AB19" i="5"/>
  <c r="T15" i="5"/>
  <c r="AI20" i="5"/>
  <c r="I19" i="5"/>
  <c r="W29" i="5"/>
  <c r="Y30" i="5"/>
  <c r="Y23" i="5"/>
  <c r="AN23" i="5"/>
  <c r="U32" i="5"/>
  <c r="AB27" i="5"/>
  <c r="AN33" i="5"/>
  <c r="Y27" i="5"/>
  <c r="AI31" i="5"/>
  <c r="AI13" i="5"/>
  <c r="T19" i="5"/>
  <c r="K16" i="5"/>
  <c r="N16" i="5"/>
  <c r="M16" i="5"/>
  <c r="S16" i="5"/>
  <c r="Q16" i="5"/>
  <c r="P16" i="5"/>
  <c r="R16" i="5"/>
  <c r="O16" i="5"/>
  <c r="J16" i="5"/>
  <c r="L16" i="5"/>
  <c r="I16" i="5"/>
  <c r="H16" i="5"/>
  <c r="AC16" i="5"/>
  <c r="Y16" i="5"/>
  <c r="X16" i="5"/>
  <c r="W16" i="5"/>
  <c r="U16" i="5"/>
  <c r="AB16" i="5"/>
  <c r="Z16" i="5"/>
  <c r="AN19" i="5"/>
  <c r="S7" i="5"/>
  <c r="N7" i="5"/>
  <c r="M7" i="5"/>
  <c r="L7" i="5"/>
  <c r="K7" i="5"/>
  <c r="I7" i="5"/>
  <c r="H7" i="5"/>
  <c r="J7" i="5"/>
  <c r="P7" i="5"/>
  <c r="R7" i="5"/>
  <c r="Q7" i="5"/>
  <c r="O7" i="5"/>
  <c r="AL7" i="5"/>
  <c r="AK7" i="5"/>
  <c r="AJ7" i="5"/>
  <c r="AD13" i="5"/>
  <c r="I18" i="5"/>
  <c r="AB15" i="5"/>
  <c r="AQ17" i="5"/>
  <c r="AN15" i="5"/>
  <c r="Z7" i="5"/>
  <c r="X7" i="5"/>
  <c r="AG33" i="5"/>
  <c r="Y18" i="5"/>
  <c r="Z29" i="5"/>
  <c r="AE7" i="5"/>
  <c r="H26" i="5"/>
  <c r="AO15" i="5"/>
  <c r="X32" i="5"/>
  <c r="V32" i="5"/>
  <c r="S27" i="5"/>
  <c r="N27" i="5"/>
  <c r="U27" i="5"/>
  <c r="V27" i="5"/>
  <c r="T27" i="5"/>
  <c r="AN27" i="5"/>
  <c r="K27" i="5"/>
  <c r="AK27" i="5"/>
  <c r="H27" i="5"/>
  <c r="AG27" i="5"/>
  <c r="AF27" i="5"/>
  <c r="AM27" i="5"/>
  <c r="J27" i="5"/>
  <c r="AL27" i="5"/>
  <c r="I27" i="5"/>
  <c r="AJ27" i="5"/>
  <c r="AH27" i="5"/>
  <c r="AE27" i="5"/>
  <c r="Q27" i="5"/>
  <c r="O27" i="5"/>
  <c r="M27" i="5"/>
  <c r="L27" i="5"/>
  <c r="AC27" i="5"/>
  <c r="R27" i="5"/>
  <c r="P27" i="5"/>
  <c r="AO33" i="5"/>
  <c r="AA27" i="5"/>
  <c r="AD27" i="5"/>
  <c r="AG14" i="5"/>
  <c r="AF10" i="5"/>
  <c r="K10" i="5"/>
  <c r="S10" i="5"/>
  <c r="R10" i="5"/>
  <c r="M10" i="5"/>
  <c r="J10" i="5"/>
  <c r="I10" i="5"/>
  <c r="L10" i="5"/>
  <c r="H10" i="5"/>
  <c r="O10" i="5"/>
  <c r="AI10" i="5"/>
  <c r="Q10" i="5"/>
  <c r="P10" i="5"/>
  <c r="N10" i="5"/>
  <c r="Z10" i="5"/>
  <c r="X10" i="5"/>
  <c r="W10" i="5"/>
  <c r="U10" i="5"/>
  <c r="AH10" i="5"/>
  <c r="AB10" i="5"/>
  <c r="Y10" i="5"/>
  <c r="AO19" i="5"/>
  <c r="AH30" i="5"/>
  <c r="AG7" i="5"/>
  <c r="AK14" i="5"/>
  <c r="AJ15" i="5"/>
  <c r="AE29" i="5"/>
  <c r="H9" i="5"/>
  <c r="Y20" i="5"/>
  <c r="AD7" i="5"/>
  <c r="AB23" i="5"/>
  <c r="H15" i="5"/>
</calcChain>
</file>

<file path=xl/sharedStrings.xml><?xml version="1.0" encoding="utf-8"?>
<sst xmlns="http://schemas.openxmlformats.org/spreadsheetml/2006/main" count="1072" uniqueCount="400">
  <si>
    <t>Código</t>
  </si>
  <si>
    <t>Descrição</t>
  </si>
  <si>
    <t>001</t>
  </si>
  <si>
    <t>Receita Bruta</t>
  </si>
  <si>
    <t>001.01</t>
  </si>
  <si>
    <t>Receita sobre Serviços</t>
  </si>
  <si>
    <t>001.01.01</t>
  </si>
  <si>
    <t>Receita de Projetos de Software</t>
  </si>
  <si>
    <t>001.01.01.0001</t>
  </si>
  <si>
    <t>Desenvolvimento sob demanda</t>
  </si>
  <si>
    <t>001.01.01.0002</t>
  </si>
  <si>
    <t>Integração de sistemas</t>
  </si>
  <si>
    <t>001.01.02</t>
  </si>
  <si>
    <t>Receita de Manutenção e Suporte</t>
  </si>
  <si>
    <t>001.01.02.0001</t>
  </si>
  <si>
    <t>Suporte técnico mensal</t>
  </si>
  <si>
    <t>001.01.02.0002</t>
  </si>
  <si>
    <t>Atualizações e correções</t>
  </si>
  <si>
    <t>001.01.03</t>
  </si>
  <si>
    <t>Receita de Consultoria</t>
  </si>
  <si>
    <t>001.01.03.0001</t>
  </si>
  <si>
    <t>Consultoria técnica</t>
  </si>
  <si>
    <t>001.01.03.0002</t>
  </si>
  <si>
    <t>Treinamentos e workshops</t>
  </si>
  <si>
    <t>001.01.04</t>
  </si>
  <si>
    <t>Receita de Licenciamento</t>
  </si>
  <si>
    <t>001.01.04.0001</t>
  </si>
  <si>
    <t>Licença mensal SaaS</t>
  </si>
  <si>
    <t>001.01.04.0002</t>
  </si>
  <si>
    <t>Licença perpétua</t>
  </si>
  <si>
    <t>002</t>
  </si>
  <si>
    <t>Deduções da Receita Bruta</t>
  </si>
  <si>
    <t>002.01</t>
  </si>
  <si>
    <t>Impostos sobre Receita</t>
  </si>
  <si>
    <t>002.01.01</t>
  </si>
  <si>
    <t>ISS</t>
  </si>
  <si>
    <t>002.01.01.0001</t>
  </si>
  <si>
    <t>ISS sobre serviços locais</t>
  </si>
  <si>
    <t>002.01.02</t>
  </si>
  <si>
    <t>PIS/COFINS</t>
  </si>
  <si>
    <t>002.01.02.0001</t>
  </si>
  <si>
    <t>PIS</t>
  </si>
  <si>
    <t>002.01.02.0002</t>
  </si>
  <si>
    <t>COFINS</t>
  </si>
  <si>
    <t>002.02</t>
  </si>
  <si>
    <t>Devoluções e Descontos</t>
  </si>
  <si>
    <t>002.02.01</t>
  </si>
  <si>
    <t>Descontos concedidos</t>
  </si>
  <si>
    <t>002.02.01.0001</t>
  </si>
  <si>
    <t>Descontos comerciais</t>
  </si>
  <si>
    <t>002.02.02</t>
  </si>
  <si>
    <t>Estornos e cancelamentos</t>
  </si>
  <si>
    <t>002.02.02.0001</t>
  </si>
  <si>
    <t>Estorno de serviços</t>
  </si>
  <si>
    <t>003</t>
  </si>
  <si>
    <t>Receita Líquida</t>
  </si>
  <si>
    <t>004</t>
  </si>
  <si>
    <t>Custos dos Serviços Prestados</t>
  </si>
  <si>
    <t>004.01</t>
  </si>
  <si>
    <t>Mão de Obra Direta</t>
  </si>
  <si>
    <t>004.01.01</t>
  </si>
  <si>
    <t>Salários técnicos</t>
  </si>
  <si>
    <t>004.01.01.0001</t>
  </si>
  <si>
    <t>Desenvolvedores</t>
  </si>
  <si>
    <t>004.01.01.0002</t>
  </si>
  <si>
    <t>Testadores (QA)</t>
  </si>
  <si>
    <t>004.01.02</t>
  </si>
  <si>
    <t>Encargos e benefícios</t>
  </si>
  <si>
    <t>004.01.02.0001</t>
  </si>
  <si>
    <t>Encargos sociais</t>
  </si>
  <si>
    <t>004.01.02.0002</t>
  </si>
  <si>
    <t>Benefícios (VR, VT, etc.)</t>
  </si>
  <si>
    <t>004.02</t>
  </si>
  <si>
    <t>Infraestrutura Técnica</t>
  </si>
  <si>
    <t>004.02.01</t>
  </si>
  <si>
    <t>Servidores e Cloud</t>
  </si>
  <si>
    <t>004.02.01.0001</t>
  </si>
  <si>
    <t>AWS / Google Cloud</t>
  </si>
  <si>
    <t>004.02.02</t>
  </si>
  <si>
    <t>Licenças de Ferramentas</t>
  </si>
  <si>
    <t>004.02.02.0001</t>
  </si>
  <si>
    <t>IDEs e Softwares</t>
  </si>
  <si>
    <t>005</t>
  </si>
  <si>
    <t>Lucro Bruto</t>
  </si>
  <si>
    <t>006</t>
  </si>
  <si>
    <t>Despesas Operacionais</t>
  </si>
  <si>
    <t>006.01</t>
  </si>
  <si>
    <t>Despesas Comerciais</t>
  </si>
  <si>
    <t>006.01.01</t>
  </si>
  <si>
    <t>Marketing e Vendas</t>
  </si>
  <si>
    <t>006.01.01.0001</t>
  </si>
  <si>
    <t>Anúncios pagos</t>
  </si>
  <si>
    <t>006.01.01.0002</t>
  </si>
  <si>
    <t>CRM / Ferramentas de vendas</t>
  </si>
  <si>
    <t>006.02</t>
  </si>
  <si>
    <t>Despesas Administrativas</t>
  </si>
  <si>
    <t>006.02.01</t>
  </si>
  <si>
    <t>Salários Administrativos</t>
  </si>
  <si>
    <t>006.02.01.0001</t>
  </si>
  <si>
    <t>Equipe administrativa</t>
  </si>
  <si>
    <t>006.02.02</t>
  </si>
  <si>
    <t>Serviços de Terceiros</t>
  </si>
  <si>
    <t>006.02.02.0001</t>
  </si>
  <si>
    <t>Contabilidade</t>
  </si>
  <si>
    <t>006.02.02.0002</t>
  </si>
  <si>
    <t>Jurídico</t>
  </si>
  <si>
    <t>006.02.03</t>
  </si>
  <si>
    <t>Despesas Gerais</t>
  </si>
  <si>
    <t>006.02.03.0001</t>
  </si>
  <si>
    <t>Aluguel e Condomínio</t>
  </si>
  <si>
    <t>006.02.03.0002</t>
  </si>
  <si>
    <t>Internet e Telefonia</t>
  </si>
  <si>
    <t>007</t>
  </si>
  <si>
    <t>Resultado Operacional</t>
  </si>
  <si>
    <t>008</t>
  </si>
  <si>
    <t>Outras Receitas e Despesas</t>
  </si>
  <si>
    <t>008.01</t>
  </si>
  <si>
    <t>Outras Receitas</t>
  </si>
  <si>
    <t>008.01.01</t>
  </si>
  <si>
    <t>Receitas Financeiras</t>
  </si>
  <si>
    <t>008.01.01.0001</t>
  </si>
  <si>
    <t>Rendimentos de aplicação</t>
  </si>
  <si>
    <t>008.02</t>
  </si>
  <si>
    <t>Outras Despesas</t>
  </si>
  <si>
    <t>008.02.01</t>
  </si>
  <si>
    <t>Despesas Financeiras</t>
  </si>
  <si>
    <t>008.02.01.0001</t>
  </si>
  <si>
    <t>Juros bancários</t>
  </si>
  <si>
    <t>009</t>
  </si>
  <si>
    <t>Resultado Antes do IR e CSLL</t>
  </si>
  <si>
    <t>010</t>
  </si>
  <si>
    <t>IR e CSLL</t>
  </si>
  <si>
    <t>010.01</t>
  </si>
  <si>
    <t>Imposto de Renda</t>
  </si>
  <si>
    <t>010.01.01</t>
  </si>
  <si>
    <t>IRPJ</t>
  </si>
  <si>
    <t>010.01.01.0001</t>
  </si>
  <si>
    <t>Lucro presumido/real</t>
  </si>
  <si>
    <t>010.02</t>
  </si>
  <si>
    <t>Contribuição Social</t>
  </si>
  <si>
    <t>010.02.01</t>
  </si>
  <si>
    <t>CSLL</t>
  </si>
  <si>
    <t>010.02.01.0001</t>
  </si>
  <si>
    <t>Cálculo sobre lucro</t>
  </si>
  <si>
    <t>011</t>
  </si>
  <si>
    <t>Resultado Líquido do Exercício</t>
  </si>
  <si>
    <t>Receita com Veículos</t>
  </si>
  <si>
    <t>Venda de Veículos Novos</t>
  </si>
  <si>
    <t>Venda de veículos zero km - à vista</t>
  </si>
  <si>
    <t>Venda de veículos zero km - a prazo</t>
  </si>
  <si>
    <t>Venda de Veículos Usados</t>
  </si>
  <si>
    <t>Venda de veículos usados - à vista</t>
  </si>
  <si>
    <t>Venda de veículos usados - a prazo</t>
  </si>
  <si>
    <t>Venda de Motocicletas</t>
  </si>
  <si>
    <t>Venda de motos novas</t>
  </si>
  <si>
    <t>Venda de motos usadas</t>
  </si>
  <si>
    <t>001.02</t>
  </si>
  <si>
    <t>Receita com Serviços</t>
  </si>
  <si>
    <t>001.02.01</t>
  </si>
  <si>
    <t>Serviços de Oficina</t>
  </si>
  <si>
    <t>001.02.01.0001</t>
  </si>
  <si>
    <t>Mecânica geral</t>
  </si>
  <si>
    <t>001.02.01.0002</t>
  </si>
  <si>
    <t>Funilaria e pintura</t>
  </si>
  <si>
    <t>001.02.01.0003</t>
  </si>
  <si>
    <t>Serviços elétricos</t>
  </si>
  <si>
    <t>001.02.02</t>
  </si>
  <si>
    <t>Serviços de Estética Automotiva</t>
  </si>
  <si>
    <t>001.02.02.0001</t>
  </si>
  <si>
    <t>Lavagem completa</t>
  </si>
  <si>
    <t>001.02.02.0002</t>
  </si>
  <si>
    <t>Polimento e cristalização</t>
  </si>
  <si>
    <t>001.02.03</t>
  </si>
  <si>
    <t>Instalações e Acessórios</t>
  </si>
  <si>
    <t>001.02.03.0001</t>
  </si>
  <si>
    <t>Som automotivo</t>
  </si>
  <si>
    <t>001.02.03.0002</t>
  </si>
  <si>
    <t>Insulfilm e acessórios</t>
  </si>
  <si>
    <t>001.03</t>
  </si>
  <si>
    <t>Receita Financeira</t>
  </si>
  <si>
    <t>001.03.01</t>
  </si>
  <si>
    <t>Juros sobre parcelamentos</t>
  </si>
  <si>
    <t>001.03.01.0001</t>
  </si>
  <si>
    <t>Juros de financiamento próprio</t>
  </si>
  <si>
    <t>001.03.01.0002</t>
  </si>
  <si>
    <t>Comissão por intermediação de financiamento</t>
  </si>
  <si>
    <t>Deduções da Receita</t>
  </si>
  <si>
    <t>ICMS</t>
  </si>
  <si>
    <t>ICMS sobre venda de veículos</t>
  </si>
  <si>
    <t>Descontos e Devoluções</t>
  </si>
  <si>
    <t>Descontos à vista</t>
  </si>
  <si>
    <t>Cancelamentos e estornos</t>
  </si>
  <si>
    <t>Estorno de vendas canceladas</t>
  </si>
  <si>
    <t>Custo das Mercadorias Vendidas</t>
  </si>
  <si>
    <t>Custo de Veículos</t>
  </si>
  <si>
    <t>Aquisição de veículos novos</t>
  </si>
  <si>
    <t>Compra da montadora</t>
  </si>
  <si>
    <t>Aquisição de veículos usados</t>
  </si>
  <si>
    <t>Compra de terceiros</t>
  </si>
  <si>
    <t>Entrada em troca</t>
  </si>
  <si>
    <t>Custo de Serviços Prestados</t>
  </si>
  <si>
    <t>Peças e insumos para oficina</t>
  </si>
  <si>
    <t>Produtos para estética automotiva</t>
  </si>
  <si>
    <t>Despesas com Vendas</t>
  </si>
  <si>
    <t>Comissões</t>
  </si>
  <si>
    <t>Comissão de vendedores</t>
  </si>
  <si>
    <t>Comissão de parceiros</t>
  </si>
  <si>
    <t>006.01.02</t>
  </si>
  <si>
    <t>Publicidade e Propaganda</t>
  </si>
  <si>
    <t>006.01.02.0001</t>
  </si>
  <si>
    <t>Anúncios online</t>
  </si>
  <si>
    <t>006.01.02.0002</t>
  </si>
  <si>
    <t>Publicidade local</t>
  </si>
  <si>
    <t>Gerência</t>
  </si>
  <si>
    <t>006.02.01.0002</t>
  </si>
  <si>
    <t>Financeiro e RH</t>
  </si>
  <si>
    <t>Infraestrutura</t>
  </si>
  <si>
    <t>Aluguel</t>
  </si>
  <si>
    <t>Energia elétrica e água</t>
  </si>
  <si>
    <t>006.02.02.0003</t>
  </si>
  <si>
    <t>Internet e telefonia</t>
  </si>
  <si>
    <t>Assessoria jurídica</t>
  </si>
  <si>
    <t>Receitas e Despesas Financeiras</t>
  </si>
  <si>
    <t>Rendimentos bancários</t>
  </si>
  <si>
    <t>Rendimentos de aplicações</t>
  </si>
  <si>
    <t>Juros e encargos</t>
  </si>
  <si>
    <t>Juros de empréstimos</t>
  </si>
  <si>
    <t>008.02.01.0002</t>
  </si>
  <si>
    <t>Multas e encargos bancários</t>
  </si>
  <si>
    <t>Impostos sobre o Lucro</t>
  </si>
  <si>
    <t>Imposto de Renda Pessoa Jurídica</t>
  </si>
  <si>
    <t>Contribuição Social sobre o Lucro Líquido</t>
  </si>
  <si>
    <t>Receita com Produtos</t>
  </si>
  <si>
    <t>Venda de Pães</t>
  </si>
  <si>
    <t>Pães tradicionais</t>
  </si>
  <si>
    <t>Pães especiais e integrais</t>
  </si>
  <si>
    <t>001.01.01.0003</t>
  </si>
  <si>
    <t>Pães recheados</t>
  </si>
  <si>
    <t>Venda de Bolos</t>
  </si>
  <si>
    <t>Bolos simples</t>
  </si>
  <si>
    <t>Bolos recheados</t>
  </si>
  <si>
    <t>001.01.02.0003</t>
  </si>
  <si>
    <t>Bolos personalizados por encomenda</t>
  </si>
  <si>
    <t>Venda de Salgados</t>
  </si>
  <si>
    <t>Coxinhas, empadas e esfihas</t>
  </si>
  <si>
    <t>Quiches e tortas salgadas</t>
  </si>
  <si>
    <t>Venda de Doces</t>
  </si>
  <si>
    <t>Brigadeiros, beijinhos, cajuzinhos</t>
  </si>
  <si>
    <t>Tortas doces e sobremesas</t>
  </si>
  <si>
    <t>001.01.05</t>
  </si>
  <si>
    <t>Venda de Bebidas</t>
  </si>
  <si>
    <t>001.01.05.0001</t>
  </si>
  <si>
    <t>Café e chás</t>
  </si>
  <si>
    <t>001.01.05.0002</t>
  </si>
  <si>
    <t>Sucos e refrigerantes</t>
  </si>
  <si>
    <t>001.01.05.0003</t>
  </si>
  <si>
    <t>Água mineral</t>
  </si>
  <si>
    <t>Encomendas para eventos</t>
  </si>
  <si>
    <t>Buffet de café da manhã</t>
  </si>
  <si>
    <t>Aniversários e confraternizações</t>
  </si>
  <si>
    <t>Aluguel de espaço para festas</t>
  </si>
  <si>
    <t>ICMS sobre vendas de produtos</t>
  </si>
  <si>
    <t>Descontos promocionais</t>
  </si>
  <si>
    <t>Cancelamentos e trocas</t>
  </si>
  <si>
    <t>Matéria-Prima</t>
  </si>
  <si>
    <t>Farinha, fermento e ovos</t>
  </si>
  <si>
    <t>004.01.01.001</t>
  </si>
  <si>
    <t>Leite, manteiga e derivados</t>
  </si>
  <si>
    <t>004.01.02.001</t>
  </si>
  <si>
    <t>004.01.03</t>
  </si>
  <si>
    <t>Açúcar, chocolate, frutas</t>
  </si>
  <si>
    <t>004.01.03.001</t>
  </si>
  <si>
    <t>004.01.04</t>
  </si>
  <si>
    <t>Embalagens e descartáveis</t>
  </si>
  <si>
    <t>004.01.04.001</t>
  </si>
  <si>
    <t>Padeiros e confeiteiros</t>
  </si>
  <si>
    <t>004.02.01.001</t>
  </si>
  <si>
    <t>Auxiliares de produção</t>
  </si>
  <si>
    <t>004.02.02.001</t>
  </si>
  <si>
    <t>004.03</t>
  </si>
  <si>
    <t>Energia e Consumo</t>
  </si>
  <si>
    <t>004.03.01</t>
  </si>
  <si>
    <t>Energia elétrica - produção</t>
  </si>
  <si>
    <t>004.03.01.001</t>
  </si>
  <si>
    <t>004.03.02</t>
  </si>
  <si>
    <t>Gás de cozinha</t>
  </si>
  <si>
    <t>004.03.02.001</t>
  </si>
  <si>
    <t>Cartazes, panfletos e redes sociais</t>
  </si>
  <si>
    <t>Salários administrativos</t>
  </si>
  <si>
    <t>Serviços de terceiros</t>
  </si>
  <si>
    <t>Manutenção de equipamentos</t>
  </si>
  <si>
    <t>Despesas com infraestrutura</t>
  </si>
  <si>
    <t>Aluguel e condomínio</t>
  </si>
  <si>
    <t>Água, luz e telefone</t>
  </si>
  <si>
    <t>006.02.03.0003</t>
  </si>
  <si>
    <t>Materiais de limpeza</t>
  </si>
  <si>
    <t>006.03</t>
  </si>
  <si>
    <t>Despesas com Logística</t>
  </si>
  <si>
    <t>006.03.01</t>
  </si>
  <si>
    <t>Entrega de encomendas</t>
  </si>
  <si>
    <t>006.03.02</t>
  </si>
  <si>
    <t>Combustível para transporte</t>
  </si>
  <si>
    <t>Rendimento de aplicações</t>
  </si>
  <si>
    <t>Tarifas bancárias e juros</t>
  </si>
  <si>
    <t>Venda de Brinquedos</t>
  </si>
  <si>
    <t>Brinquedos educativos eletrônicos</t>
  </si>
  <si>
    <t>Brinquedos com controle remoto</t>
  </si>
  <si>
    <t>Brinquedos com sensores ou conectividade</t>
  </si>
  <si>
    <t>Venda de Componentes e Acessórios</t>
  </si>
  <si>
    <t>Baterias e carregadores</t>
  </si>
  <si>
    <t>Peças sobressalentes</t>
  </si>
  <si>
    <t>Projetos sob demanda</t>
  </si>
  <si>
    <t>Prototipagem eletrônica para terceiros</t>
  </si>
  <si>
    <t>Assistência Técnica</t>
  </si>
  <si>
    <t>Conserto e manutenção de brinquedos</t>
  </si>
  <si>
    <t>Customização de produtos</t>
  </si>
  <si>
    <t>Personalização para aniversários e eventos</t>
  </si>
  <si>
    <t>ICMS sobre venda de brinquedos</t>
  </si>
  <si>
    <t>Devoluções de produtos com defeito</t>
  </si>
  <si>
    <t>Placas eletrônicas, chips e sensores</t>
  </si>
  <si>
    <t>Plástico injetado e componentes de montagem</t>
  </si>
  <si>
    <t>Embalagens</t>
  </si>
  <si>
    <t>Montadores e técnicos eletrônicos</t>
  </si>
  <si>
    <t>Energia elétrica da produção</t>
  </si>
  <si>
    <t>Desgaste de equipamentos e ferramentas</t>
  </si>
  <si>
    <t>Comissões de representantes</t>
  </si>
  <si>
    <t>Marketing e Publicidade</t>
  </si>
  <si>
    <t>Campanhas em redes sociais</t>
  </si>
  <si>
    <t>Participação em feiras e eventos</t>
  </si>
  <si>
    <t>Consultoria em design</t>
  </si>
  <si>
    <t>Aluguel da fábrica</t>
  </si>
  <si>
    <t>Água, luz e internet</t>
  </si>
  <si>
    <t>Limpeza e segurança patrimonial</t>
  </si>
  <si>
    <t>Fretes e transportadoras</t>
  </si>
  <si>
    <t>Embalagens especiais para transporte</t>
  </si>
  <si>
    <t>Juros sobre capital de giro</t>
  </si>
  <si>
    <t>008.02.02</t>
  </si>
  <si>
    <t>Taxas bancárias</t>
  </si>
  <si>
    <t>Valor 2025</t>
  </si>
  <si>
    <t>Valor 2026</t>
  </si>
  <si>
    <t>Valor 2027</t>
  </si>
  <si>
    <t>004.01.03.0001</t>
  </si>
  <si>
    <t>004.01.04.0001</t>
  </si>
  <si>
    <t>004.03.01.0001</t>
  </si>
  <si>
    <t>004.03.02.0001</t>
  </si>
  <si>
    <t>2025 TOTAL</t>
  </si>
  <si>
    <t>2026 TOTAL</t>
  </si>
  <si>
    <t>2027 TOTAL</t>
  </si>
  <si>
    <t>(=) Grupo Receita Bruta</t>
  </si>
  <si>
    <t>Venda de Serviços Prestados</t>
  </si>
  <si>
    <t>Vendas de Mercadorias Prestados</t>
  </si>
  <si>
    <t>(-) Grupo Deduções</t>
  </si>
  <si>
    <t>(=) Grupo Receita Líquida</t>
  </si>
  <si>
    <t>(-) Grupo Custos</t>
  </si>
  <si>
    <t>(=) Lucro Bruto</t>
  </si>
  <si>
    <t>Despesas Administrativa</t>
  </si>
  <si>
    <t>(=) Resultado</t>
  </si>
  <si>
    <t>Tipo</t>
  </si>
  <si>
    <t>Codigo</t>
  </si>
  <si>
    <t>Vinculo(GRUPO GOLEIRO)</t>
  </si>
  <si>
    <t/>
  </si>
  <si>
    <t>exemplo001.01.01.0001</t>
  </si>
  <si>
    <t>exemplo001.01.01.0002</t>
  </si>
  <si>
    <t>exemplo001.01.02.0001</t>
  </si>
  <si>
    <t>exemplo001.01.02.0002</t>
  </si>
  <si>
    <t>exemplo001.01.03.0001</t>
  </si>
  <si>
    <t>exemplo001.01.03.0002</t>
  </si>
  <si>
    <t>exemplo001.01.04.0001</t>
  </si>
  <si>
    <t>exemplo001.01.04.0002</t>
  </si>
  <si>
    <t>exemplo002.01.01.0001</t>
  </si>
  <si>
    <t>exemplo002.01.02.0001</t>
  </si>
  <si>
    <t>exemplo002.01.02.0002</t>
  </si>
  <si>
    <t>exemplo002.02.01.0001</t>
  </si>
  <si>
    <t>exemplo002.02.02.0001</t>
  </si>
  <si>
    <t>exemplo004.01.01.0001</t>
  </si>
  <si>
    <t>exemplo004.01.01.0002</t>
  </si>
  <si>
    <t>exemplo004.01.02.0001</t>
  </si>
  <si>
    <t>exemplo004.01.02.0002</t>
  </si>
  <si>
    <t>exemplo004.02.01.0001</t>
  </si>
  <si>
    <t>exemplo004.02.02.0001</t>
  </si>
  <si>
    <t>exemplo006.01.01.0001</t>
  </si>
  <si>
    <t>exemplo006.01.01.0002</t>
  </si>
  <si>
    <t>exemplo006.02.01.0001</t>
  </si>
  <si>
    <t>exemplo006.02.02.0001</t>
  </si>
  <si>
    <t>exemplo006.02.02.0002</t>
  </si>
  <si>
    <t>exemplo006.02.03.0001</t>
  </si>
  <si>
    <t>exemplo006.02.03.0002</t>
  </si>
  <si>
    <t>exemplo008.01.01.0001</t>
  </si>
  <si>
    <t>exemplo008.02.01.0001</t>
  </si>
  <si>
    <t>exemplo010.01.01.0001</t>
  </si>
  <si>
    <t>exemplo010.02.01.0001</t>
  </si>
  <si>
    <t>exemplo001.01.01.0001; exemplo001.01.01.0002</t>
  </si>
  <si>
    <t>Descricao</t>
  </si>
  <si>
    <t>Vinculo(BOLEIRO)</t>
  </si>
  <si>
    <t>Vinculo(GRUPO GOLEIRO CROS)</t>
  </si>
  <si>
    <t>calculo (001 + 002)</t>
  </si>
  <si>
    <t>calculo (003 + 004)</t>
  </si>
  <si>
    <t>calculo (005 + 006)</t>
  </si>
  <si>
    <t>calculo (007 + 008)</t>
  </si>
  <si>
    <t>calculo (009 + 010)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</si>
</sst>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0" fontId="3" fillId="0" borderId="0" xfId="0" applyFont="1" applyAlignment="1">
      <alignment horizontal="right"/>
    </xf>
    <xf numFmtId="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3"/>
  <sheetViews>
    <sheetView topLeftCell="A50" workbookViewId="0">
      <selection activeCell="C76" sqref="C76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6.44140625" bestFit="1" customWidth="1"/>
    <col min="4" max="5" width="57.77734375" customWidth="1"/>
  </cols>
  <sheetData>
    <row r="1" spans="1:5" ht="14.4" x14ac:dyDescent="0.25">
      <c r="A1" s="1" t="s">
        <v>358</v>
      </c>
      <c r="B1" s="1" t="s">
        <v>392</v>
      </c>
      <c r="C1" s="8" t="s">
        <v>357</v>
      </c>
      <c r="D1" s="8" t="s">
        <v>359</v>
      </c>
      <c r="E1" s="8" t="s">
        <v>394</v>
      </c>
    </row>
    <row r="2" spans="1:5" ht="15.75" customHeight="1" x14ac:dyDescent="0.3">
      <c r="A2" s="2" t="s">
        <v>2</v>
      </c>
      <c r="B2" s="2" t="s">
        <v>3</v>
      </c>
      <c r="C2" s="3" t="str">
        <f t="shared" ref="C2:C27" si="0">IF(OR(LEN(A2)=3,LEN(A2)=6,LEN(A2)=9),"sintetica","analitica")</f>
        <v>sintetica</v>
      </c>
      <c r="D2" t="s">
        <v>360</v>
      </c>
      <c r="E2" t="s">
        <v>360</v>
      </c>
    </row>
    <row r="3" spans="1:5" ht="15.75" customHeight="1" x14ac:dyDescent="0.3">
      <c r="A3" s="2" t="s">
        <v>4</v>
      </c>
      <c r="B3" s="2" t="s">
        <v>5</v>
      </c>
      <c r="C3" s="3" t="str">
        <f t="shared" si="0"/>
        <v>sintetica</v>
      </c>
      <c r="D3" t="s">
        <v>360</v>
      </c>
      <c r="E3" t="s">
        <v>360</v>
      </c>
    </row>
    <row r="4" spans="1:5" ht="15.75" customHeight="1" x14ac:dyDescent="0.3">
      <c r="A4" s="2" t="s">
        <v>6</v>
      </c>
      <c r="B4" s="2" t="s">
        <v>7</v>
      </c>
      <c r="C4" s="3" t="str">
        <f t="shared" si="0"/>
        <v>sintetica</v>
      </c>
      <c r="D4" t="s">
        <v>360</v>
      </c>
      <c r="E4" t="s">
        <v>360</v>
      </c>
    </row>
    <row r="5" spans="1:5" ht="15.75" customHeight="1" x14ac:dyDescent="0.3">
      <c r="A5" s="2" t="s">
        <v>8</v>
      </c>
      <c r="B5" s="2" t="s">
        <v>9</v>
      </c>
      <c r="C5" s="3" t="str">
        <f t="shared" si="0"/>
        <v>analitica</v>
      </c>
      <c r="D5" s="2" t="s">
        <v>391</v>
      </c>
      <c r="E5" s="2" t="s">
        <v>361</v>
      </c>
    </row>
    <row r="6" spans="1:5" ht="15.75" customHeight="1" x14ac:dyDescent="0.3">
      <c r="A6" s="2" t="s">
        <v>10</v>
      </c>
      <c r="B6" s="2" t="s">
        <v>11</v>
      </c>
      <c r="C6" s="3" t="str">
        <f t="shared" si="0"/>
        <v>analitica</v>
      </c>
      <c r="D6" s="2"/>
      <c r="E6" s="2" t="s">
        <v>362</v>
      </c>
    </row>
    <row r="7" spans="1:5" ht="15.75" customHeight="1" x14ac:dyDescent="0.3">
      <c r="A7" s="2" t="s">
        <v>12</v>
      </c>
      <c r="B7" s="2" t="s">
        <v>13</v>
      </c>
      <c r="C7" s="3" t="str">
        <f t="shared" si="0"/>
        <v>sintetica</v>
      </c>
      <c r="D7" t="s">
        <v>360</v>
      </c>
      <c r="E7" t="s">
        <v>360</v>
      </c>
    </row>
    <row r="8" spans="1:5" ht="15.75" customHeight="1" x14ac:dyDescent="0.3">
      <c r="A8" s="2" t="s">
        <v>14</v>
      </c>
      <c r="B8" s="2" t="s">
        <v>15</v>
      </c>
      <c r="C8" s="3" t="str">
        <f t="shared" si="0"/>
        <v>analitica</v>
      </c>
      <c r="D8" s="2" t="s">
        <v>363</v>
      </c>
      <c r="E8" s="2" t="s">
        <v>363</v>
      </c>
    </row>
    <row r="9" spans="1:5" ht="15.75" customHeight="1" x14ac:dyDescent="0.3">
      <c r="A9" s="2" t="s">
        <v>16</v>
      </c>
      <c r="B9" s="2" t="s">
        <v>17</v>
      </c>
      <c r="C9" s="3" t="str">
        <f t="shared" si="0"/>
        <v>analitica</v>
      </c>
      <c r="D9" s="2" t="s">
        <v>364</v>
      </c>
      <c r="E9" s="2" t="s">
        <v>364</v>
      </c>
    </row>
    <row r="10" spans="1:5" ht="15.75" customHeight="1" x14ac:dyDescent="0.3">
      <c r="A10" s="2" t="s">
        <v>18</v>
      </c>
      <c r="B10" s="2" t="s">
        <v>19</v>
      </c>
      <c r="C10" s="3" t="str">
        <f t="shared" si="0"/>
        <v>sintetica</v>
      </c>
      <c r="D10" t="s">
        <v>360</v>
      </c>
      <c r="E10" t="s">
        <v>360</v>
      </c>
    </row>
    <row r="11" spans="1:5" ht="15.75" customHeight="1" x14ac:dyDescent="0.3">
      <c r="A11" s="2" t="s">
        <v>20</v>
      </c>
      <c r="B11" s="2" t="s">
        <v>21</v>
      </c>
      <c r="C11" s="3" t="str">
        <f t="shared" si="0"/>
        <v>analitica</v>
      </c>
      <c r="D11" s="2" t="s">
        <v>365</v>
      </c>
      <c r="E11" s="2" t="s">
        <v>365</v>
      </c>
    </row>
    <row r="12" spans="1:5" ht="15.75" customHeight="1" x14ac:dyDescent="0.3">
      <c r="A12" s="2" t="s">
        <v>22</v>
      </c>
      <c r="B12" s="2" t="s">
        <v>23</v>
      </c>
      <c r="C12" s="3" t="str">
        <f t="shared" si="0"/>
        <v>analitica</v>
      </c>
      <c r="D12" s="2" t="s">
        <v>366</v>
      </c>
      <c r="E12" s="2" t="s">
        <v>366</v>
      </c>
    </row>
    <row r="13" spans="1:5" ht="15.75" customHeight="1" x14ac:dyDescent="0.3">
      <c r="A13" s="2" t="s">
        <v>24</v>
      </c>
      <c r="B13" s="2" t="s">
        <v>25</v>
      </c>
      <c r="C13" s="3" t="str">
        <f t="shared" si="0"/>
        <v>sintetica</v>
      </c>
      <c r="D13" t="s">
        <v>360</v>
      </c>
      <c r="E13" t="s">
        <v>360</v>
      </c>
    </row>
    <row r="14" spans="1:5" ht="15.75" customHeight="1" x14ac:dyDescent="0.3">
      <c r="A14" s="2" t="s">
        <v>26</v>
      </c>
      <c r="B14" s="2" t="s">
        <v>27</v>
      </c>
      <c r="C14" s="3" t="str">
        <f t="shared" si="0"/>
        <v>analitica</v>
      </c>
      <c r="D14" s="2" t="s">
        <v>367</v>
      </c>
      <c r="E14" s="2" t="s">
        <v>367</v>
      </c>
    </row>
    <row r="15" spans="1:5" ht="15.75" customHeight="1" x14ac:dyDescent="0.3">
      <c r="A15" s="2" t="s">
        <v>28</v>
      </c>
      <c r="B15" s="2" t="s">
        <v>29</v>
      </c>
      <c r="C15" s="3" t="str">
        <f t="shared" si="0"/>
        <v>analitica</v>
      </c>
      <c r="D15" s="2" t="s">
        <v>368</v>
      </c>
      <c r="E15" s="2" t="s">
        <v>368</v>
      </c>
    </row>
    <row r="16" spans="1:5" ht="15.75" customHeight="1" x14ac:dyDescent="0.3">
      <c r="A16" s="2" t="s">
        <v>30</v>
      </c>
      <c r="B16" s="2" t="s">
        <v>31</v>
      </c>
      <c r="C16" s="3" t="str">
        <f t="shared" si="0"/>
        <v>sintetica</v>
      </c>
      <c r="D16" t="s">
        <v>360</v>
      </c>
      <c r="E16" t="s">
        <v>360</v>
      </c>
    </row>
    <row r="17" spans="1:5" ht="15.75" customHeight="1" x14ac:dyDescent="0.3">
      <c r="A17" s="2" t="s">
        <v>32</v>
      </c>
      <c r="B17" s="2" t="s">
        <v>33</v>
      </c>
      <c r="C17" s="3" t="str">
        <f t="shared" si="0"/>
        <v>sintetica</v>
      </c>
      <c r="D17" t="s">
        <v>360</v>
      </c>
      <c r="E17" t="s">
        <v>360</v>
      </c>
    </row>
    <row r="18" spans="1:5" ht="15.75" customHeight="1" x14ac:dyDescent="0.3">
      <c r="A18" s="2" t="s">
        <v>34</v>
      </c>
      <c r="B18" s="2" t="s">
        <v>35</v>
      </c>
      <c r="C18" s="3" t="str">
        <f t="shared" si="0"/>
        <v>sintetica</v>
      </c>
      <c r="D18" t="s">
        <v>360</v>
      </c>
      <c r="E18" t="s">
        <v>360</v>
      </c>
    </row>
    <row r="19" spans="1:5" ht="15.75" customHeight="1" x14ac:dyDescent="0.3">
      <c r="A19" s="2" t="s">
        <v>36</v>
      </c>
      <c r="B19" s="2" t="s">
        <v>37</v>
      </c>
      <c r="C19" s="3" t="str">
        <f t="shared" si="0"/>
        <v>analitica</v>
      </c>
      <c r="D19" s="2" t="s">
        <v>369</v>
      </c>
      <c r="E19" s="2" t="s">
        <v>369</v>
      </c>
    </row>
    <row r="20" spans="1:5" ht="15.75" customHeight="1" x14ac:dyDescent="0.3">
      <c r="A20" s="2" t="s">
        <v>38</v>
      </c>
      <c r="B20" s="2" t="s">
        <v>39</v>
      </c>
      <c r="C20" s="3" t="str">
        <f t="shared" si="0"/>
        <v>sintetica</v>
      </c>
      <c r="D20" t="s">
        <v>360</v>
      </c>
      <c r="E20" t="s">
        <v>360</v>
      </c>
    </row>
    <row r="21" spans="1:5" ht="15.75" customHeight="1" x14ac:dyDescent="0.3">
      <c r="A21" s="2" t="s">
        <v>40</v>
      </c>
      <c r="B21" s="2" t="s">
        <v>41</v>
      </c>
      <c r="C21" s="3" t="str">
        <f t="shared" si="0"/>
        <v>analitica</v>
      </c>
      <c r="D21" s="2" t="s">
        <v>370</v>
      </c>
      <c r="E21" s="2" t="s">
        <v>370</v>
      </c>
    </row>
    <row r="22" spans="1:5" ht="15.75" customHeight="1" x14ac:dyDescent="0.3">
      <c r="A22" s="2" t="s">
        <v>42</v>
      </c>
      <c r="B22" s="2" t="s">
        <v>43</v>
      </c>
      <c r="C22" s="3" t="str">
        <f t="shared" si="0"/>
        <v>analitica</v>
      </c>
      <c r="D22" s="2" t="s">
        <v>371</v>
      </c>
      <c r="E22" s="2" t="s">
        <v>371</v>
      </c>
    </row>
    <row r="23" spans="1:5" ht="15.75" customHeight="1" x14ac:dyDescent="0.3">
      <c r="A23" s="2" t="s">
        <v>44</v>
      </c>
      <c r="B23" s="2" t="s">
        <v>45</v>
      </c>
      <c r="C23" s="3" t="str">
        <f t="shared" si="0"/>
        <v>sintetica</v>
      </c>
      <c r="D23" t="s">
        <v>360</v>
      </c>
      <c r="E23" t="s">
        <v>360</v>
      </c>
    </row>
    <row r="24" spans="1:5" ht="15.75" customHeight="1" x14ac:dyDescent="0.3">
      <c r="A24" s="2" t="s">
        <v>46</v>
      </c>
      <c r="B24" s="2" t="s">
        <v>47</v>
      </c>
      <c r="C24" s="3" t="str">
        <f t="shared" si="0"/>
        <v>sintetica</v>
      </c>
      <c r="D24" t="s">
        <v>360</v>
      </c>
      <c r="E24" t="s">
        <v>360</v>
      </c>
    </row>
    <row r="25" spans="1:5" ht="15.75" customHeight="1" x14ac:dyDescent="0.3">
      <c r="A25" s="2" t="s">
        <v>48</v>
      </c>
      <c r="B25" s="2" t="s">
        <v>49</v>
      </c>
      <c r="C25" s="3" t="str">
        <f t="shared" si="0"/>
        <v>analitica</v>
      </c>
      <c r="D25" s="2" t="s">
        <v>372</v>
      </c>
      <c r="E25" s="2" t="s">
        <v>372</v>
      </c>
    </row>
    <row r="26" spans="1:5" ht="15.75" customHeight="1" x14ac:dyDescent="0.3">
      <c r="A26" s="2" t="s">
        <v>50</v>
      </c>
      <c r="B26" s="2" t="s">
        <v>51</v>
      </c>
      <c r="C26" s="3" t="str">
        <f t="shared" si="0"/>
        <v>sintetica</v>
      </c>
      <c r="D26" t="s">
        <v>360</v>
      </c>
      <c r="E26" t="s">
        <v>360</v>
      </c>
    </row>
    <row r="27" spans="1:5" ht="15.75" customHeight="1" x14ac:dyDescent="0.3">
      <c r="A27" s="2" t="s">
        <v>52</v>
      </c>
      <c r="B27" s="2" t="s">
        <v>53</v>
      </c>
      <c r="C27" s="3" t="str">
        <f t="shared" si="0"/>
        <v>analitica</v>
      </c>
      <c r="D27" s="2" t="s">
        <v>373</v>
      </c>
      <c r="E27" s="2" t="s">
        <v>373</v>
      </c>
    </row>
    <row r="28" spans="1:5" ht="15.75" customHeight="1" x14ac:dyDescent="0.3">
      <c r="A28" s="2" t="s">
        <v>54</v>
      </c>
      <c r="B28" s="2" t="s">
        <v>55</v>
      </c>
      <c r="C28" s="3" t="s">
        <v>395</v>
      </c>
      <c r="D28" t="s">
        <v>360</v>
      </c>
      <c r="E28" t="s">
        <v>360</v>
      </c>
    </row>
    <row r="29" spans="1:5" ht="15.75" customHeight="1" x14ac:dyDescent="0.3">
      <c r="A29" s="2" t="s">
        <v>56</v>
      </c>
      <c r="B29" s="2" t="s">
        <v>57</v>
      </c>
      <c r="C29" s="3" t="str">
        <f t="shared" ref="C29:C41" si="1">IF(OR(LEN(A29)=3,LEN(A29)=6,LEN(A29)=9),"sintetica","analitica")</f>
        <v>sintetica</v>
      </c>
      <c r="D29" t="s">
        <v>360</v>
      </c>
      <c r="E29" t="s">
        <v>360</v>
      </c>
    </row>
    <row r="30" spans="1:5" ht="15.75" customHeight="1" x14ac:dyDescent="0.3">
      <c r="A30" s="2" t="s">
        <v>58</v>
      </c>
      <c r="B30" s="2" t="s">
        <v>59</v>
      </c>
      <c r="C30" s="3" t="str">
        <f t="shared" si="1"/>
        <v>sintetica</v>
      </c>
      <c r="D30" t="s">
        <v>360</v>
      </c>
      <c r="E30" t="s">
        <v>360</v>
      </c>
    </row>
    <row r="31" spans="1:5" ht="15.75" customHeight="1" x14ac:dyDescent="0.3">
      <c r="A31" s="2" t="s">
        <v>60</v>
      </c>
      <c r="B31" s="2" t="s">
        <v>61</v>
      </c>
      <c r="C31" s="3" t="str">
        <f t="shared" si="1"/>
        <v>sintetica</v>
      </c>
      <c r="D31" t="s">
        <v>360</v>
      </c>
      <c r="E31" t="s">
        <v>360</v>
      </c>
    </row>
    <row r="32" spans="1:5" ht="14.4" x14ac:dyDescent="0.3">
      <c r="A32" s="2" t="s">
        <v>62</v>
      </c>
      <c r="B32" s="2" t="s">
        <v>63</v>
      </c>
      <c r="C32" s="3" t="str">
        <f t="shared" si="1"/>
        <v>analitica</v>
      </c>
      <c r="D32" s="2" t="s">
        <v>374</v>
      </c>
      <c r="E32" s="2" t="s">
        <v>374</v>
      </c>
    </row>
    <row r="33" spans="1:5" ht="14.4" x14ac:dyDescent="0.3">
      <c r="A33" s="2" t="s">
        <v>64</v>
      </c>
      <c r="B33" s="2" t="s">
        <v>65</v>
      </c>
      <c r="C33" s="3" t="str">
        <f t="shared" si="1"/>
        <v>analitica</v>
      </c>
      <c r="D33" s="2" t="s">
        <v>375</v>
      </c>
      <c r="E33" s="2" t="s">
        <v>375</v>
      </c>
    </row>
    <row r="34" spans="1:5" ht="14.4" x14ac:dyDescent="0.3">
      <c r="A34" s="2" t="s">
        <v>66</v>
      </c>
      <c r="B34" s="2" t="s">
        <v>67</v>
      </c>
      <c r="C34" s="3" t="str">
        <f t="shared" si="1"/>
        <v>sintetica</v>
      </c>
      <c r="D34" t="s">
        <v>360</v>
      </c>
      <c r="E34" t="s">
        <v>360</v>
      </c>
    </row>
    <row r="35" spans="1:5" ht="14.4" x14ac:dyDescent="0.3">
      <c r="A35" s="2" t="s">
        <v>68</v>
      </c>
      <c r="B35" s="2" t="s">
        <v>69</v>
      </c>
      <c r="C35" s="3" t="str">
        <f t="shared" si="1"/>
        <v>analitica</v>
      </c>
      <c r="D35" s="2" t="s">
        <v>376</v>
      </c>
      <c r="E35" s="2" t="s">
        <v>376</v>
      </c>
    </row>
    <row r="36" spans="1:5" ht="14.4" x14ac:dyDescent="0.3">
      <c r="A36" s="2" t="s">
        <v>70</v>
      </c>
      <c r="B36" s="2" t="s">
        <v>71</v>
      </c>
      <c r="C36" s="3" t="str">
        <f t="shared" si="1"/>
        <v>analitica</v>
      </c>
      <c r="D36" s="2" t="s">
        <v>377</v>
      </c>
      <c r="E36" s="2" t="s">
        <v>377</v>
      </c>
    </row>
    <row r="37" spans="1:5" ht="14.4" x14ac:dyDescent="0.3">
      <c r="A37" s="2" t="s">
        <v>72</v>
      </c>
      <c r="B37" s="2" t="s">
        <v>73</v>
      </c>
      <c r="C37" s="3" t="str">
        <f t="shared" si="1"/>
        <v>sintetica</v>
      </c>
      <c r="D37" t="s">
        <v>360</v>
      </c>
      <c r="E37" t="s">
        <v>360</v>
      </c>
    </row>
    <row r="38" spans="1:5" ht="14.4" x14ac:dyDescent="0.3">
      <c r="A38" s="2" t="s">
        <v>74</v>
      </c>
      <c r="B38" s="2" t="s">
        <v>75</v>
      </c>
      <c r="C38" s="3" t="str">
        <f t="shared" si="1"/>
        <v>sintetica</v>
      </c>
      <c r="D38" t="s">
        <v>360</v>
      </c>
      <c r="E38" t="s">
        <v>360</v>
      </c>
    </row>
    <row r="39" spans="1:5" ht="14.4" x14ac:dyDescent="0.3">
      <c r="A39" s="2" t="s">
        <v>76</v>
      </c>
      <c r="B39" s="2" t="s">
        <v>77</v>
      </c>
      <c r="C39" s="3" t="str">
        <f t="shared" si="1"/>
        <v>analitica</v>
      </c>
      <c r="D39" s="2" t="s">
        <v>378</v>
      </c>
      <c r="E39" s="2" t="s">
        <v>378</v>
      </c>
    </row>
    <row r="40" spans="1:5" ht="14.4" x14ac:dyDescent="0.3">
      <c r="A40" s="2" t="s">
        <v>78</v>
      </c>
      <c r="B40" s="2" t="s">
        <v>79</v>
      </c>
      <c r="C40" s="3" t="str">
        <f t="shared" si="1"/>
        <v>sintetica</v>
      </c>
      <c r="D40" t="s">
        <v>360</v>
      </c>
      <c r="E40" t="s">
        <v>360</v>
      </c>
    </row>
    <row r="41" spans="1:5" ht="14.4" x14ac:dyDescent="0.3">
      <c r="A41" s="2" t="s">
        <v>80</v>
      </c>
      <c r="B41" s="2" t="s">
        <v>81</v>
      </c>
      <c r="C41" s="3" t="str">
        <f t="shared" si="1"/>
        <v>analitica</v>
      </c>
      <c r="D41" s="2" t="s">
        <v>379</v>
      </c>
      <c r="E41" s="2" t="s">
        <v>379</v>
      </c>
    </row>
    <row r="42" spans="1:5" ht="14.4" x14ac:dyDescent="0.3">
      <c r="A42" s="2" t="s">
        <v>82</v>
      </c>
      <c r="B42" s="2" t="s">
        <v>83</v>
      </c>
      <c r="C42" s="3" t="s">
        <v>396</v>
      </c>
      <c r="D42" t="s">
        <v>360</v>
      </c>
      <c r="E42" t="s">
        <v>360</v>
      </c>
    </row>
    <row r="43" spans="1:5" ht="14.4" x14ac:dyDescent="0.3">
      <c r="A43" s="2" t="s">
        <v>84</v>
      </c>
      <c r="B43" s="2" t="s">
        <v>85</v>
      </c>
      <c r="C43" s="3" t="str">
        <f t="shared" ref="C43:C56" si="2">IF(OR(LEN(A43)=3,LEN(A43)=6,LEN(A43)=9),"sintetica","analitica")</f>
        <v>sintetica</v>
      </c>
      <c r="D43" t="s">
        <v>360</v>
      </c>
      <c r="E43" t="s">
        <v>360</v>
      </c>
    </row>
    <row r="44" spans="1:5" ht="14.4" x14ac:dyDescent="0.3">
      <c r="A44" s="2" t="s">
        <v>86</v>
      </c>
      <c r="B44" s="2" t="s">
        <v>87</v>
      </c>
      <c r="C44" s="3" t="str">
        <f t="shared" si="2"/>
        <v>sintetica</v>
      </c>
      <c r="D44" t="s">
        <v>360</v>
      </c>
      <c r="E44" t="s">
        <v>360</v>
      </c>
    </row>
    <row r="45" spans="1:5" ht="14.4" x14ac:dyDescent="0.3">
      <c r="A45" s="2" t="s">
        <v>88</v>
      </c>
      <c r="B45" s="2" t="s">
        <v>89</v>
      </c>
      <c r="C45" s="3" t="str">
        <f t="shared" si="2"/>
        <v>sintetica</v>
      </c>
      <c r="D45" t="s">
        <v>360</v>
      </c>
      <c r="E45" t="s">
        <v>360</v>
      </c>
    </row>
    <row r="46" spans="1:5" ht="14.4" x14ac:dyDescent="0.3">
      <c r="A46" s="2" t="s">
        <v>90</v>
      </c>
      <c r="B46" s="2" t="s">
        <v>91</v>
      </c>
      <c r="C46" s="3" t="str">
        <f t="shared" si="2"/>
        <v>analitica</v>
      </c>
      <c r="D46" s="2" t="s">
        <v>380</v>
      </c>
      <c r="E46" s="2" t="s">
        <v>380</v>
      </c>
    </row>
    <row r="47" spans="1:5" ht="14.4" x14ac:dyDescent="0.3">
      <c r="A47" s="2" t="s">
        <v>92</v>
      </c>
      <c r="B47" s="2" t="s">
        <v>93</v>
      </c>
      <c r="C47" s="3" t="str">
        <f t="shared" si="2"/>
        <v>analitica</v>
      </c>
      <c r="D47" s="2" t="s">
        <v>381</v>
      </c>
      <c r="E47" s="2" t="s">
        <v>381</v>
      </c>
    </row>
    <row r="48" spans="1:5" ht="14.4" x14ac:dyDescent="0.3">
      <c r="A48" s="2" t="s">
        <v>94</v>
      </c>
      <c r="B48" s="2" t="s">
        <v>95</v>
      </c>
      <c r="C48" s="3" t="str">
        <f t="shared" si="2"/>
        <v>sintetica</v>
      </c>
      <c r="D48" t="s">
        <v>360</v>
      </c>
      <c r="E48" t="s">
        <v>360</v>
      </c>
    </row>
    <row r="49" spans="1:5" ht="14.4" x14ac:dyDescent="0.3">
      <c r="A49" s="2" t="s">
        <v>96</v>
      </c>
      <c r="B49" s="2" t="s">
        <v>97</v>
      </c>
      <c r="C49" s="3" t="str">
        <f t="shared" si="2"/>
        <v>sintetica</v>
      </c>
      <c r="D49" t="s">
        <v>360</v>
      </c>
      <c r="E49" t="s">
        <v>360</v>
      </c>
    </row>
    <row r="50" spans="1:5" ht="14.4" x14ac:dyDescent="0.3">
      <c r="A50" s="2" t="s">
        <v>98</v>
      </c>
      <c r="B50" s="2" t="s">
        <v>99</v>
      </c>
      <c r="C50" s="3" t="str">
        <f t="shared" si="2"/>
        <v>analitica</v>
      </c>
      <c r="D50" s="2" t="s">
        <v>382</v>
      </c>
      <c r="E50" s="2" t="s">
        <v>382</v>
      </c>
    </row>
    <row r="51" spans="1:5" ht="14.4" x14ac:dyDescent="0.3">
      <c r="A51" s="2" t="s">
        <v>100</v>
      </c>
      <c r="B51" s="2" t="s">
        <v>101</v>
      </c>
      <c r="C51" s="3" t="str">
        <f t="shared" si="2"/>
        <v>sintetica</v>
      </c>
      <c r="D51" t="s">
        <v>360</v>
      </c>
      <c r="E51" t="s">
        <v>360</v>
      </c>
    </row>
    <row r="52" spans="1:5" ht="14.4" x14ac:dyDescent="0.3">
      <c r="A52" s="2" t="s">
        <v>102</v>
      </c>
      <c r="B52" s="2" t="s">
        <v>103</v>
      </c>
      <c r="C52" s="3" t="str">
        <f t="shared" si="2"/>
        <v>analitica</v>
      </c>
      <c r="D52" s="2" t="s">
        <v>383</v>
      </c>
      <c r="E52" s="2" t="s">
        <v>383</v>
      </c>
    </row>
    <row r="53" spans="1:5" ht="14.4" x14ac:dyDescent="0.3">
      <c r="A53" s="2" t="s">
        <v>104</v>
      </c>
      <c r="B53" s="2" t="s">
        <v>105</v>
      </c>
      <c r="C53" s="3" t="str">
        <f t="shared" si="2"/>
        <v>analitica</v>
      </c>
      <c r="D53" s="2" t="s">
        <v>384</v>
      </c>
      <c r="E53" s="2" t="s">
        <v>384</v>
      </c>
    </row>
    <row r="54" spans="1:5" ht="14.4" x14ac:dyDescent="0.3">
      <c r="A54" s="2" t="s">
        <v>106</v>
      </c>
      <c r="B54" s="2" t="s">
        <v>107</v>
      </c>
      <c r="C54" s="3" t="str">
        <f t="shared" si="2"/>
        <v>sintetica</v>
      </c>
      <c r="D54" t="s">
        <v>360</v>
      </c>
      <c r="E54" t="s">
        <v>360</v>
      </c>
    </row>
    <row r="55" spans="1:5" ht="14.4" x14ac:dyDescent="0.3">
      <c r="A55" s="2" t="s">
        <v>108</v>
      </c>
      <c r="B55" s="2" t="s">
        <v>109</v>
      </c>
      <c r="C55" s="3" t="str">
        <f t="shared" si="2"/>
        <v>analitica</v>
      </c>
      <c r="D55" s="2" t="s">
        <v>385</v>
      </c>
      <c r="E55" s="2" t="s">
        <v>385</v>
      </c>
    </row>
    <row r="56" spans="1:5" ht="14.4" x14ac:dyDescent="0.3">
      <c r="A56" s="2" t="s">
        <v>110</v>
      </c>
      <c r="B56" s="2" t="s">
        <v>111</v>
      </c>
      <c r="C56" s="3" t="str">
        <f t="shared" si="2"/>
        <v>analitica</v>
      </c>
      <c r="D56" s="2" t="s">
        <v>386</v>
      </c>
      <c r="E56" s="2" t="s">
        <v>386</v>
      </c>
    </row>
    <row r="57" spans="1:5" ht="14.4" x14ac:dyDescent="0.3">
      <c r="A57" s="2" t="s">
        <v>112</v>
      </c>
      <c r="B57" s="2" t="s">
        <v>113</v>
      </c>
      <c r="C57" s="3" t="s">
        <v>397</v>
      </c>
      <c r="D57" t="s">
        <v>360</v>
      </c>
      <c r="E57" t="s">
        <v>360</v>
      </c>
    </row>
    <row r="58" spans="1:5" ht="14.4" x14ac:dyDescent="0.3">
      <c r="A58" s="2" t="s">
        <v>114</v>
      </c>
      <c r="B58" s="2" t="s">
        <v>115</v>
      </c>
      <c r="C58" s="3" t="str">
        <f t="shared" ref="C58:C64" si="3">IF(OR(LEN(A58)=3,LEN(A58)=6,LEN(A58)=9),"sintetica","analitica")</f>
        <v>sintetica</v>
      </c>
      <c r="D58" t="s">
        <v>360</v>
      </c>
      <c r="E58" t="s">
        <v>360</v>
      </c>
    </row>
    <row r="59" spans="1:5" ht="14.4" x14ac:dyDescent="0.3">
      <c r="A59" s="2" t="s">
        <v>116</v>
      </c>
      <c r="B59" s="2" t="s">
        <v>117</v>
      </c>
      <c r="C59" s="3" t="str">
        <f t="shared" si="3"/>
        <v>sintetica</v>
      </c>
      <c r="D59" t="s">
        <v>360</v>
      </c>
      <c r="E59" t="s">
        <v>360</v>
      </c>
    </row>
    <row r="60" spans="1:5" ht="14.4" x14ac:dyDescent="0.3">
      <c r="A60" s="2" t="s">
        <v>118</v>
      </c>
      <c r="B60" s="2" t="s">
        <v>119</v>
      </c>
      <c r="C60" s="3" t="str">
        <f t="shared" si="3"/>
        <v>sintetica</v>
      </c>
      <c r="D60" t="s">
        <v>360</v>
      </c>
      <c r="E60" t="s">
        <v>360</v>
      </c>
    </row>
    <row r="61" spans="1:5" ht="14.4" x14ac:dyDescent="0.3">
      <c r="A61" s="2" t="s">
        <v>120</v>
      </c>
      <c r="B61" s="2" t="s">
        <v>121</v>
      </c>
      <c r="C61" s="3" t="str">
        <f t="shared" si="3"/>
        <v>analitica</v>
      </c>
      <c r="D61" s="2" t="s">
        <v>387</v>
      </c>
      <c r="E61" s="2" t="s">
        <v>387</v>
      </c>
    </row>
    <row r="62" spans="1:5" ht="14.4" x14ac:dyDescent="0.3">
      <c r="A62" s="2" t="s">
        <v>122</v>
      </c>
      <c r="B62" s="2" t="s">
        <v>123</v>
      </c>
      <c r="C62" s="3" t="str">
        <f t="shared" si="3"/>
        <v>sintetica</v>
      </c>
      <c r="D62" t="s">
        <v>360</v>
      </c>
      <c r="E62" t="s">
        <v>360</v>
      </c>
    </row>
    <row r="63" spans="1:5" ht="14.4" x14ac:dyDescent="0.3">
      <c r="A63" s="2" t="s">
        <v>124</v>
      </c>
      <c r="B63" s="2" t="s">
        <v>125</v>
      </c>
      <c r="C63" s="3" t="str">
        <f t="shared" si="3"/>
        <v>sintetica</v>
      </c>
      <c r="D63" t="s">
        <v>360</v>
      </c>
      <c r="E63" t="s">
        <v>360</v>
      </c>
    </row>
    <row r="64" spans="1:5" ht="14.4" x14ac:dyDescent="0.3">
      <c r="A64" s="2" t="s">
        <v>126</v>
      </c>
      <c r="B64" s="2" t="s">
        <v>127</v>
      </c>
      <c r="C64" s="3" t="str">
        <f t="shared" si="3"/>
        <v>analitica</v>
      </c>
      <c r="D64" s="2" t="s">
        <v>388</v>
      </c>
      <c r="E64" s="2" t="s">
        <v>388</v>
      </c>
    </row>
    <row r="65" spans="1:5" ht="14.4" x14ac:dyDescent="0.3">
      <c r="A65" s="2" t="s">
        <v>128</v>
      </c>
      <c r="B65" s="2" t="s">
        <v>129</v>
      </c>
      <c r="C65" s="3" t="s">
        <v>398</v>
      </c>
      <c r="D65" t="s">
        <v>360</v>
      </c>
      <c r="E65" t="s">
        <v>360</v>
      </c>
    </row>
    <row r="66" spans="1:5" ht="14.4" x14ac:dyDescent="0.3">
      <c r="A66" s="2" t="s">
        <v>130</v>
      </c>
      <c r="B66" s="2" t="s">
        <v>131</v>
      </c>
      <c r="C66" s="3" t="str">
        <f t="shared" ref="C66:C72" si="4">IF(OR(LEN(A66)=3,LEN(A66)=6,LEN(A66)=9),"sintetica","analitica")</f>
        <v>sintetica</v>
      </c>
      <c r="D66" t="s">
        <v>360</v>
      </c>
      <c r="E66" t="s">
        <v>360</v>
      </c>
    </row>
    <row r="67" spans="1:5" ht="14.4" x14ac:dyDescent="0.3">
      <c r="A67" s="2" t="s">
        <v>132</v>
      </c>
      <c r="B67" s="2" t="s">
        <v>133</v>
      </c>
      <c r="C67" s="3" t="str">
        <f t="shared" si="4"/>
        <v>sintetica</v>
      </c>
      <c r="D67" t="s">
        <v>360</v>
      </c>
      <c r="E67" t="s">
        <v>360</v>
      </c>
    </row>
    <row r="68" spans="1:5" ht="14.4" x14ac:dyDescent="0.3">
      <c r="A68" s="2" t="s">
        <v>134</v>
      </c>
      <c r="B68" s="2" t="s">
        <v>135</v>
      </c>
      <c r="C68" s="3" t="str">
        <f t="shared" si="4"/>
        <v>sintetica</v>
      </c>
      <c r="D68" t="s">
        <v>360</v>
      </c>
      <c r="E68" t="s">
        <v>360</v>
      </c>
    </row>
    <row r="69" spans="1:5" ht="14.4" x14ac:dyDescent="0.3">
      <c r="A69" s="2" t="s">
        <v>136</v>
      </c>
      <c r="B69" s="2" t="s">
        <v>137</v>
      </c>
      <c r="C69" s="3" t="str">
        <f t="shared" si="4"/>
        <v>analitica</v>
      </c>
      <c r="D69" s="2" t="s">
        <v>389</v>
      </c>
      <c r="E69" s="2" t="s">
        <v>389</v>
      </c>
    </row>
    <row r="70" spans="1:5" ht="14.4" x14ac:dyDescent="0.3">
      <c r="A70" s="2" t="s">
        <v>138</v>
      </c>
      <c r="B70" s="2" t="s">
        <v>139</v>
      </c>
      <c r="C70" s="3" t="str">
        <f t="shared" si="4"/>
        <v>sintetica</v>
      </c>
      <c r="D70" t="s">
        <v>360</v>
      </c>
      <c r="E70" t="s">
        <v>360</v>
      </c>
    </row>
    <row r="71" spans="1:5" ht="14.4" x14ac:dyDescent="0.3">
      <c r="A71" s="2" t="s">
        <v>140</v>
      </c>
      <c r="B71" s="2" t="s">
        <v>141</v>
      </c>
      <c r="C71" s="3" t="str">
        <f t="shared" si="4"/>
        <v>sintetica</v>
      </c>
      <c r="D71" t="s">
        <v>360</v>
      </c>
      <c r="E71" t="s">
        <v>360</v>
      </c>
    </row>
    <row r="72" spans="1:5" ht="14.4" x14ac:dyDescent="0.3">
      <c r="A72" s="2" t="s">
        <v>142</v>
      </c>
      <c r="B72" s="2" t="s">
        <v>143</v>
      </c>
      <c r="C72" s="3" t="str">
        <f t="shared" si="4"/>
        <v>analitica</v>
      </c>
      <c r="D72" s="2" t="s">
        <v>390</v>
      </c>
      <c r="E72" s="2" t="s">
        <v>390</v>
      </c>
    </row>
    <row r="73" spans="1:5" ht="14.4" x14ac:dyDescent="0.3">
      <c r="A73" s="2" t="s">
        <v>144</v>
      </c>
      <c r="B73" s="2" t="s">
        <v>145</v>
      </c>
      <c r="C73" s="3" t="s">
        <v>399</v>
      </c>
      <c r="D73" t="s">
        <v>360</v>
      </c>
      <c r="E73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6"/>
  <sheetViews>
    <sheetView topLeftCell="A30" workbookViewId="0">
      <selection activeCell="C34" sqref="C1:C1048576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4.77734375" customWidth="1"/>
  </cols>
  <sheetData>
    <row r="1" spans="1:3" ht="14.4" x14ac:dyDescent="0.25">
      <c r="A1" s="1" t="s">
        <v>358</v>
      </c>
      <c r="B1" s="1" t="s">
        <v>392</v>
      </c>
      <c r="C1" s="8" t="s">
        <v>357</v>
      </c>
    </row>
    <row r="2" spans="1:3" ht="15.75" customHeight="1" x14ac:dyDescent="0.3">
      <c r="A2" s="2" t="s">
        <v>2</v>
      </c>
      <c r="B2" s="2" t="s">
        <v>3</v>
      </c>
      <c r="C2" s="3" t="str">
        <f t="shared" ref="C2:C39" si="0">IF(OR(LEN(A2)=3,LEN(A2)=6,LEN(A2)=9),"sintetica","analitica")</f>
        <v>sintetica</v>
      </c>
    </row>
    <row r="3" spans="1:3" ht="15.75" customHeight="1" x14ac:dyDescent="0.3">
      <c r="A3" s="2" t="s">
        <v>4</v>
      </c>
      <c r="B3" s="2" t="s">
        <v>146</v>
      </c>
      <c r="C3" s="3" t="str">
        <f t="shared" si="0"/>
        <v>sintetica</v>
      </c>
    </row>
    <row r="4" spans="1:3" ht="15.75" customHeight="1" x14ac:dyDescent="0.3">
      <c r="A4" s="2" t="s">
        <v>6</v>
      </c>
      <c r="B4" s="2" t="s">
        <v>147</v>
      </c>
      <c r="C4" s="3" t="str">
        <f t="shared" si="0"/>
        <v>sintetica</v>
      </c>
    </row>
    <row r="5" spans="1:3" ht="15.75" customHeight="1" x14ac:dyDescent="0.3">
      <c r="A5" s="2" t="s">
        <v>8</v>
      </c>
      <c r="B5" s="2" t="s">
        <v>148</v>
      </c>
      <c r="C5" s="3" t="str">
        <f t="shared" si="0"/>
        <v>analitica</v>
      </c>
    </row>
    <row r="6" spans="1:3" ht="15.75" customHeight="1" x14ac:dyDescent="0.3">
      <c r="A6" s="2" t="s">
        <v>10</v>
      </c>
      <c r="B6" s="2" t="s">
        <v>149</v>
      </c>
      <c r="C6" s="3" t="str">
        <f t="shared" si="0"/>
        <v>analitica</v>
      </c>
    </row>
    <row r="7" spans="1:3" ht="15.75" customHeight="1" x14ac:dyDescent="0.3">
      <c r="A7" s="2" t="s">
        <v>12</v>
      </c>
      <c r="B7" s="2" t="s">
        <v>150</v>
      </c>
      <c r="C7" s="3" t="str">
        <f t="shared" si="0"/>
        <v>sintetica</v>
      </c>
    </row>
    <row r="8" spans="1:3" ht="15.75" customHeight="1" x14ac:dyDescent="0.3">
      <c r="A8" s="2" t="s">
        <v>14</v>
      </c>
      <c r="B8" s="2" t="s">
        <v>151</v>
      </c>
      <c r="C8" s="3" t="str">
        <f t="shared" si="0"/>
        <v>analitica</v>
      </c>
    </row>
    <row r="9" spans="1:3" ht="15.75" customHeight="1" x14ac:dyDescent="0.3">
      <c r="A9" s="2" t="s">
        <v>16</v>
      </c>
      <c r="B9" s="2" t="s">
        <v>152</v>
      </c>
      <c r="C9" s="3" t="str">
        <f t="shared" si="0"/>
        <v>analitica</v>
      </c>
    </row>
    <row r="10" spans="1:3" ht="15.75" customHeight="1" x14ac:dyDescent="0.3">
      <c r="A10" s="2" t="s">
        <v>18</v>
      </c>
      <c r="B10" s="2" t="s">
        <v>153</v>
      </c>
      <c r="C10" s="3" t="str">
        <f t="shared" si="0"/>
        <v>sintetica</v>
      </c>
    </row>
    <row r="11" spans="1:3" ht="15.75" customHeight="1" x14ac:dyDescent="0.3">
      <c r="A11" s="2" t="s">
        <v>20</v>
      </c>
      <c r="B11" s="2" t="s">
        <v>154</v>
      </c>
      <c r="C11" s="3" t="str">
        <f t="shared" si="0"/>
        <v>analitica</v>
      </c>
    </row>
    <row r="12" spans="1:3" ht="15.75" customHeight="1" x14ac:dyDescent="0.3">
      <c r="A12" s="2" t="s">
        <v>22</v>
      </c>
      <c r="B12" s="2" t="s">
        <v>155</v>
      </c>
      <c r="C12" s="3" t="str">
        <f t="shared" si="0"/>
        <v>analitica</v>
      </c>
    </row>
    <row r="13" spans="1:3" ht="15.75" customHeight="1" x14ac:dyDescent="0.3">
      <c r="A13" s="2" t="s">
        <v>156</v>
      </c>
      <c r="B13" s="2" t="s">
        <v>157</v>
      </c>
      <c r="C13" s="3" t="str">
        <f t="shared" si="0"/>
        <v>sintetica</v>
      </c>
    </row>
    <row r="14" spans="1:3" ht="15.75" customHeight="1" x14ac:dyDescent="0.3">
      <c r="A14" s="2" t="s">
        <v>158</v>
      </c>
      <c r="B14" s="2" t="s">
        <v>159</v>
      </c>
      <c r="C14" s="3" t="str">
        <f t="shared" si="0"/>
        <v>sintetica</v>
      </c>
    </row>
    <row r="15" spans="1:3" ht="15.75" customHeight="1" x14ac:dyDescent="0.3">
      <c r="A15" s="2" t="s">
        <v>160</v>
      </c>
      <c r="B15" s="2" t="s">
        <v>161</v>
      </c>
      <c r="C15" s="3" t="str">
        <f t="shared" si="0"/>
        <v>analitica</v>
      </c>
    </row>
    <row r="16" spans="1:3" ht="15.75" customHeight="1" x14ac:dyDescent="0.3">
      <c r="A16" s="2" t="s">
        <v>162</v>
      </c>
      <c r="B16" s="2" t="s">
        <v>163</v>
      </c>
      <c r="C16" s="3" t="str">
        <f t="shared" si="0"/>
        <v>analitica</v>
      </c>
    </row>
    <row r="17" spans="1:3" ht="15.75" customHeight="1" x14ac:dyDescent="0.3">
      <c r="A17" s="2" t="s">
        <v>164</v>
      </c>
      <c r="B17" s="2" t="s">
        <v>165</v>
      </c>
      <c r="C17" s="3" t="str">
        <f t="shared" si="0"/>
        <v>analitica</v>
      </c>
    </row>
    <row r="18" spans="1:3" ht="15.75" customHeight="1" x14ac:dyDescent="0.3">
      <c r="A18" s="2" t="s">
        <v>166</v>
      </c>
      <c r="B18" s="2" t="s">
        <v>167</v>
      </c>
      <c r="C18" s="3" t="str">
        <f t="shared" si="0"/>
        <v>sintetica</v>
      </c>
    </row>
    <row r="19" spans="1:3" ht="15.75" customHeight="1" x14ac:dyDescent="0.3">
      <c r="A19" s="2" t="s">
        <v>168</v>
      </c>
      <c r="B19" s="2" t="s">
        <v>169</v>
      </c>
      <c r="C19" s="3" t="str">
        <f t="shared" si="0"/>
        <v>analitica</v>
      </c>
    </row>
    <row r="20" spans="1:3" ht="15.75" customHeight="1" x14ac:dyDescent="0.3">
      <c r="A20" s="2" t="s">
        <v>170</v>
      </c>
      <c r="B20" s="2" t="s">
        <v>171</v>
      </c>
      <c r="C20" s="3" t="str">
        <f t="shared" si="0"/>
        <v>analitica</v>
      </c>
    </row>
    <row r="21" spans="1:3" ht="15.75" customHeight="1" x14ac:dyDescent="0.3">
      <c r="A21" s="2" t="s">
        <v>172</v>
      </c>
      <c r="B21" s="2" t="s">
        <v>173</v>
      </c>
      <c r="C21" s="3" t="str">
        <f t="shared" si="0"/>
        <v>sintetica</v>
      </c>
    </row>
    <row r="22" spans="1:3" ht="15.75" customHeight="1" x14ac:dyDescent="0.3">
      <c r="A22" s="2" t="s">
        <v>174</v>
      </c>
      <c r="B22" s="2" t="s">
        <v>175</v>
      </c>
      <c r="C22" s="3" t="str">
        <f t="shared" si="0"/>
        <v>analitica</v>
      </c>
    </row>
    <row r="23" spans="1:3" ht="15.75" customHeight="1" x14ac:dyDescent="0.3">
      <c r="A23" s="2" t="s">
        <v>176</v>
      </c>
      <c r="B23" s="2" t="s">
        <v>177</v>
      </c>
      <c r="C23" s="3" t="str">
        <f t="shared" si="0"/>
        <v>analitica</v>
      </c>
    </row>
    <row r="24" spans="1:3" ht="15.75" customHeight="1" x14ac:dyDescent="0.3">
      <c r="A24" s="2" t="s">
        <v>178</v>
      </c>
      <c r="B24" s="2" t="s">
        <v>179</v>
      </c>
      <c r="C24" s="3" t="str">
        <f t="shared" si="0"/>
        <v>sintetica</v>
      </c>
    </row>
    <row r="25" spans="1:3" ht="15.75" customHeight="1" x14ac:dyDescent="0.3">
      <c r="A25" s="2" t="s">
        <v>180</v>
      </c>
      <c r="B25" s="2" t="s">
        <v>181</v>
      </c>
      <c r="C25" s="3" t="str">
        <f t="shared" si="0"/>
        <v>sintetica</v>
      </c>
    </row>
    <row r="26" spans="1:3" ht="15.75" customHeight="1" x14ac:dyDescent="0.3">
      <c r="A26" s="2" t="s">
        <v>182</v>
      </c>
      <c r="B26" s="2" t="s">
        <v>183</v>
      </c>
      <c r="C26" s="3" t="str">
        <f t="shared" si="0"/>
        <v>analitica</v>
      </c>
    </row>
    <row r="27" spans="1:3" ht="15.75" customHeight="1" x14ac:dyDescent="0.3">
      <c r="A27" s="2" t="s">
        <v>184</v>
      </c>
      <c r="B27" s="2" t="s">
        <v>185</v>
      </c>
      <c r="C27" s="3" t="str">
        <f t="shared" si="0"/>
        <v>analitica</v>
      </c>
    </row>
    <row r="28" spans="1:3" ht="15.75" customHeight="1" x14ac:dyDescent="0.3">
      <c r="A28" s="2" t="s">
        <v>30</v>
      </c>
      <c r="B28" s="2" t="s">
        <v>186</v>
      </c>
      <c r="C28" s="3" t="str">
        <f t="shared" si="0"/>
        <v>sintetica</v>
      </c>
    </row>
    <row r="29" spans="1:3" ht="15.75" customHeight="1" x14ac:dyDescent="0.3">
      <c r="A29" s="2" t="s">
        <v>32</v>
      </c>
      <c r="B29" s="2" t="s">
        <v>33</v>
      </c>
      <c r="C29" s="3" t="str">
        <f t="shared" si="0"/>
        <v>sintetica</v>
      </c>
    </row>
    <row r="30" spans="1:3" ht="15.75" customHeight="1" x14ac:dyDescent="0.3">
      <c r="A30" s="2" t="s">
        <v>34</v>
      </c>
      <c r="B30" s="2" t="s">
        <v>187</v>
      </c>
      <c r="C30" s="3" t="str">
        <f t="shared" si="0"/>
        <v>sintetica</v>
      </c>
    </row>
    <row r="31" spans="1:3" ht="15.75" customHeight="1" x14ac:dyDescent="0.3">
      <c r="A31" s="2" t="s">
        <v>36</v>
      </c>
      <c r="B31" s="2" t="s">
        <v>188</v>
      </c>
      <c r="C31" s="3" t="str">
        <f t="shared" si="0"/>
        <v>analitica</v>
      </c>
    </row>
    <row r="32" spans="1:3" ht="14.4" x14ac:dyDescent="0.3">
      <c r="A32" s="2" t="s">
        <v>38</v>
      </c>
      <c r="B32" s="2" t="s">
        <v>39</v>
      </c>
      <c r="C32" s="3" t="str">
        <f t="shared" si="0"/>
        <v>sintetica</v>
      </c>
    </row>
    <row r="33" spans="1:3" ht="14.4" x14ac:dyDescent="0.3">
      <c r="A33" s="2" t="s">
        <v>40</v>
      </c>
      <c r="B33" s="2" t="s">
        <v>41</v>
      </c>
      <c r="C33" s="3" t="str">
        <f t="shared" si="0"/>
        <v>analitica</v>
      </c>
    </row>
    <row r="34" spans="1:3" ht="14.4" x14ac:dyDescent="0.3">
      <c r="A34" s="2" t="s">
        <v>42</v>
      </c>
      <c r="B34" s="2" t="s">
        <v>43</v>
      </c>
      <c r="C34" s="3" t="str">
        <f t="shared" si="0"/>
        <v>analitica</v>
      </c>
    </row>
    <row r="35" spans="1:3" ht="14.4" x14ac:dyDescent="0.3">
      <c r="A35" s="2" t="s">
        <v>44</v>
      </c>
      <c r="B35" s="2" t="s">
        <v>189</v>
      </c>
      <c r="C35" s="3" t="str">
        <f t="shared" si="0"/>
        <v>sintetica</v>
      </c>
    </row>
    <row r="36" spans="1:3" ht="14.4" x14ac:dyDescent="0.3">
      <c r="A36" s="2" t="s">
        <v>46</v>
      </c>
      <c r="B36" s="2" t="s">
        <v>49</v>
      </c>
      <c r="C36" s="3" t="str">
        <f t="shared" si="0"/>
        <v>sintetica</v>
      </c>
    </row>
    <row r="37" spans="1:3" ht="14.4" x14ac:dyDescent="0.3">
      <c r="A37" s="2" t="s">
        <v>48</v>
      </c>
      <c r="B37" s="2" t="s">
        <v>190</v>
      </c>
      <c r="C37" s="3" t="str">
        <f t="shared" si="0"/>
        <v>analitica</v>
      </c>
    </row>
    <row r="38" spans="1:3" ht="14.4" x14ac:dyDescent="0.3">
      <c r="A38" s="2" t="s">
        <v>50</v>
      </c>
      <c r="B38" s="2" t="s">
        <v>191</v>
      </c>
      <c r="C38" s="3" t="str">
        <f t="shared" si="0"/>
        <v>sintetica</v>
      </c>
    </row>
    <row r="39" spans="1:3" ht="14.4" x14ac:dyDescent="0.3">
      <c r="A39" s="2" t="s">
        <v>52</v>
      </c>
      <c r="B39" s="2" t="s">
        <v>192</v>
      </c>
      <c r="C39" s="3" t="str">
        <f t="shared" si="0"/>
        <v>analitica</v>
      </c>
    </row>
    <row r="40" spans="1:3" ht="14.4" x14ac:dyDescent="0.3">
      <c r="A40" s="2" t="s">
        <v>54</v>
      </c>
      <c r="B40" s="2" t="s">
        <v>55</v>
      </c>
      <c r="C40" s="3" t="s">
        <v>395</v>
      </c>
    </row>
    <row r="41" spans="1:3" ht="14.4" x14ac:dyDescent="0.3">
      <c r="A41" s="2" t="s">
        <v>56</v>
      </c>
      <c r="B41" s="2" t="s">
        <v>193</v>
      </c>
      <c r="C41" s="3" t="str">
        <f t="shared" ref="C41:C50" si="1">IF(OR(LEN(A41)=3,LEN(A41)=6,LEN(A41)=9),"sintetica","analitica")</f>
        <v>sintetica</v>
      </c>
    </row>
    <row r="42" spans="1:3" ht="14.4" x14ac:dyDescent="0.3">
      <c r="A42" s="2" t="s">
        <v>58</v>
      </c>
      <c r="B42" s="2" t="s">
        <v>194</v>
      </c>
      <c r="C42" s="3" t="str">
        <f t="shared" si="1"/>
        <v>sintetica</v>
      </c>
    </row>
    <row r="43" spans="1:3" ht="14.4" x14ac:dyDescent="0.3">
      <c r="A43" s="2" t="s">
        <v>60</v>
      </c>
      <c r="B43" s="2" t="s">
        <v>195</v>
      </c>
      <c r="C43" s="3" t="str">
        <f t="shared" si="1"/>
        <v>sintetica</v>
      </c>
    </row>
    <row r="44" spans="1:3" ht="14.4" x14ac:dyDescent="0.3">
      <c r="A44" s="2" t="s">
        <v>62</v>
      </c>
      <c r="B44" s="2" t="s">
        <v>196</v>
      </c>
      <c r="C44" s="3" t="str">
        <f t="shared" si="1"/>
        <v>analitica</v>
      </c>
    </row>
    <row r="45" spans="1:3" ht="14.4" x14ac:dyDescent="0.3">
      <c r="A45" s="2" t="s">
        <v>66</v>
      </c>
      <c r="B45" s="2" t="s">
        <v>197</v>
      </c>
      <c r="C45" s="3" t="str">
        <f t="shared" si="1"/>
        <v>sintetica</v>
      </c>
    </row>
    <row r="46" spans="1:3" ht="14.4" x14ac:dyDescent="0.3">
      <c r="A46" s="2" t="s">
        <v>68</v>
      </c>
      <c r="B46" s="2" t="s">
        <v>198</v>
      </c>
      <c r="C46" s="3" t="str">
        <f t="shared" si="1"/>
        <v>analitica</v>
      </c>
    </row>
    <row r="47" spans="1:3" ht="14.4" x14ac:dyDescent="0.3">
      <c r="A47" s="2" t="s">
        <v>70</v>
      </c>
      <c r="B47" s="2" t="s">
        <v>199</v>
      </c>
      <c r="C47" s="3" t="str">
        <f t="shared" si="1"/>
        <v>analitica</v>
      </c>
    </row>
    <row r="48" spans="1:3" ht="14.4" x14ac:dyDescent="0.3">
      <c r="A48" s="2" t="s">
        <v>72</v>
      </c>
      <c r="B48" s="2" t="s">
        <v>200</v>
      </c>
      <c r="C48" s="3" t="str">
        <f t="shared" si="1"/>
        <v>sintetica</v>
      </c>
    </row>
    <row r="49" spans="1:3" ht="14.4" x14ac:dyDescent="0.3">
      <c r="A49" s="2" t="s">
        <v>74</v>
      </c>
      <c r="B49" s="2" t="s">
        <v>201</v>
      </c>
      <c r="C49" s="3" t="str">
        <f t="shared" si="1"/>
        <v>sintetica</v>
      </c>
    </row>
    <row r="50" spans="1:3" ht="14.4" x14ac:dyDescent="0.3">
      <c r="A50" s="2" t="s">
        <v>78</v>
      </c>
      <c r="B50" s="2" t="s">
        <v>202</v>
      </c>
      <c r="C50" s="3" t="str">
        <f t="shared" si="1"/>
        <v>sintetica</v>
      </c>
    </row>
    <row r="51" spans="1:3" ht="14.4" x14ac:dyDescent="0.3">
      <c r="A51" s="2" t="s">
        <v>82</v>
      </c>
      <c r="B51" s="2" t="s">
        <v>83</v>
      </c>
      <c r="C51" s="3" t="s">
        <v>396</v>
      </c>
    </row>
    <row r="52" spans="1:3" ht="14.4" x14ac:dyDescent="0.3">
      <c r="A52" s="2" t="s">
        <v>84</v>
      </c>
      <c r="B52" s="2" t="s">
        <v>85</v>
      </c>
      <c r="C52" s="3" t="str">
        <f t="shared" ref="C52:C70" si="2">IF(OR(LEN(A52)=3,LEN(A52)=6,LEN(A52)=9),"sintetica","analitica")</f>
        <v>sintetica</v>
      </c>
    </row>
    <row r="53" spans="1:3" ht="14.4" x14ac:dyDescent="0.3">
      <c r="A53" s="2" t="s">
        <v>86</v>
      </c>
      <c r="B53" s="2" t="s">
        <v>203</v>
      </c>
      <c r="C53" s="3" t="str">
        <f t="shared" si="2"/>
        <v>sintetica</v>
      </c>
    </row>
    <row r="54" spans="1:3" ht="14.4" x14ac:dyDescent="0.3">
      <c r="A54" s="2" t="s">
        <v>88</v>
      </c>
      <c r="B54" s="2" t="s">
        <v>204</v>
      </c>
      <c r="C54" s="3" t="str">
        <f t="shared" si="2"/>
        <v>sintetica</v>
      </c>
    </row>
    <row r="55" spans="1:3" ht="14.4" x14ac:dyDescent="0.3">
      <c r="A55" s="2" t="s">
        <v>90</v>
      </c>
      <c r="B55" s="2" t="s">
        <v>205</v>
      </c>
      <c r="C55" s="3" t="str">
        <f t="shared" si="2"/>
        <v>analitica</v>
      </c>
    </row>
    <row r="56" spans="1:3" ht="14.4" x14ac:dyDescent="0.3">
      <c r="A56" s="2" t="s">
        <v>92</v>
      </c>
      <c r="B56" s="2" t="s">
        <v>206</v>
      </c>
      <c r="C56" s="3" t="str">
        <f t="shared" si="2"/>
        <v>analitica</v>
      </c>
    </row>
    <row r="57" spans="1:3" ht="14.4" x14ac:dyDescent="0.3">
      <c r="A57" s="2" t="s">
        <v>207</v>
      </c>
      <c r="B57" s="2" t="s">
        <v>208</v>
      </c>
      <c r="C57" s="3" t="str">
        <f t="shared" si="2"/>
        <v>sintetica</v>
      </c>
    </row>
    <row r="58" spans="1:3" ht="14.4" x14ac:dyDescent="0.3">
      <c r="A58" s="2" t="s">
        <v>209</v>
      </c>
      <c r="B58" s="2" t="s">
        <v>210</v>
      </c>
      <c r="C58" s="3" t="str">
        <f t="shared" si="2"/>
        <v>analitica</v>
      </c>
    </row>
    <row r="59" spans="1:3" ht="14.4" x14ac:dyDescent="0.3">
      <c r="A59" s="2" t="s">
        <v>211</v>
      </c>
      <c r="B59" s="2" t="s">
        <v>212</v>
      </c>
      <c r="C59" s="3" t="str">
        <f t="shared" si="2"/>
        <v>analitica</v>
      </c>
    </row>
    <row r="60" spans="1:3" ht="14.4" x14ac:dyDescent="0.3">
      <c r="A60" s="2" t="s">
        <v>94</v>
      </c>
      <c r="B60" s="2" t="s">
        <v>95</v>
      </c>
      <c r="C60" s="3" t="str">
        <f t="shared" si="2"/>
        <v>sintetica</v>
      </c>
    </row>
    <row r="61" spans="1:3" ht="14.4" x14ac:dyDescent="0.3">
      <c r="A61" s="2" t="s">
        <v>96</v>
      </c>
      <c r="B61" s="2" t="s">
        <v>97</v>
      </c>
      <c r="C61" s="3" t="str">
        <f t="shared" si="2"/>
        <v>sintetica</v>
      </c>
    </row>
    <row r="62" spans="1:3" ht="14.4" x14ac:dyDescent="0.3">
      <c r="A62" s="2" t="s">
        <v>98</v>
      </c>
      <c r="B62" s="2" t="s">
        <v>213</v>
      </c>
      <c r="C62" s="3" t="str">
        <f t="shared" si="2"/>
        <v>analitica</v>
      </c>
    </row>
    <row r="63" spans="1:3" ht="14.4" x14ac:dyDescent="0.3">
      <c r="A63" s="2" t="s">
        <v>214</v>
      </c>
      <c r="B63" s="2" t="s">
        <v>215</v>
      </c>
      <c r="C63" s="3" t="str">
        <f t="shared" si="2"/>
        <v>analitica</v>
      </c>
    </row>
    <row r="64" spans="1:3" ht="14.4" x14ac:dyDescent="0.3">
      <c r="A64" s="2" t="s">
        <v>100</v>
      </c>
      <c r="B64" s="2" t="s">
        <v>216</v>
      </c>
      <c r="C64" s="3" t="str">
        <f t="shared" si="2"/>
        <v>sintetica</v>
      </c>
    </row>
    <row r="65" spans="1:3" ht="14.4" x14ac:dyDescent="0.3">
      <c r="A65" s="2" t="s">
        <v>102</v>
      </c>
      <c r="B65" s="2" t="s">
        <v>217</v>
      </c>
      <c r="C65" s="3" t="str">
        <f t="shared" si="2"/>
        <v>analitica</v>
      </c>
    </row>
    <row r="66" spans="1:3" ht="14.4" x14ac:dyDescent="0.3">
      <c r="A66" s="2" t="s">
        <v>104</v>
      </c>
      <c r="B66" s="2" t="s">
        <v>218</v>
      </c>
      <c r="C66" s="3" t="str">
        <f t="shared" si="2"/>
        <v>analitica</v>
      </c>
    </row>
    <row r="67" spans="1:3" ht="14.4" x14ac:dyDescent="0.3">
      <c r="A67" s="2" t="s">
        <v>219</v>
      </c>
      <c r="B67" s="2" t="s">
        <v>220</v>
      </c>
      <c r="C67" s="3" t="str">
        <f t="shared" si="2"/>
        <v>analitica</v>
      </c>
    </row>
    <row r="68" spans="1:3" ht="14.4" x14ac:dyDescent="0.3">
      <c r="A68" s="2" t="s">
        <v>106</v>
      </c>
      <c r="B68" s="2" t="s">
        <v>101</v>
      </c>
      <c r="C68" s="3" t="str">
        <f t="shared" si="2"/>
        <v>sintetica</v>
      </c>
    </row>
    <row r="69" spans="1:3" ht="14.4" x14ac:dyDescent="0.3">
      <c r="A69" s="2" t="s">
        <v>108</v>
      </c>
      <c r="B69" s="2" t="s">
        <v>103</v>
      </c>
      <c r="C69" s="3" t="str">
        <f t="shared" si="2"/>
        <v>analitica</v>
      </c>
    </row>
    <row r="70" spans="1:3" ht="14.4" x14ac:dyDescent="0.3">
      <c r="A70" s="2" t="s">
        <v>110</v>
      </c>
      <c r="B70" s="2" t="s">
        <v>221</v>
      </c>
      <c r="C70" s="3" t="str">
        <f t="shared" si="2"/>
        <v>analitica</v>
      </c>
    </row>
    <row r="71" spans="1:3" ht="14.4" x14ac:dyDescent="0.3">
      <c r="A71" s="2" t="s">
        <v>112</v>
      </c>
      <c r="B71" s="2" t="s">
        <v>113</v>
      </c>
      <c r="C71" s="3" t="s">
        <v>397</v>
      </c>
    </row>
    <row r="72" spans="1:3" ht="14.4" x14ac:dyDescent="0.3">
      <c r="A72" s="2" t="s">
        <v>114</v>
      </c>
      <c r="B72" s="2" t="s">
        <v>222</v>
      </c>
      <c r="C72" s="3" t="str">
        <f t="shared" ref="C72:C79" si="3">IF(OR(LEN(A72)=3,LEN(A72)=6,LEN(A72)=9),"sintetica","analitica")</f>
        <v>sintetica</v>
      </c>
    </row>
    <row r="73" spans="1:3" ht="14.4" x14ac:dyDescent="0.3">
      <c r="A73" s="2" t="s">
        <v>116</v>
      </c>
      <c r="B73" s="2" t="s">
        <v>119</v>
      </c>
      <c r="C73" s="3" t="str">
        <f t="shared" si="3"/>
        <v>sintetica</v>
      </c>
    </row>
    <row r="74" spans="1:3" ht="13.2" x14ac:dyDescent="0.25">
      <c r="A74" s="4" t="s">
        <v>118</v>
      </c>
      <c r="B74" s="4" t="s">
        <v>223</v>
      </c>
      <c r="C74" s="3" t="str">
        <f t="shared" si="3"/>
        <v>sintetica</v>
      </c>
    </row>
    <row r="75" spans="1:3" ht="13.2" x14ac:dyDescent="0.25">
      <c r="A75" s="4" t="s">
        <v>120</v>
      </c>
      <c r="B75" s="4" t="s">
        <v>224</v>
      </c>
      <c r="C75" s="3" t="str">
        <f t="shared" si="3"/>
        <v>analitica</v>
      </c>
    </row>
    <row r="76" spans="1:3" ht="13.2" x14ac:dyDescent="0.25">
      <c r="A76" s="4" t="s">
        <v>122</v>
      </c>
      <c r="B76" s="4" t="s">
        <v>125</v>
      </c>
      <c r="C76" s="3" t="str">
        <f t="shared" si="3"/>
        <v>sintetica</v>
      </c>
    </row>
    <row r="77" spans="1:3" ht="13.2" x14ac:dyDescent="0.25">
      <c r="A77" s="4" t="s">
        <v>124</v>
      </c>
      <c r="B77" s="4" t="s">
        <v>225</v>
      </c>
      <c r="C77" s="3" t="str">
        <f t="shared" si="3"/>
        <v>sintetica</v>
      </c>
    </row>
    <row r="78" spans="1:3" ht="13.2" x14ac:dyDescent="0.25">
      <c r="A78" s="4" t="s">
        <v>126</v>
      </c>
      <c r="B78" s="4" t="s">
        <v>226</v>
      </c>
      <c r="C78" s="3" t="str">
        <f t="shared" si="3"/>
        <v>analitica</v>
      </c>
    </row>
    <row r="79" spans="1:3" ht="13.2" x14ac:dyDescent="0.25">
      <c r="A79" s="4" t="s">
        <v>227</v>
      </c>
      <c r="B79" s="4" t="s">
        <v>228</v>
      </c>
      <c r="C79" s="3" t="str">
        <f t="shared" si="3"/>
        <v>analitica</v>
      </c>
    </row>
    <row r="80" spans="1:3" ht="13.2" x14ac:dyDescent="0.25">
      <c r="A80" s="4" t="s">
        <v>128</v>
      </c>
      <c r="B80" s="4" t="s">
        <v>129</v>
      </c>
      <c r="C80" s="3" t="s">
        <v>398</v>
      </c>
    </row>
    <row r="81" spans="1:3" ht="13.2" x14ac:dyDescent="0.25">
      <c r="A81" s="4" t="s">
        <v>130</v>
      </c>
      <c r="B81" s="4" t="s">
        <v>229</v>
      </c>
      <c r="C81" s="3" t="str">
        <f t="shared" ref="C81:C85" si="4">IF(OR(LEN(A81)=3,LEN(A81)=6,LEN(A81)=9),"sintetica","analitica")</f>
        <v>sintetica</v>
      </c>
    </row>
    <row r="82" spans="1:3" ht="13.2" x14ac:dyDescent="0.25">
      <c r="A82" s="4" t="s">
        <v>132</v>
      </c>
      <c r="B82" s="4" t="s">
        <v>135</v>
      </c>
      <c r="C82" s="3" t="str">
        <f t="shared" si="4"/>
        <v>sintetica</v>
      </c>
    </row>
    <row r="83" spans="1:3" ht="13.2" x14ac:dyDescent="0.25">
      <c r="A83" s="4" t="s">
        <v>134</v>
      </c>
      <c r="B83" s="4" t="s">
        <v>230</v>
      </c>
      <c r="C83" s="3" t="str">
        <f t="shared" si="4"/>
        <v>sintetica</v>
      </c>
    </row>
    <row r="84" spans="1:3" ht="13.2" x14ac:dyDescent="0.25">
      <c r="A84" s="4" t="s">
        <v>138</v>
      </c>
      <c r="B84" s="4" t="s">
        <v>141</v>
      </c>
      <c r="C84" s="3" t="str">
        <f t="shared" si="4"/>
        <v>sintetica</v>
      </c>
    </row>
    <row r="85" spans="1:3" ht="13.2" x14ac:dyDescent="0.25">
      <c r="A85" s="4" t="s">
        <v>140</v>
      </c>
      <c r="B85" s="4" t="s">
        <v>231</v>
      </c>
      <c r="C85" s="3" t="str">
        <f t="shared" si="4"/>
        <v>sintetica</v>
      </c>
    </row>
    <row r="86" spans="1:3" ht="13.2" x14ac:dyDescent="0.25">
      <c r="A86" s="4" t="s">
        <v>144</v>
      </c>
      <c r="B86" s="4" t="s">
        <v>145</v>
      </c>
      <c r="C86" s="3" t="s">
        <v>399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87"/>
  <sheetViews>
    <sheetView workbookViewId="0">
      <selection activeCell="C1" sqref="C1:C1048576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4.77734375" customWidth="1"/>
  </cols>
  <sheetData>
    <row r="1" spans="1:4" ht="14.4" x14ac:dyDescent="0.25">
      <c r="A1" s="1" t="s">
        <v>358</v>
      </c>
      <c r="B1" s="1" t="s">
        <v>392</v>
      </c>
      <c r="C1" s="8" t="s">
        <v>357</v>
      </c>
      <c r="D1" s="8" t="s">
        <v>393</v>
      </c>
    </row>
    <row r="2" spans="1:4" ht="15.75" customHeight="1" x14ac:dyDescent="0.3">
      <c r="A2" s="2" t="s">
        <v>2</v>
      </c>
      <c r="B2" s="2" t="s">
        <v>3</v>
      </c>
      <c r="C2" s="3" t="str">
        <f t="shared" ref="C2:C37" si="0">IF(OR(LEN(A2)=3,LEN(A2)=6,LEN(A2)=9),"sintetica","analitica")</f>
        <v>sintetica</v>
      </c>
    </row>
    <row r="3" spans="1:4" ht="15.75" customHeight="1" x14ac:dyDescent="0.3">
      <c r="A3" s="2" t="s">
        <v>4</v>
      </c>
      <c r="B3" s="2" t="s">
        <v>232</v>
      </c>
      <c r="C3" s="3" t="str">
        <f t="shared" si="0"/>
        <v>sintetica</v>
      </c>
    </row>
    <row r="4" spans="1:4" ht="15.75" customHeight="1" x14ac:dyDescent="0.3">
      <c r="A4" s="2" t="s">
        <v>6</v>
      </c>
      <c r="B4" s="2" t="s">
        <v>233</v>
      </c>
      <c r="C4" s="3" t="str">
        <f t="shared" si="0"/>
        <v>sintetica</v>
      </c>
    </row>
    <row r="5" spans="1:4" ht="15.75" customHeight="1" x14ac:dyDescent="0.3">
      <c r="A5" s="2" t="s">
        <v>8</v>
      </c>
      <c r="B5" s="2" t="s">
        <v>234</v>
      </c>
      <c r="C5" s="3" t="str">
        <f t="shared" si="0"/>
        <v>analitica</v>
      </c>
      <c r="D5" s="2" t="s">
        <v>8</v>
      </c>
    </row>
    <row r="6" spans="1:4" ht="15.75" customHeight="1" x14ac:dyDescent="0.3">
      <c r="A6" s="2" t="s">
        <v>10</v>
      </c>
      <c r="B6" s="2" t="s">
        <v>235</v>
      </c>
      <c r="C6" s="3" t="str">
        <f t="shared" si="0"/>
        <v>analitica</v>
      </c>
      <c r="D6" s="2" t="s">
        <v>10</v>
      </c>
    </row>
    <row r="7" spans="1:4" ht="15.75" customHeight="1" x14ac:dyDescent="0.3">
      <c r="A7" s="2" t="s">
        <v>236</v>
      </c>
      <c r="B7" s="2" t="s">
        <v>237</v>
      </c>
      <c r="C7" s="3" t="str">
        <f t="shared" si="0"/>
        <v>analitica</v>
      </c>
      <c r="D7" s="2" t="s">
        <v>236</v>
      </c>
    </row>
    <row r="8" spans="1:4" ht="15.75" customHeight="1" x14ac:dyDescent="0.3">
      <c r="A8" s="2" t="s">
        <v>12</v>
      </c>
      <c r="B8" s="2" t="s">
        <v>238</v>
      </c>
      <c r="C8" s="3" t="str">
        <f t="shared" si="0"/>
        <v>sintetica</v>
      </c>
    </row>
    <row r="9" spans="1:4" ht="15.75" customHeight="1" x14ac:dyDescent="0.3">
      <c r="A9" s="2" t="s">
        <v>14</v>
      </c>
      <c r="B9" s="2" t="s">
        <v>239</v>
      </c>
      <c r="C9" s="3" t="str">
        <f t="shared" si="0"/>
        <v>analitica</v>
      </c>
      <c r="D9" s="2" t="s">
        <v>14</v>
      </c>
    </row>
    <row r="10" spans="1:4" ht="15.75" customHeight="1" x14ac:dyDescent="0.3">
      <c r="A10" s="2" t="s">
        <v>16</v>
      </c>
      <c r="B10" s="2" t="s">
        <v>240</v>
      </c>
      <c r="C10" s="3" t="str">
        <f t="shared" si="0"/>
        <v>analitica</v>
      </c>
      <c r="D10" s="2" t="s">
        <v>16</v>
      </c>
    </row>
    <row r="11" spans="1:4" ht="15.75" customHeight="1" x14ac:dyDescent="0.3">
      <c r="A11" s="2" t="s">
        <v>241</v>
      </c>
      <c r="B11" s="2" t="s">
        <v>242</v>
      </c>
      <c r="C11" s="3" t="str">
        <f t="shared" si="0"/>
        <v>analitica</v>
      </c>
      <c r="D11" s="2" t="s">
        <v>241</v>
      </c>
    </row>
    <row r="12" spans="1:4" ht="15.75" customHeight="1" x14ac:dyDescent="0.3">
      <c r="A12" s="2" t="s">
        <v>18</v>
      </c>
      <c r="B12" s="2" t="s">
        <v>243</v>
      </c>
      <c r="C12" s="3" t="str">
        <f t="shared" si="0"/>
        <v>sintetica</v>
      </c>
    </row>
    <row r="13" spans="1:4" ht="15.75" customHeight="1" x14ac:dyDescent="0.3">
      <c r="A13" s="2" t="s">
        <v>20</v>
      </c>
      <c r="B13" s="2" t="s">
        <v>244</v>
      </c>
      <c r="C13" s="3" t="str">
        <f t="shared" si="0"/>
        <v>analitica</v>
      </c>
      <c r="D13" s="2" t="s">
        <v>20</v>
      </c>
    </row>
    <row r="14" spans="1:4" ht="15.75" customHeight="1" x14ac:dyDescent="0.3">
      <c r="A14" s="2" t="s">
        <v>22</v>
      </c>
      <c r="B14" s="2" t="s">
        <v>245</v>
      </c>
      <c r="C14" s="3" t="str">
        <f t="shared" si="0"/>
        <v>analitica</v>
      </c>
      <c r="D14" s="2" t="s">
        <v>22</v>
      </c>
    </row>
    <row r="15" spans="1:4" ht="15.75" customHeight="1" x14ac:dyDescent="0.3">
      <c r="A15" s="2" t="s">
        <v>24</v>
      </c>
      <c r="B15" s="2" t="s">
        <v>246</v>
      </c>
      <c r="C15" s="3" t="str">
        <f t="shared" si="0"/>
        <v>sintetica</v>
      </c>
    </row>
    <row r="16" spans="1:4" ht="15.75" customHeight="1" x14ac:dyDescent="0.3">
      <c r="A16" s="2" t="s">
        <v>26</v>
      </c>
      <c r="B16" s="2" t="s">
        <v>247</v>
      </c>
      <c r="C16" s="3" t="str">
        <f t="shared" si="0"/>
        <v>analitica</v>
      </c>
      <c r="D16" s="2" t="s">
        <v>26</v>
      </c>
    </row>
    <row r="17" spans="1:4" ht="15.75" customHeight="1" x14ac:dyDescent="0.3">
      <c r="A17" s="2" t="s">
        <v>28</v>
      </c>
      <c r="B17" s="2" t="s">
        <v>248</v>
      </c>
      <c r="C17" s="3" t="str">
        <f t="shared" si="0"/>
        <v>analitica</v>
      </c>
      <c r="D17" s="2" t="s">
        <v>28</v>
      </c>
    </row>
    <row r="18" spans="1:4" ht="15.75" customHeight="1" x14ac:dyDescent="0.3">
      <c r="A18" s="2" t="s">
        <v>249</v>
      </c>
      <c r="B18" s="2" t="s">
        <v>250</v>
      </c>
      <c r="C18" s="3" t="str">
        <f t="shared" si="0"/>
        <v>sintetica</v>
      </c>
    </row>
    <row r="19" spans="1:4" ht="15.75" customHeight="1" x14ac:dyDescent="0.3">
      <c r="A19" s="2" t="s">
        <v>251</v>
      </c>
      <c r="B19" s="2" t="s">
        <v>252</v>
      </c>
      <c r="C19" s="3" t="str">
        <f t="shared" si="0"/>
        <v>analitica</v>
      </c>
      <c r="D19" s="2" t="s">
        <v>251</v>
      </c>
    </row>
    <row r="20" spans="1:4" ht="15.75" customHeight="1" x14ac:dyDescent="0.3">
      <c r="A20" s="2" t="s">
        <v>253</v>
      </c>
      <c r="B20" s="2" t="s">
        <v>254</v>
      </c>
      <c r="C20" s="3" t="str">
        <f t="shared" si="0"/>
        <v>analitica</v>
      </c>
      <c r="D20" s="2" t="s">
        <v>253</v>
      </c>
    </row>
    <row r="21" spans="1:4" ht="15.75" customHeight="1" x14ac:dyDescent="0.3">
      <c r="A21" s="2" t="s">
        <v>255</v>
      </c>
      <c r="B21" s="2" t="s">
        <v>256</v>
      </c>
      <c r="C21" s="3" t="str">
        <f t="shared" si="0"/>
        <v>analitica</v>
      </c>
      <c r="D21" s="2" t="s">
        <v>255</v>
      </c>
    </row>
    <row r="22" spans="1:4" ht="15.75" customHeight="1" x14ac:dyDescent="0.3">
      <c r="A22" s="2" t="s">
        <v>156</v>
      </c>
      <c r="B22" s="2" t="s">
        <v>157</v>
      </c>
      <c r="C22" s="3" t="str">
        <f t="shared" si="0"/>
        <v>sintetica</v>
      </c>
    </row>
    <row r="23" spans="1:4" ht="15.75" customHeight="1" x14ac:dyDescent="0.3">
      <c r="A23" s="2" t="s">
        <v>158</v>
      </c>
      <c r="B23" s="2" t="s">
        <v>257</v>
      </c>
      <c r="C23" s="3" t="str">
        <f t="shared" si="0"/>
        <v>sintetica</v>
      </c>
    </row>
    <row r="24" spans="1:4" ht="15.75" customHeight="1" x14ac:dyDescent="0.3">
      <c r="A24" s="2" t="s">
        <v>160</v>
      </c>
      <c r="B24" s="2" t="s">
        <v>258</v>
      </c>
      <c r="C24" s="3" t="str">
        <f t="shared" si="0"/>
        <v>analitica</v>
      </c>
      <c r="D24" s="2" t="s">
        <v>160</v>
      </c>
    </row>
    <row r="25" spans="1:4" ht="15.75" customHeight="1" x14ac:dyDescent="0.3">
      <c r="A25" s="2" t="s">
        <v>162</v>
      </c>
      <c r="B25" s="2" t="s">
        <v>259</v>
      </c>
      <c r="C25" s="3" t="str">
        <f t="shared" si="0"/>
        <v>analitica</v>
      </c>
      <c r="D25" s="2" t="s">
        <v>162</v>
      </c>
    </row>
    <row r="26" spans="1:4" ht="15.75" customHeight="1" x14ac:dyDescent="0.3">
      <c r="A26" s="2" t="s">
        <v>166</v>
      </c>
      <c r="B26" s="2" t="s">
        <v>260</v>
      </c>
      <c r="C26" s="3" t="str">
        <f t="shared" si="0"/>
        <v>sintetica</v>
      </c>
    </row>
    <row r="27" spans="1:4" ht="15.75" customHeight="1" x14ac:dyDescent="0.3">
      <c r="A27" s="2" t="s">
        <v>30</v>
      </c>
      <c r="B27" s="2" t="s">
        <v>186</v>
      </c>
      <c r="C27" s="3" t="str">
        <f t="shared" si="0"/>
        <v>sintetica</v>
      </c>
    </row>
    <row r="28" spans="1:4" ht="15.75" customHeight="1" x14ac:dyDescent="0.3">
      <c r="A28" s="2" t="s">
        <v>32</v>
      </c>
      <c r="B28" s="2" t="s">
        <v>33</v>
      </c>
      <c r="C28" s="3" t="str">
        <f t="shared" si="0"/>
        <v>sintetica</v>
      </c>
    </row>
    <row r="29" spans="1:4" ht="15.75" customHeight="1" x14ac:dyDescent="0.3">
      <c r="A29" s="2" t="s">
        <v>34</v>
      </c>
      <c r="B29" s="2" t="s">
        <v>187</v>
      </c>
      <c r="C29" s="3" t="str">
        <f t="shared" si="0"/>
        <v>sintetica</v>
      </c>
    </row>
    <row r="30" spans="1:4" ht="15.75" customHeight="1" x14ac:dyDescent="0.3">
      <c r="A30" s="2" t="s">
        <v>36</v>
      </c>
      <c r="B30" s="2" t="s">
        <v>261</v>
      </c>
      <c r="C30" s="3" t="str">
        <f t="shared" si="0"/>
        <v>analitica</v>
      </c>
      <c r="D30" s="2" t="s">
        <v>36</v>
      </c>
    </row>
    <row r="31" spans="1:4" ht="15.75" customHeight="1" x14ac:dyDescent="0.3">
      <c r="A31" s="2" t="s">
        <v>38</v>
      </c>
      <c r="B31" s="2" t="s">
        <v>39</v>
      </c>
      <c r="C31" s="3" t="str">
        <f t="shared" si="0"/>
        <v>sintetica</v>
      </c>
    </row>
    <row r="32" spans="1:4" ht="14.4" x14ac:dyDescent="0.3">
      <c r="A32" s="2" t="s">
        <v>40</v>
      </c>
      <c r="B32" s="2" t="s">
        <v>41</v>
      </c>
      <c r="C32" s="3" t="str">
        <f t="shared" si="0"/>
        <v>analitica</v>
      </c>
      <c r="D32" s="2" t="s">
        <v>40</v>
      </c>
    </row>
    <row r="33" spans="1:4" ht="14.4" x14ac:dyDescent="0.3">
      <c r="A33" s="2" t="s">
        <v>42</v>
      </c>
      <c r="B33" s="2" t="s">
        <v>43</v>
      </c>
      <c r="C33" s="3" t="str">
        <f t="shared" si="0"/>
        <v>analitica</v>
      </c>
      <c r="D33" s="2" t="s">
        <v>42</v>
      </c>
    </row>
    <row r="34" spans="1:4" ht="14.4" x14ac:dyDescent="0.3">
      <c r="A34" s="2" t="s">
        <v>44</v>
      </c>
      <c r="B34" s="2" t="s">
        <v>189</v>
      </c>
      <c r="C34" s="3" t="str">
        <f t="shared" si="0"/>
        <v>sintetica</v>
      </c>
    </row>
    <row r="35" spans="1:4" ht="14.4" x14ac:dyDescent="0.3">
      <c r="A35" s="2" t="s">
        <v>46</v>
      </c>
      <c r="B35" s="2" t="s">
        <v>262</v>
      </c>
      <c r="C35" s="3" t="str">
        <f t="shared" si="0"/>
        <v>sintetica</v>
      </c>
    </row>
    <row r="36" spans="1:4" ht="14.4" x14ac:dyDescent="0.3">
      <c r="A36" s="2" t="s">
        <v>48</v>
      </c>
      <c r="B36" s="2" t="s">
        <v>190</v>
      </c>
      <c r="C36" s="3" t="str">
        <f t="shared" si="0"/>
        <v>analitica</v>
      </c>
      <c r="D36" s="2" t="s">
        <v>48</v>
      </c>
    </row>
    <row r="37" spans="1:4" ht="14.4" x14ac:dyDescent="0.3">
      <c r="A37" s="2" t="s">
        <v>50</v>
      </c>
      <c r="B37" s="2" t="s">
        <v>263</v>
      </c>
      <c r="C37" s="3" t="str">
        <f t="shared" si="0"/>
        <v>sintetica</v>
      </c>
    </row>
    <row r="38" spans="1:4" ht="14.4" x14ac:dyDescent="0.3">
      <c r="A38" s="2" t="s">
        <v>54</v>
      </c>
      <c r="B38" s="2" t="s">
        <v>55</v>
      </c>
      <c r="C38" s="3" t="s">
        <v>395</v>
      </c>
    </row>
    <row r="39" spans="1:4" ht="14.4" x14ac:dyDescent="0.3">
      <c r="A39" s="2" t="s">
        <v>56</v>
      </c>
      <c r="B39" s="2" t="s">
        <v>193</v>
      </c>
      <c r="C39" s="3" t="str">
        <f t="shared" ref="C39:C58" si="1">IF(OR(LEN(A39)=3,LEN(A39)=6,LEN(A39)=9),"sintetica","analitica")</f>
        <v>sintetica</v>
      </c>
    </row>
    <row r="40" spans="1:4" ht="14.4" x14ac:dyDescent="0.3">
      <c r="A40" s="2" t="s">
        <v>58</v>
      </c>
      <c r="B40" s="2" t="s">
        <v>264</v>
      </c>
      <c r="C40" s="3" t="str">
        <f t="shared" si="1"/>
        <v>sintetica</v>
      </c>
    </row>
    <row r="41" spans="1:4" ht="14.4" x14ac:dyDescent="0.3">
      <c r="A41" s="2" t="s">
        <v>60</v>
      </c>
      <c r="B41" s="2" t="s">
        <v>265</v>
      </c>
      <c r="C41" s="3" t="str">
        <f t="shared" si="1"/>
        <v>sintetica</v>
      </c>
    </row>
    <row r="42" spans="1:4" ht="14.4" x14ac:dyDescent="0.3">
      <c r="A42" s="2" t="s">
        <v>266</v>
      </c>
      <c r="B42" s="2" t="s">
        <v>265</v>
      </c>
      <c r="C42" s="3" t="str">
        <f t="shared" si="1"/>
        <v>analitica</v>
      </c>
      <c r="D42" s="2" t="s">
        <v>266</v>
      </c>
    </row>
    <row r="43" spans="1:4" ht="14.4" x14ac:dyDescent="0.3">
      <c r="A43" s="2" t="s">
        <v>66</v>
      </c>
      <c r="B43" s="2" t="s">
        <v>267</v>
      </c>
      <c r="C43" s="3" t="str">
        <f t="shared" si="1"/>
        <v>sintetica</v>
      </c>
    </row>
    <row r="44" spans="1:4" ht="14.4" x14ac:dyDescent="0.3">
      <c r="A44" s="2" t="s">
        <v>268</v>
      </c>
      <c r="B44" s="2" t="s">
        <v>267</v>
      </c>
      <c r="C44" s="3" t="str">
        <f t="shared" si="1"/>
        <v>analitica</v>
      </c>
      <c r="D44" s="2" t="s">
        <v>268</v>
      </c>
    </row>
    <row r="45" spans="1:4" ht="14.4" x14ac:dyDescent="0.3">
      <c r="A45" s="2" t="s">
        <v>269</v>
      </c>
      <c r="B45" s="2" t="s">
        <v>270</v>
      </c>
      <c r="C45" s="3" t="str">
        <f t="shared" si="1"/>
        <v>sintetica</v>
      </c>
    </row>
    <row r="46" spans="1:4" ht="14.4" x14ac:dyDescent="0.3">
      <c r="A46" s="2" t="s">
        <v>271</v>
      </c>
      <c r="B46" s="2" t="s">
        <v>270</v>
      </c>
      <c r="C46" s="3" t="str">
        <f t="shared" si="1"/>
        <v>analitica</v>
      </c>
      <c r="D46" s="2" t="s">
        <v>271</v>
      </c>
    </row>
    <row r="47" spans="1:4" ht="14.4" x14ac:dyDescent="0.3">
      <c r="A47" s="2" t="s">
        <v>272</v>
      </c>
      <c r="B47" s="2" t="s">
        <v>273</v>
      </c>
      <c r="C47" s="3" t="str">
        <f t="shared" si="1"/>
        <v>sintetica</v>
      </c>
    </row>
    <row r="48" spans="1:4" ht="14.4" x14ac:dyDescent="0.3">
      <c r="A48" s="2" t="s">
        <v>274</v>
      </c>
      <c r="B48" s="2" t="s">
        <v>273</v>
      </c>
      <c r="C48" s="3" t="str">
        <f t="shared" si="1"/>
        <v>analitica</v>
      </c>
      <c r="D48" s="2" t="s">
        <v>274</v>
      </c>
    </row>
    <row r="49" spans="1:4" ht="14.4" x14ac:dyDescent="0.3">
      <c r="A49" s="2" t="s">
        <v>72</v>
      </c>
      <c r="B49" s="2" t="s">
        <v>59</v>
      </c>
      <c r="C49" s="3" t="str">
        <f t="shared" si="1"/>
        <v>sintetica</v>
      </c>
    </row>
    <row r="50" spans="1:4" ht="14.4" x14ac:dyDescent="0.3">
      <c r="A50" s="2" t="s">
        <v>74</v>
      </c>
      <c r="B50" s="2" t="s">
        <v>275</v>
      </c>
      <c r="C50" s="3" t="str">
        <f t="shared" si="1"/>
        <v>sintetica</v>
      </c>
    </row>
    <row r="51" spans="1:4" ht="14.4" x14ac:dyDescent="0.3">
      <c r="A51" s="2" t="s">
        <v>276</v>
      </c>
      <c r="B51" s="2" t="s">
        <v>275</v>
      </c>
      <c r="C51" s="3" t="str">
        <f t="shared" si="1"/>
        <v>analitica</v>
      </c>
      <c r="D51" s="2" t="s">
        <v>276</v>
      </c>
    </row>
    <row r="52" spans="1:4" ht="14.4" x14ac:dyDescent="0.3">
      <c r="A52" s="2" t="s">
        <v>78</v>
      </c>
      <c r="B52" s="2" t="s">
        <v>277</v>
      </c>
      <c r="C52" s="3" t="str">
        <f t="shared" si="1"/>
        <v>sintetica</v>
      </c>
    </row>
    <row r="53" spans="1:4" ht="14.4" x14ac:dyDescent="0.3">
      <c r="A53" s="2" t="s">
        <v>278</v>
      </c>
      <c r="B53" s="2" t="s">
        <v>277</v>
      </c>
      <c r="C53" s="3" t="str">
        <f t="shared" si="1"/>
        <v>analitica</v>
      </c>
      <c r="D53" s="2" t="s">
        <v>278</v>
      </c>
    </row>
    <row r="54" spans="1:4" ht="14.4" x14ac:dyDescent="0.3">
      <c r="A54" s="2" t="s">
        <v>279</v>
      </c>
      <c r="B54" s="2" t="s">
        <v>280</v>
      </c>
      <c r="C54" s="3" t="str">
        <f t="shared" si="1"/>
        <v>sintetica</v>
      </c>
    </row>
    <row r="55" spans="1:4" ht="14.4" x14ac:dyDescent="0.3">
      <c r="A55" s="2" t="s">
        <v>281</v>
      </c>
      <c r="B55" s="2" t="s">
        <v>282</v>
      </c>
      <c r="C55" s="3" t="str">
        <f t="shared" si="1"/>
        <v>sintetica</v>
      </c>
    </row>
    <row r="56" spans="1:4" ht="14.4" x14ac:dyDescent="0.3">
      <c r="A56" s="2" t="s">
        <v>283</v>
      </c>
      <c r="B56" s="2" t="s">
        <v>282</v>
      </c>
      <c r="C56" s="3" t="str">
        <f t="shared" si="1"/>
        <v>analitica</v>
      </c>
      <c r="D56" s="2" t="s">
        <v>283</v>
      </c>
    </row>
    <row r="57" spans="1:4" ht="14.4" x14ac:dyDescent="0.3">
      <c r="A57" s="2" t="s">
        <v>284</v>
      </c>
      <c r="B57" s="2" t="s">
        <v>285</v>
      </c>
      <c r="C57" s="3" t="str">
        <f t="shared" si="1"/>
        <v>sintetica</v>
      </c>
    </row>
    <row r="58" spans="1:4" ht="14.4" x14ac:dyDescent="0.3">
      <c r="A58" s="2" t="s">
        <v>286</v>
      </c>
      <c r="B58" s="2" t="s">
        <v>285</v>
      </c>
      <c r="C58" s="3" t="str">
        <f t="shared" si="1"/>
        <v>analitica</v>
      </c>
      <c r="D58" s="2" t="s">
        <v>286</v>
      </c>
    </row>
    <row r="59" spans="1:4" ht="14.4" x14ac:dyDescent="0.3">
      <c r="A59" s="2" t="s">
        <v>82</v>
      </c>
      <c r="B59" s="2" t="s">
        <v>83</v>
      </c>
      <c r="C59" s="3" t="s">
        <v>396</v>
      </c>
    </row>
    <row r="60" spans="1:4" ht="14.4" x14ac:dyDescent="0.3">
      <c r="A60" s="2" t="s">
        <v>84</v>
      </c>
      <c r="B60" s="2" t="s">
        <v>85</v>
      </c>
      <c r="C60" s="3" t="str">
        <f t="shared" ref="C60:C76" si="2">IF(OR(LEN(A60)=3,LEN(A60)=6,LEN(A60)=9),"sintetica","analitica")</f>
        <v>sintetica</v>
      </c>
    </row>
    <row r="61" spans="1:4" ht="14.4" x14ac:dyDescent="0.3">
      <c r="A61" s="2" t="s">
        <v>86</v>
      </c>
      <c r="B61" s="2" t="s">
        <v>203</v>
      </c>
      <c r="C61" s="3" t="str">
        <f t="shared" si="2"/>
        <v>sintetica</v>
      </c>
    </row>
    <row r="62" spans="1:4" ht="14.4" x14ac:dyDescent="0.3">
      <c r="A62" s="2" t="s">
        <v>88</v>
      </c>
      <c r="B62" s="2" t="s">
        <v>205</v>
      </c>
      <c r="C62" s="3" t="str">
        <f t="shared" si="2"/>
        <v>sintetica</v>
      </c>
    </row>
    <row r="63" spans="1:4" ht="14.4" x14ac:dyDescent="0.3">
      <c r="A63" s="2" t="s">
        <v>207</v>
      </c>
      <c r="B63" s="2" t="s">
        <v>208</v>
      </c>
      <c r="C63" s="3" t="str">
        <f t="shared" si="2"/>
        <v>sintetica</v>
      </c>
    </row>
    <row r="64" spans="1:4" ht="14.4" x14ac:dyDescent="0.3">
      <c r="A64" s="2" t="s">
        <v>209</v>
      </c>
      <c r="B64" s="2" t="s">
        <v>287</v>
      </c>
      <c r="C64" s="3" t="str">
        <f t="shared" si="2"/>
        <v>analitica</v>
      </c>
      <c r="D64" s="2" t="s">
        <v>209</v>
      </c>
    </row>
    <row r="65" spans="1:4" ht="14.4" x14ac:dyDescent="0.3">
      <c r="A65" s="2" t="s">
        <v>94</v>
      </c>
      <c r="B65" s="2" t="s">
        <v>95</v>
      </c>
      <c r="C65" s="3" t="str">
        <f t="shared" si="2"/>
        <v>sintetica</v>
      </c>
    </row>
    <row r="66" spans="1:4" ht="14.4" x14ac:dyDescent="0.3">
      <c r="A66" s="2" t="s">
        <v>96</v>
      </c>
      <c r="B66" s="2" t="s">
        <v>288</v>
      </c>
      <c r="C66" s="3" t="str">
        <f t="shared" si="2"/>
        <v>sintetica</v>
      </c>
    </row>
    <row r="67" spans="1:4" ht="14.4" x14ac:dyDescent="0.3">
      <c r="A67" s="2" t="s">
        <v>100</v>
      </c>
      <c r="B67" s="2" t="s">
        <v>289</v>
      </c>
      <c r="C67" s="3" t="str">
        <f t="shared" si="2"/>
        <v>sintetica</v>
      </c>
    </row>
    <row r="68" spans="1:4" ht="14.4" x14ac:dyDescent="0.3">
      <c r="A68" s="2" t="s">
        <v>102</v>
      </c>
      <c r="B68" s="2" t="s">
        <v>103</v>
      </c>
      <c r="C68" s="3" t="str">
        <f t="shared" si="2"/>
        <v>analitica</v>
      </c>
      <c r="D68" s="2" t="s">
        <v>102</v>
      </c>
    </row>
    <row r="69" spans="1:4" ht="14.4" x14ac:dyDescent="0.3">
      <c r="A69" s="2" t="s">
        <v>104</v>
      </c>
      <c r="B69" s="2" t="s">
        <v>290</v>
      </c>
      <c r="C69" s="3" t="str">
        <f t="shared" si="2"/>
        <v>analitica</v>
      </c>
      <c r="D69" s="2" t="s">
        <v>104</v>
      </c>
    </row>
    <row r="70" spans="1:4" ht="14.4" x14ac:dyDescent="0.3">
      <c r="A70" s="2" t="s">
        <v>106</v>
      </c>
      <c r="B70" s="2" t="s">
        <v>291</v>
      </c>
      <c r="C70" s="3" t="str">
        <f t="shared" si="2"/>
        <v>sintetica</v>
      </c>
    </row>
    <row r="71" spans="1:4" ht="14.4" x14ac:dyDescent="0.3">
      <c r="A71" s="2" t="s">
        <v>108</v>
      </c>
      <c r="B71" s="2" t="s">
        <v>292</v>
      </c>
      <c r="C71" s="3" t="str">
        <f t="shared" si="2"/>
        <v>analitica</v>
      </c>
      <c r="D71" s="2" t="s">
        <v>108</v>
      </c>
    </row>
    <row r="72" spans="1:4" ht="14.4" x14ac:dyDescent="0.3">
      <c r="A72" s="2" t="s">
        <v>110</v>
      </c>
      <c r="B72" s="2" t="s">
        <v>293</v>
      </c>
      <c r="C72" s="3" t="str">
        <f t="shared" si="2"/>
        <v>analitica</v>
      </c>
      <c r="D72" s="2" t="s">
        <v>110</v>
      </c>
    </row>
    <row r="73" spans="1:4" ht="14.4" x14ac:dyDescent="0.3">
      <c r="A73" s="2" t="s">
        <v>294</v>
      </c>
      <c r="B73" s="2" t="s">
        <v>295</v>
      </c>
      <c r="C73" s="3" t="str">
        <f t="shared" si="2"/>
        <v>analitica</v>
      </c>
      <c r="D73" s="2" t="s">
        <v>294</v>
      </c>
    </row>
    <row r="74" spans="1:4" ht="14.4" x14ac:dyDescent="0.3">
      <c r="A74" s="2" t="s">
        <v>296</v>
      </c>
      <c r="B74" s="2" t="s">
        <v>297</v>
      </c>
      <c r="C74" s="3" t="str">
        <f t="shared" si="2"/>
        <v>sintetica</v>
      </c>
    </row>
    <row r="75" spans="1:4" ht="14.4" x14ac:dyDescent="0.3">
      <c r="A75" s="2" t="s">
        <v>298</v>
      </c>
      <c r="B75" s="2" t="s">
        <v>299</v>
      </c>
      <c r="C75" s="3" t="str">
        <f t="shared" si="2"/>
        <v>sintetica</v>
      </c>
    </row>
    <row r="76" spans="1:4" ht="14.4" x14ac:dyDescent="0.3">
      <c r="A76" s="2" t="s">
        <v>300</v>
      </c>
      <c r="B76" s="2" t="s">
        <v>301</v>
      </c>
      <c r="C76" s="3" t="str">
        <f t="shared" si="2"/>
        <v>sintetica</v>
      </c>
    </row>
    <row r="77" spans="1:4" ht="14.4" x14ac:dyDescent="0.3">
      <c r="A77" s="2" t="s">
        <v>112</v>
      </c>
      <c r="B77" s="2" t="s">
        <v>113</v>
      </c>
      <c r="C77" s="3" t="s">
        <v>397</v>
      </c>
    </row>
    <row r="78" spans="1:4" ht="14.4" x14ac:dyDescent="0.3">
      <c r="A78" s="2" t="s">
        <v>114</v>
      </c>
      <c r="B78" s="2" t="s">
        <v>115</v>
      </c>
      <c r="C78" s="3" t="str">
        <f t="shared" ref="C78:C82" si="3">IF(OR(LEN(A78)=3,LEN(A78)=6,LEN(A78)=9),"sintetica","analitica")</f>
        <v>sintetica</v>
      </c>
    </row>
    <row r="79" spans="1:4" ht="14.4" x14ac:dyDescent="0.3">
      <c r="A79" s="2" t="s">
        <v>116</v>
      </c>
      <c r="B79" s="2" t="s">
        <v>119</v>
      </c>
      <c r="C79" s="3" t="str">
        <f t="shared" si="3"/>
        <v>sintetica</v>
      </c>
    </row>
    <row r="80" spans="1:4" ht="14.4" x14ac:dyDescent="0.3">
      <c r="A80" s="2" t="s">
        <v>118</v>
      </c>
      <c r="B80" s="2" t="s">
        <v>302</v>
      </c>
      <c r="C80" s="3" t="str">
        <f t="shared" si="3"/>
        <v>sintetica</v>
      </c>
    </row>
    <row r="81" spans="1:3" ht="14.4" x14ac:dyDescent="0.3">
      <c r="A81" s="2" t="s">
        <v>122</v>
      </c>
      <c r="B81" s="2" t="s">
        <v>125</v>
      </c>
      <c r="C81" s="3" t="str">
        <f t="shared" si="3"/>
        <v>sintetica</v>
      </c>
    </row>
    <row r="82" spans="1:3" ht="13.2" x14ac:dyDescent="0.25">
      <c r="A82" s="4" t="s">
        <v>124</v>
      </c>
      <c r="B82" s="4" t="s">
        <v>303</v>
      </c>
      <c r="C82" s="3" t="str">
        <f t="shared" si="3"/>
        <v>sintetica</v>
      </c>
    </row>
    <row r="83" spans="1:3" ht="13.2" x14ac:dyDescent="0.25">
      <c r="A83" s="4" t="s">
        <v>128</v>
      </c>
      <c r="B83" s="4" t="s">
        <v>129</v>
      </c>
      <c r="C83" s="3" t="s">
        <v>398</v>
      </c>
    </row>
    <row r="84" spans="1:3" ht="13.2" x14ac:dyDescent="0.25">
      <c r="A84" s="4" t="s">
        <v>130</v>
      </c>
      <c r="B84" s="4" t="s">
        <v>229</v>
      </c>
      <c r="C84" s="3" t="str">
        <f t="shared" ref="C84:C86" si="4">IF(OR(LEN(A84)=3,LEN(A84)=6,LEN(A84)=9),"sintetica","analitica")</f>
        <v>sintetica</v>
      </c>
    </row>
    <row r="85" spans="1:3" ht="13.2" x14ac:dyDescent="0.25">
      <c r="A85" s="4" t="s">
        <v>132</v>
      </c>
      <c r="B85" s="4" t="s">
        <v>135</v>
      </c>
      <c r="C85" s="3" t="str">
        <f t="shared" si="4"/>
        <v>sintetica</v>
      </c>
    </row>
    <row r="86" spans="1:3" ht="13.2" x14ac:dyDescent="0.25">
      <c r="A86" s="4" t="s">
        <v>138</v>
      </c>
      <c r="B86" s="4" t="s">
        <v>141</v>
      </c>
      <c r="C86" s="3" t="str">
        <f t="shared" si="4"/>
        <v>sintetica</v>
      </c>
    </row>
    <row r="87" spans="1:3" ht="13.2" x14ac:dyDescent="0.25">
      <c r="A87" s="4" t="s">
        <v>144</v>
      </c>
      <c r="B87" s="4" t="s">
        <v>145</v>
      </c>
      <c r="C87" s="3" t="s">
        <v>399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9"/>
  <sheetViews>
    <sheetView workbookViewId="0">
      <selection activeCell="F19" sqref="F19"/>
    </sheetView>
  </sheetViews>
  <sheetFormatPr defaultColWidth="12.6640625" defaultRowHeight="15.75" customHeight="1" x14ac:dyDescent="0.25"/>
  <cols>
    <col min="1" max="1" width="20.109375" customWidth="1"/>
    <col min="2" max="2" width="35.88671875" customWidth="1"/>
    <col min="3" max="3" width="14.77734375" customWidth="1"/>
  </cols>
  <sheetData>
    <row r="1" spans="1:3" ht="14.4" x14ac:dyDescent="0.25">
      <c r="A1" s="1" t="s">
        <v>358</v>
      </c>
      <c r="B1" s="1" t="s">
        <v>392</v>
      </c>
      <c r="C1" s="8" t="s">
        <v>357</v>
      </c>
    </row>
    <row r="2" spans="1:3" ht="15.75" customHeight="1" x14ac:dyDescent="0.3">
      <c r="A2" s="2" t="s">
        <v>2</v>
      </c>
      <c r="B2" s="2" t="s">
        <v>3</v>
      </c>
      <c r="C2" s="3" t="str">
        <f t="shared" ref="C2:C27" si="0">IF(OR(LEN(A2)=3,LEN(A2)=6,LEN(A2)=9),"sintetica","analitica")</f>
        <v>sintetica</v>
      </c>
    </row>
    <row r="3" spans="1:3" ht="15.75" customHeight="1" x14ac:dyDescent="0.3">
      <c r="A3" s="2" t="s">
        <v>4</v>
      </c>
      <c r="B3" s="2" t="s">
        <v>232</v>
      </c>
      <c r="C3" s="3" t="str">
        <f t="shared" si="0"/>
        <v>sintetica</v>
      </c>
    </row>
    <row r="4" spans="1:3" ht="15.75" customHeight="1" x14ac:dyDescent="0.3">
      <c r="A4" s="2" t="s">
        <v>6</v>
      </c>
      <c r="B4" s="2" t="s">
        <v>304</v>
      </c>
      <c r="C4" s="3" t="str">
        <f t="shared" si="0"/>
        <v>sintetica</v>
      </c>
    </row>
    <row r="5" spans="1:3" ht="15.75" customHeight="1" x14ac:dyDescent="0.3">
      <c r="A5" s="2" t="s">
        <v>8</v>
      </c>
      <c r="B5" s="2" t="s">
        <v>305</v>
      </c>
      <c r="C5" s="3" t="str">
        <f t="shared" si="0"/>
        <v>analitica</v>
      </c>
    </row>
    <row r="6" spans="1:3" ht="15.75" customHeight="1" x14ac:dyDescent="0.3">
      <c r="A6" s="2" t="s">
        <v>10</v>
      </c>
      <c r="B6" s="2" t="s">
        <v>306</v>
      </c>
      <c r="C6" s="3" t="str">
        <f t="shared" si="0"/>
        <v>analitica</v>
      </c>
    </row>
    <row r="7" spans="1:3" ht="15.75" customHeight="1" x14ac:dyDescent="0.3">
      <c r="A7" s="2" t="s">
        <v>236</v>
      </c>
      <c r="B7" s="2" t="s">
        <v>307</v>
      </c>
      <c r="C7" s="3" t="str">
        <f t="shared" si="0"/>
        <v>analitica</v>
      </c>
    </row>
    <row r="8" spans="1:3" ht="15.75" customHeight="1" x14ac:dyDescent="0.3">
      <c r="A8" s="2" t="s">
        <v>12</v>
      </c>
      <c r="B8" s="2" t="s">
        <v>308</v>
      </c>
      <c r="C8" s="3" t="str">
        <f t="shared" si="0"/>
        <v>sintetica</v>
      </c>
    </row>
    <row r="9" spans="1:3" ht="15.75" customHeight="1" x14ac:dyDescent="0.3">
      <c r="A9" s="2" t="s">
        <v>14</v>
      </c>
      <c r="B9" s="2" t="s">
        <v>309</v>
      </c>
      <c r="C9" s="3" t="str">
        <f t="shared" si="0"/>
        <v>analitica</v>
      </c>
    </row>
    <row r="10" spans="1:3" ht="15.75" customHeight="1" x14ac:dyDescent="0.3">
      <c r="A10" s="2" t="s">
        <v>16</v>
      </c>
      <c r="B10" s="2" t="s">
        <v>310</v>
      </c>
      <c r="C10" s="3" t="str">
        <f t="shared" si="0"/>
        <v>analitica</v>
      </c>
    </row>
    <row r="11" spans="1:3" ht="15.75" customHeight="1" x14ac:dyDescent="0.3">
      <c r="A11" s="2" t="s">
        <v>18</v>
      </c>
      <c r="B11" s="2" t="s">
        <v>311</v>
      </c>
      <c r="C11" s="3" t="str">
        <f t="shared" si="0"/>
        <v>sintetica</v>
      </c>
    </row>
    <row r="12" spans="1:3" ht="15.75" customHeight="1" x14ac:dyDescent="0.3">
      <c r="A12" s="2" t="s">
        <v>20</v>
      </c>
      <c r="B12" s="2" t="s">
        <v>312</v>
      </c>
      <c r="C12" s="3" t="str">
        <f t="shared" si="0"/>
        <v>analitica</v>
      </c>
    </row>
    <row r="13" spans="1:3" ht="15.75" customHeight="1" x14ac:dyDescent="0.3">
      <c r="A13" s="2" t="s">
        <v>156</v>
      </c>
      <c r="B13" s="2" t="s">
        <v>157</v>
      </c>
      <c r="C13" s="3" t="str">
        <f t="shared" si="0"/>
        <v>sintetica</v>
      </c>
    </row>
    <row r="14" spans="1:3" ht="15.75" customHeight="1" x14ac:dyDescent="0.3">
      <c r="A14" s="2" t="s">
        <v>158</v>
      </c>
      <c r="B14" s="2" t="s">
        <v>313</v>
      </c>
      <c r="C14" s="3" t="str">
        <f t="shared" si="0"/>
        <v>sintetica</v>
      </c>
    </row>
    <row r="15" spans="1:3" ht="15.75" customHeight="1" x14ac:dyDescent="0.3">
      <c r="A15" s="2" t="s">
        <v>160</v>
      </c>
      <c r="B15" s="2" t="s">
        <v>314</v>
      </c>
      <c r="C15" s="3" t="str">
        <f t="shared" si="0"/>
        <v>analitica</v>
      </c>
    </row>
    <row r="16" spans="1:3" ht="15.75" customHeight="1" x14ac:dyDescent="0.3">
      <c r="A16" s="2" t="s">
        <v>166</v>
      </c>
      <c r="B16" s="2" t="s">
        <v>315</v>
      </c>
      <c r="C16" s="3" t="str">
        <f t="shared" si="0"/>
        <v>sintetica</v>
      </c>
    </row>
    <row r="17" spans="1:3" ht="15.75" customHeight="1" x14ac:dyDescent="0.3">
      <c r="A17" s="2" t="s">
        <v>168</v>
      </c>
      <c r="B17" s="2" t="s">
        <v>316</v>
      </c>
      <c r="C17" s="3" t="str">
        <f t="shared" si="0"/>
        <v>analitica</v>
      </c>
    </row>
    <row r="18" spans="1:3" ht="15.75" customHeight="1" x14ac:dyDescent="0.3">
      <c r="A18" s="2" t="s">
        <v>30</v>
      </c>
      <c r="B18" s="2" t="s">
        <v>186</v>
      </c>
      <c r="C18" s="3" t="str">
        <f t="shared" si="0"/>
        <v>sintetica</v>
      </c>
    </row>
    <row r="19" spans="1:3" ht="15.75" customHeight="1" x14ac:dyDescent="0.3">
      <c r="A19" s="2" t="s">
        <v>32</v>
      </c>
      <c r="B19" s="2" t="s">
        <v>33</v>
      </c>
      <c r="C19" s="3" t="str">
        <f t="shared" si="0"/>
        <v>sintetica</v>
      </c>
    </row>
    <row r="20" spans="1:3" ht="15.75" customHeight="1" x14ac:dyDescent="0.3">
      <c r="A20" s="2" t="s">
        <v>34</v>
      </c>
      <c r="B20" s="2" t="s">
        <v>187</v>
      </c>
      <c r="C20" s="3" t="str">
        <f t="shared" si="0"/>
        <v>sintetica</v>
      </c>
    </row>
    <row r="21" spans="1:3" ht="15.75" customHeight="1" x14ac:dyDescent="0.3">
      <c r="A21" s="2" t="s">
        <v>36</v>
      </c>
      <c r="B21" s="2" t="s">
        <v>317</v>
      </c>
      <c r="C21" s="3" t="str">
        <f t="shared" si="0"/>
        <v>analitica</v>
      </c>
    </row>
    <row r="22" spans="1:3" ht="15.75" customHeight="1" x14ac:dyDescent="0.3">
      <c r="A22" s="2" t="s">
        <v>38</v>
      </c>
      <c r="B22" s="2" t="s">
        <v>39</v>
      </c>
      <c r="C22" s="3" t="str">
        <f t="shared" si="0"/>
        <v>sintetica</v>
      </c>
    </row>
    <row r="23" spans="1:3" ht="15.75" customHeight="1" x14ac:dyDescent="0.3">
      <c r="A23" s="2" t="s">
        <v>40</v>
      </c>
      <c r="B23" s="2" t="s">
        <v>41</v>
      </c>
      <c r="C23" s="3" t="str">
        <f t="shared" si="0"/>
        <v>analitica</v>
      </c>
    </row>
    <row r="24" spans="1:3" ht="15.75" customHeight="1" x14ac:dyDescent="0.3">
      <c r="A24" s="2" t="s">
        <v>42</v>
      </c>
      <c r="B24" s="2" t="s">
        <v>43</v>
      </c>
      <c r="C24" s="3" t="str">
        <f t="shared" si="0"/>
        <v>analitica</v>
      </c>
    </row>
    <row r="25" spans="1:3" ht="15.75" customHeight="1" x14ac:dyDescent="0.3">
      <c r="A25" s="2" t="s">
        <v>44</v>
      </c>
      <c r="B25" s="2" t="s">
        <v>189</v>
      </c>
      <c r="C25" s="3" t="str">
        <f t="shared" si="0"/>
        <v>sintetica</v>
      </c>
    </row>
    <row r="26" spans="1:3" ht="15.75" customHeight="1" x14ac:dyDescent="0.3">
      <c r="A26" s="2" t="s">
        <v>46</v>
      </c>
      <c r="B26" s="2" t="s">
        <v>49</v>
      </c>
      <c r="C26" s="3" t="str">
        <f t="shared" si="0"/>
        <v>sintetica</v>
      </c>
    </row>
    <row r="27" spans="1:3" ht="15.75" customHeight="1" x14ac:dyDescent="0.3">
      <c r="A27" s="2" t="s">
        <v>50</v>
      </c>
      <c r="B27" s="2" t="s">
        <v>318</v>
      </c>
      <c r="C27" s="3" t="str">
        <f t="shared" si="0"/>
        <v>sintetica</v>
      </c>
    </row>
    <row r="28" spans="1:3" ht="15.75" customHeight="1" x14ac:dyDescent="0.3">
      <c r="A28" s="2" t="s">
        <v>54</v>
      </c>
      <c r="B28" s="2" t="s">
        <v>55</v>
      </c>
      <c r="C28" s="3" t="s">
        <v>395</v>
      </c>
    </row>
    <row r="29" spans="1:3" ht="15.75" customHeight="1" x14ac:dyDescent="0.3">
      <c r="A29" s="2" t="s">
        <v>56</v>
      </c>
      <c r="B29" s="2" t="s">
        <v>193</v>
      </c>
      <c r="C29" s="3" t="str">
        <f t="shared" ref="C29:C38" si="1">IF(OR(LEN(A29)=3,LEN(A29)=6,LEN(A29)=9),"sintetica","analitica")</f>
        <v>sintetica</v>
      </c>
    </row>
    <row r="30" spans="1:3" ht="15.75" customHeight="1" x14ac:dyDescent="0.3">
      <c r="A30" s="2" t="s">
        <v>58</v>
      </c>
      <c r="B30" s="2" t="s">
        <v>264</v>
      </c>
      <c r="C30" s="3" t="str">
        <f t="shared" si="1"/>
        <v>sintetica</v>
      </c>
    </row>
    <row r="31" spans="1:3" ht="15.75" customHeight="1" x14ac:dyDescent="0.3">
      <c r="A31" s="2" t="s">
        <v>60</v>
      </c>
      <c r="B31" s="2" t="s">
        <v>319</v>
      </c>
      <c r="C31" s="3" t="str">
        <f t="shared" si="1"/>
        <v>sintetica</v>
      </c>
    </row>
    <row r="32" spans="1:3" ht="14.4" x14ac:dyDescent="0.3">
      <c r="A32" s="2" t="s">
        <v>66</v>
      </c>
      <c r="B32" s="2" t="s">
        <v>320</v>
      </c>
      <c r="C32" s="3" t="str">
        <f t="shared" si="1"/>
        <v>sintetica</v>
      </c>
    </row>
    <row r="33" spans="1:3" ht="14.4" x14ac:dyDescent="0.3">
      <c r="A33" s="2" t="s">
        <v>269</v>
      </c>
      <c r="B33" s="2" t="s">
        <v>321</v>
      </c>
      <c r="C33" s="3" t="str">
        <f t="shared" si="1"/>
        <v>sintetica</v>
      </c>
    </row>
    <row r="34" spans="1:3" ht="14.4" x14ac:dyDescent="0.3">
      <c r="A34" s="2" t="s">
        <v>72</v>
      </c>
      <c r="B34" s="2" t="s">
        <v>59</v>
      </c>
      <c r="C34" s="3" t="str">
        <f t="shared" si="1"/>
        <v>sintetica</v>
      </c>
    </row>
    <row r="35" spans="1:3" ht="14.4" x14ac:dyDescent="0.3">
      <c r="A35" s="2" t="s">
        <v>74</v>
      </c>
      <c r="B35" s="2" t="s">
        <v>322</v>
      </c>
      <c r="C35" s="3" t="str">
        <f t="shared" si="1"/>
        <v>sintetica</v>
      </c>
    </row>
    <row r="36" spans="1:3" ht="14.4" x14ac:dyDescent="0.3">
      <c r="A36" s="2" t="s">
        <v>279</v>
      </c>
      <c r="B36" s="2" t="s">
        <v>280</v>
      </c>
      <c r="C36" s="3" t="str">
        <f t="shared" si="1"/>
        <v>sintetica</v>
      </c>
    </row>
    <row r="37" spans="1:3" ht="14.4" x14ac:dyDescent="0.3">
      <c r="A37" s="2" t="s">
        <v>281</v>
      </c>
      <c r="B37" s="2" t="s">
        <v>323</v>
      </c>
      <c r="C37" s="3" t="str">
        <f t="shared" si="1"/>
        <v>sintetica</v>
      </c>
    </row>
    <row r="38" spans="1:3" ht="14.4" x14ac:dyDescent="0.3">
      <c r="A38" s="2" t="s">
        <v>284</v>
      </c>
      <c r="B38" s="2" t="s">
        <v>324</v>
      </c>
      <c r="C38" s="3" t="str">
        <f t="shared" si="1"/>
        <v>sintetica</v>
      </c>
    </row>
    <row r="39" spans="1:3" ht="14.4" x14ac:dyDescent="0.3">
      <c r="A39" s="2" t="s">
        <v>82</v>
      </c>
      <c r="B39" s="2" t="s">
        <v>83</v>
      </c>
      <c r="C39" s="3" t="s">
        <v>396</v>
      </c>
    </row>
    <row r="40" spans="1:3" ht="14.4" x14ac:dyDescent="0.3">
      <c r="A40" s="2" t="s">
        <v>84</v>
      </c>
      <c r="B40" s="2" t="s">
        <v>85</v>
      </c>
      <c r="C40" s="3" t="str">
        <f t="shared" ref="C40:C57" si="2">IF(OR(LEN(A40)=3,LEN(A40)=6,LEN(A40)=9),"sintetica","analitica")</f>
        <v>sintetica</v>
      </c>
    </row>
    <row r="41" spans="1:3" ht="14.4" x14ac:dyDescent="0.3">
      <c r="A41" s="2" t="s">
        <v>86</v>
      </c>
      <c r="B41" s="2" t="s">
        <v>203</v>
      </c>
      <c r="C41" s="3" t="str">
        <f t="shared" si="2"/>
        <v>sintetica</v>
      </c>
    </row>
    <row r="42" spans="1:3" ht="14.4" x14ac:dyDescent="0.3">
      <c r="A42" s="2" t="s">
        <v>88</v>
      </c>
      <c r="B42" s="2" t="s">
        <v>325</v>
      </c>
      <c r="C42" s="3" t="str">
        <f t="shared" si="2"/>
        <v>sintetica</v>
      </c>
    </row>
    <row r="43" spans="1:3" ht="14.4" x14ac:dyDescent="0.3">
      <c r="A43" s="2" t="s">
        <v>207</v>
      </c>
      <c r="B43" s="2" t="s">
        <v>326</v>
      </c>
      <c r="C43" s="3" t="str">
        <f t="shared" si="2"/>
        <v>sintetica</v>
      </c>
    </row>
    <row r="44" spans="1:3" ht="14.4" x14ac:dyDescent="0.3">
      <c r="A44" s="2" t="s">
        <v>209</v>
      </c>
      <c r="B44" s="2" t="s">
        <v>327</v>
      </c>
      <c r="C44" s="3" t="str">
        <f t="shared" si="2"/>
        <v>analitica</v>
      </c>
    </row>
    <row r="45" spans="1:3" ht="14.4" x14ac:dyDescent="0.3">
      <c r="A45" s="2" t="s">
        <v>211</v>
      </c>
      <c r="B45" s="2" t="s">
        <v>328</v>
      </c>
      <c r="C45" s="3" t="str">
        <f t="shared" si="2"/>
        <v>analitica</v>
      </c>
    </row>
    <row r="46" spans="1:3" ht="14.4" x14ac:dyDescent="0.3">
      <c r="A46" s="2" t="s">
        <v>94</v>
      </c>
      <c r="B46" s="2" t="s">
        <v>95</v>
      </c>
      <c r="C46" s="3" t="str">
        <f t="shared" si="2"/>
        <v>sintetica</v>
      </c>
    </row>
    <row r="47" spans="1:3" ht="14.4" x14ac:dyDescent="0.3">
      <c r="A47" s="2" t="s">
        <v>96</v>
      </c>
      <c r="B47" s="2" t="s">
        <v>288</v>
      </c>
      <c r="C47" s="3" t="str">
        <f t="shared" si="2"/>
        <v>sintetica</v>
      </c>
    </row>
    <row r="48" spans="1:3" ht="14.4" x14ac:dyDescent="0.3">
      <c r="A48" s="2" t="s">
        <v>100</v>
      </c>
      <c r="B48" s="2" t="s">
        <v>289</v>
      </c>
      <c r="C48" s="3" t="str">
        <f t="shared" si="2"/>
        <v>sintetica</v>
      </c>
    </row>
    <row r="49" spans="1:3" ht="14.4" x14ac:dyDescent="0.3">
      <c r="A49" s="2" t="s">
        <v>102</v>
      </c>
      <c r="B49" s="2" t="s">
        <v>329</v>
      </c>
      <c r="C49" s="3" t="str">
        <f t="shared" si="2"/>
        <v>analitica</v>
      </c>
    </row>
    <row r="50" spans="1:3" ht="14.4" x14ac:dyDescent="0.3">
      <c r="A50" s="2" t="s">
        <v>104</v>
      </c>
      <c r="B50" s="2" t="s">
        <v>103</v>
      </c>
      <c r="C50" s="3" t="str">
        <f t="shared" si="2"/>
        <v>analitica</v>
      </c>
    </row>
    <row r="51" spans="1:3" ht="14.4" x14ac:dyDescent="0.3">
      <c r="A51" s="2" t="s">
        <v>106</v>
      </c>
      <c r="B51" s="2" t="s">
        <v>216</v>
      </c>
      <c r="C51" s="3" t="str">
        <f t="shared" si="2"/>
        <v>sintetica</v>
      </c>
    </row>
    <row r="52" spans="1:3" ht="14.4" x14ac:dyDescent="0.3">
      <c r="A52" s="2" t="s">
        <v>108</v>
      </c>
      <c r="B52" s="2" t="s">
        <v>330</v>
      </c>
      <c r="C52" s="3" t="str">
        <f t="shared" si="2"/>
        <v>analitica</v>
      </c>
    </row>
    <row r="53" spans="1:3" ht="14.4" x14ac:dyDescent="0.3">
      <c r="A53" s="2" t="s">
        <v>110</v>
      </c>
      <c r="B53" s="2" t="s">
        <v>331</v>
      </c>
      <c r="C53" s="3" t="str">
        <f t="shared" si="2"/>
        <v>analitica</v>
      </c>
    </row>
    <row r="54" spans="1:3" ht="14.4" x14ac:dyDescent="0.3">
      <c r="A54" s="2" t="s">
        <v>294</v>
      </c>
      <c r="B54" s="2" t="s">
        <v>332</v>
      </c>
      <c r="C54" s="3" t="str">
        <f t="shared" si="2"/>
        <v>analitica</v>
      </c>
    </row>
    <row r="55" spans="1:3" ht="14.4" x14ac:dyDescent="0.3">
      <c r="A55" s="2" t="s">
        <v>296</v>
      </c>
      <c r="B55" s="2" t="s">
        <v>297</v>
      </c>
      <c r="C55" s="3" t="str">
        <f t="shared" si="2"/>
        <v>sintetica</v>
      </c>
    </row>
    <row r="56" spans="1:3" ht="14.4" x14ac:dyDescent="0.3">
      <c r="A56" s="2" t="s">
        <v>298</v>
      </c>
      <c r="B56" s="2" t="s">
        <v>333</v>
      </c>
      <c r="C56" s="3" t="str">
        <f t="shared" si="2"/>
        <v>sintetica</v>
      </c>
    </row>
    <row r="57" spans="1:3" ht="14.4" x14ac:dyDescent="0.3">
      <c r="A57" s="2" t="s">
        <v>300</v>
      </c>
      <c r="B57" s="2" t="s">
        <v>334</v>
      </c>
      <c r="C57" s="3" t="str">
        <f t="shared" si="2"/>
        <v>sintetica</v>
      </c>
    </row>
    <row r="58" spans="1:3" ht="14.4" x14ac:dyDescent="0.3">
      <c r="A58" s="2" t="s">
        <v>112</v>
      </c>
      <c r="B58" s="2" t="s">
        <v>113</v>
      </c>
      <c r="C58" s="3" t="s">
        <v>397</v>
      </c>
    </row>
    <row r="59" spans="1:3" ht="14.4" x14ac:dyDescent="0.3">
      <c r="A59" s="2" t="s">
        <v>114</v>
      </c>
      <c r="B59" s="2" t="s">
        <v>115</v>
      </c>
      <c r="C59" s="3" t="str">
        <f t="shared" ref="C59:C64" si="3">IF(OR(LEN(A59)=3,LEN(A59)=6,LEN(A59)=9),"sintetica","analitica")</f>
        <v>sintetica</v>
      </c>
    </row>
    <row r="60" spans="1:3" ht="14.4" x14ac:dyDescent="0.3">
      <c r="A60" s="2" t="s">
        <v>116</v>
      </c>
      <c r="B60" s="2" t="s">
        <v>119</v>
      </c>
      <c r="C60" s="3" t="str">
        <f t="shared" si="3"/>
        <v>sintetica</v>
      </c>
    </row>
    <row r="61" spans="1:3" ht="14.4" x14ac:dyDescent="0.3">
      <c r="A61" s="2" t="s">
        <v>118</v>
      </c>
      <c r="B61" s="2" t="s">
        <v>302</v>
      </c>
      <c r="C61" s="3" t="str">
        <f t="shared" si="3"/>
        <v>sintetica</v>
      </c>
    </row>
    <row r="62" spans="1:3" ht="14.4" x14ac:dyDescent="0.3">
      <c r="A62" s="2" t="s">
        <v>122</v>
      </c>
      <c r="B62" s="2" t="s">
        <v>125</v>
      </c>
      <c r="C62" s="3" t="str">
        <f t="shared" si="3"/>
        <v>sintetica</v>
      </c>
    </row>
    <row r="63" spans="1:3" ht="14.4" x14ac:dyDescent="0.3">
      <c r="A63" s="2" t="s">
        <v>124</v>
      </c>
      <c r="B63" s="2" t="s">
        <v>335</v>
      </c>
      <c r="C63" s="3" t="str">
        <f t="shared" si="3"/>
        <v>sintetica</v>
      </c>
    </row>
    <row r="64" spans="1:3" ht="14.4" x14ac:dyDescent="0.3">
      <c r="A64" s="2" t="s">
        <v>336</v>
      </c>
      <c r="B64" s="2" t="s">
        <v>337</v>
      </c>
      <c r="C64" s="3" t="str">
        <f t="shared" si="3"/>
        <v>sintetica</v>
      </c>
    </row>
    <row r="65" spans="1:3" ht="14.4" x14ac:dyDescent="0.3">
      <c r="A65" s="2" t="s">
        <v>128</v>
      </c>
      <c r="B65" s="2" t="s">
        <v>129</v>
      </c>
      <c r="C65" s="3" t="s">
        <v>398</v>
      </c>
    </row>
    <row r="66" spans="1:3" ht="14.4" x14ac:dyDescent="0.3">
      <c r="A66" s="2" t="s">
        <v>130</v>
      </c>
      <c r="B66" s="2" t="s">
        <v>229</v>
      </c>
      <c r="C66" s="3" t="str">
        <f t="shared" ref="C66:C68" si="4">IF(OR(LEN(A66)=3,LEN(A66)=6,LEN(A66)=9),"sintetica","analitica")</f>
        <v>sintetica</v>
      </c>
    </row>
    <row r="67" spans="1:3" ht="14.4" x14ac:dyDescent="0.3">
      <c r="A67" s="2" t="s">
        <v>132</v>
      </c>
      <c r="B67" s="2" t="s">
        <v>135</v>
      </c>
      <c r="C67" s="3" t="str">
        <f t="shared" si="4"/>
        <v>sintetica</v>
      </c>
    </row>
    <row r="68" spans="1:3" ht="14.4" x14ac:dyDescent="0.3">
      <c r="A68" s="2" t="s">
        <v>138</v>
      </c>
      <c r="B68" s="2" t="s">
        <v>141</v>
      </c>
      <c r="C68" s="3" t="str">
        <f t="shared" si="4"/>
        <v>sintetica</v>
      </c>
    </row>
    <row r="69" spans="1:3" ht="14.4" x14ac:dyDescent="0.3">
      <c r="A69" s="2" t="s">
        <v>144</v>
      </c>
      <c r="B69" s="2" t="s">
        <v>145</v>
      </c>
      <c r="C69" s="3" t="s">
        <v>399</v>
      </c>
    </row>
    <row r="70" spans="1:3" ht="14.4" x14ac:dyDescent="0.3">
      <c r="A70" s="2"/>
      <c r="B70" s="2"/>
    </row>
    <row r="71" spans="1:3" ht="14.4" x14ac:dyDescent="0.3">
      <c r="A71" s="2"/>
      <c r="B71" s="2"/>
    </row>
    <row r="72" spans="1:3" ht="14.4" x14ac:dyDescent="0.3">
      <c r="A72" s="2"/>
      <c r="B72" s="2"/>
    </row>
    <row r="73" spans="1:3" ht="14.4" x14ac:dyDescent="0.3">
      <c r="A73" s="2"/>
      <c r="B73" s="2"/>
    </row>
    <row r="74" spans="1:3" ht="13.2" x14ac:dyDescent="0.25">
      <c r="A74" s="4"/>
      <c r="B74" s="4"/>
    </row>
    <row r="75" spans="1:3" ht="13.2" x14ac:dyDescent="0.25">
      <c r="A75" s="4"/>
      <c r="B75" s="4"/>
    </row>
    <row r="76" spans="1:3" ht="13.2" x14ac:dyDescent="0.25">
      <c r="A76" s="4"/>
      <c r="B76" s="4"/>
    </row>
    <row r="77" spans="1:3" ht="13.2" x14ac:dyDescent="0.25">
      <c r="A77" s="4"/>
      <c r="B77" s="4"/>
    </row>
    <row r="78" spans="1:3" ht="13.2" x14ac:dyDescent="0.25">
      <c r="A78" s="4"/>
      <c r="B78" s="4"/>
    </row>
    <row r="79" spans="1:3" ht="13.2" x14ac:dyDescent="0.25">
      <c r="A79" s="4"/>
      <c r="B79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5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2.6640625" customWidth="1"/>
    <col min="2" max="2" width="26.44140625" customWidth="1"/>
  </cols>
  <sheetData>
    <row r="1" spans="1:44" x14ac:dyDescent="0.25">
      <c r="A1" s="3" t="s">
        <v>0</v>
      </c>
      <c r="B1" s="3" t="s">
        <v>1</v>
      </c>
      <c r="C1" s="3" t="s">
        <v>338</v>
      </c>
      <c r="D1" s="3" t="s">
        <v>339</v>
      </c>
      <c r="E1" s="3" t="s">
        <v>340</v>
      </c>
      <c r="G1" s="5"/>
      <c r="H1" s="5">
        <v>45658</v>
      </c>
      <c r="I1" s="5">
        <v>45689</v>
      </c>
      <c r="J1" s="5">
        <v>45717</v>
      </c>
      <c r="K1" s="5">
        <v>45748</v>
      </c>
      <c r="L1" s="5">
        <v>45778</v>
      </c>
      <c r="M1" s="5">
        <v>45809</v>
      </c>
      <c r="N1" s="5">
        <v>45839</v>
      </c>
      <c r="O1" s="5">
        <v>45870</v>
      </c>
      <c r="P1" s="5">
        <v>45901</v>
      </c>
      <c r="Q1" s="5">
        <v>45931</v>
      </c>
      <c r="R1" s="5">
        <v>45962</v>
      </c>
      <c r="S1" s="5">
        <v>45992</v>
      </c>
      <c r="T1" s="5">
        <v>46023</v>
      </c>
      <c r="U1" s="5">
        <v>46054</v>
      </c>
      <c r="V1" s="5">
        <v>46082</v>
      </c>
      <c r="W1" s="5">
        <v>46113</v>
      </c>
      <c r="X1" s="5">
        <v>46143</v>
      </c>
      <c r="Y1" s="5">
        <v>46174</v>
      </c>
      <c r="Z1" s="5">
        <v>46204</v>
      </c>
      <c r="AA1" s="5">
        <v>46235</v>
      </c>
      <c r="AB1" s="5">
        <v>46266</v>
      </c>
      <c r="AC1" s="5">
        <v>46296</v>
      </c>
      <c r="AD1" s="5">
        <v>46327</v>
      </c>
      <c r="AE1" s="5">
        <v>46357</v>
      </c>
      <c r="AF1" s="5">
        <v>46388</v>
      </c>
      <c r="AG1" s="5">
        <v>46419</v>
      </c>
      <c r="AH1" s="5">
        <v>46447</v>
      </c>
      <c r="AI1" s="5">
        <v>46478</v>
      </c>
      <c r="AJ1" s="5">
        <v>46508</v>
      </c>
      <c r="AK1" s="5">
        <v>46539</v>
      </c>
      <c r="AL1" s="5">
        <v>46569</v>
      </c>
      <c r="AM1" s="5">
        <v>46600</v>
      </c>
      <c r="AN1" s="5">
        <v>46631</v>
      </c>
      <c r="AO1" s="5">
        <v>46661</v>
      </c>
      <c r="AP1" s="5">
        <v>46692</v>
      </c>
      <c r="AQ1" s="5">
        <v>46722</v>
      </c>
      <c r="AR1" s="5"/>
    </row>
    <row r="2" spans="1:44" x14ac:dyDescent="0.25">
      <c r="A2" s="3" t="s">
        <v>8</v>
      </c>
      <c r="B2" s="3" t="s">
        <v>234</v>
      </c>
      <c r="C2" s="3">
        <v>10162.83</v>
      </c>
      <c r="D2" s="3">
        <f t="shared" ref="D2:D16" si="0">$D$46/COUNTIF($C$2:$C$33,$C2)</f>
        <v>10930.406666666668</v>
      </c>
      <c r="E2" s="3">
        <f t="shared" ref="E2:E16" si="1">$E$46/COUNTIF($C$2:$C$33,$C2)</f>
        <v>11634.846666666668</v>
      </c>
      <c r="F2" s="3">
        <f t="shared" ref="F2:F33" ca="1" si="2">RANDBETWEEN(0,100)</f>
        <v>63</v>
      </c>
      <c r="G2" s="3">
        <f t="shared" ref="G2:G33" ca="1" si="3">F2/SUMIFS($F$2:$F$33,$C$2:$C$33,C2)</f>
        <v>8.1500646830530404E-2</v>
      </c>
      <c r="H2" s="3">
        <f t="shared" ref="H2:S2" ca="1" si="4">ROUND((SUMIFS($C$2:$C$33,$C$2:$C$33,$C2)*$G2)*H$42,2)</f>
        <v>1027.81</v>
      </c>
      <c r="I2" s="3">
        <f t="shared" ca="1" si="4"/>
        <v>1052.48</v>
      </c>
      <c r="J2" s="3">
        <f t="shared" ca="1" si="4"/>
        <v>690.69</v>
      </c>
      <c r="K2" s="3">
        <f t="shared" ca="1" si="4"/>
        <v>945.58</v>
      </c>
      <c r="L2" s="3">
        <f t="shared" ca="1" si="4"/>
        <v>1192.26</v>
      </c>
      <c r="M2" s="3">
        <f t="shared" ca="1" si="4"/>
        <v>1233.3699999999999</v>
      </c>
      <c r="N2" s="3">
        <f t="shared" ca="1" si="4"/>
        <v>879.8</v>
      </c>
      <c r="O2" s="3">
        <f t="shared" ca="1" si="4"/>
        <v>962.03</v>
      </c>
      <c r="P2" s="3">
        <f t="shared" ca="1" si="4"/>
        <v>1184.04</v>
      </c>
      <c r="Q2" s="3">
        <f t="shared" ca="1" si="4"/>
        <v>1290.93</v>
      </c>
      <c r="R2" s="3">
        <f t="shared" ca="1" si="4"/>
        <v>1151.1500000000001</v>
      </c>
      <c r="S2" s="3">
        <f t="shared" ca="1" si="4"/>
        <v>814.02</v>
      </c>
      <c r="T2" s="3">
        <f t="shared" ref="T2:AE2" ca="1" si="5">ROUND((SUMIFS($D$2:$D$33,$D$2:$D$33,$D2)*$G2)*T$42,2)</f>
        <v>795.28</v>
      </c>
      <c r="U2" s="3">
        <f t="shared" ca="1" si="5"/>
        <v>1136.1199999999999</v>
      </c>
      <c r="V2" s="3">
        <f t="shared" ca="1" si="5"/>
        <v>952.59</v>
      </c>
      <c r="W2" s="3">
        <f t="shared" ca="1" si="5"/>
        <v>1372.08</v>
      </c>
      <c r="X2" s="3">
        <f t="shared" ca="1" si="5"/>
        <v>1337.13</v>
      </c>
      <c r="Y2" s="3">
        <f t="shared" ca="1" si="5"/>
        <v>856.46</v>
      </c>
      <c r="Z2" s="3">
        <f t="shared" ca="1" si="5"/>
        <v>1240.99</v>
      </c>
      <c r="AA2" s="3">
        <f t="shared" ca="1" si="5"/>
        <v>1275.95</v>
      </c>
      <c r="AB2" s="3">
        <f t="shared" ca="1" si="5"/>
        <v>1179.82</v>
      </c>
      <c r="AC2" s="3">
        <f t="shared" ca="1" si="5"/>
        <v>987.55</v>
      </c>
      <c r="AD2" s="3">
        <f t="shared" ca="1" si="5"/>
        <v>1267.21</v>
      </c>
      <c r="AE2" s="3">
        <f t="shared" ca="1" si="5"/>
        <v>961.33</v>
      </c>
      <c r="AF2" s="6">
        <f t="shared" ref="AF2:AQ2" ca="1" si="6">ROUND((SUMIFS($E$2:$E$33,$E$2:$E$33,$E2)*$G2)*AF$42,2)</f>
        <v>976.23</v>
      </c>
      <c r="AG2" s="6">
        <f t="shared" ca="1" si="6"/>
        <v>839.56</v>
      </c>
      <c r="AH2" s="6">
        <f t="shared" ca="1" si="6"/>
        <v>1151.95</v>
      </c>
      <c r="AI2" s="6">
        <f t="shared" ca="1" si="6"/>
        <v>1444.82</v>
      </c>
      <c r="AJ2" s="6">
        <f t="shared" ca="1" si="6"/>
        <v>1444.82</v>
      </c>
      <c r="AK2" s="6">
        <f t="shared" ca="1" si="6"/>
        <v>1161.72</v>
      </c>
      <c r="AL2" s="6">
        <f t="shared" ca="1" si="6"/>
        <v>1405.78</v>
      </c>
      <c r="AM2" s="6">
        <f t="shared" ca="1" si="6"/>
        <v>849.32</v>
      </c>
      <c r="AN2" s="6">
        <f t="shared" ca="1" si="6"/>
        <v>927.42</v>
      </c>
      <c r="AO2" s="6">
        <f t="shared" ca="1" si="6"/>
        <v>1122.67</v>
      </c>
      <c r="AP2" s="6">
        <f t="shared" ca="1" si="6"/>
        <v>1376.49</v>
      </c>
      <c r="AQ2" s="6">
        <f t="shared" ca="1" si="6"/>
        <v>1522.92</v>
      </c>
    </row>
    <row r="3" spans="1:44" x14ac:dyDescent="0.25">
      <c r="A3" s="3" t="s">
        <v>10</v>
      </c>
      <c r="B3" s="3" t="s">
        <v>235</v>
      </c>
      <c r="C3" s="3">
        <v>10162.83</v>
      </c>
      <c r="D3" s="3">
        <f t="shared" si="0"/>
        <v>10930.406666666668</v>
      </c>
      <c r="E3" s="3">
        <f t="shared" si="1"/>
        <v>11634.846666666668</v>
      </c>
      <c r="F3" s="3">
        <f t="shared" ca="1" si="2"/>
        <v>41</v>
      </c>
      <c r="G3" s="3">
        <f t="shared" ca="1" si="3"/>
        <v>5.3040103492884863E-2</v>
      </c>
      <c r="H3" s="3">
        <f t="shared" ref="H3:S3" ca="1" si="7">ROUND((SUMIFS($C$2:$C$33,$C$2:$C$33,$C3)*$G3)*H$42,2)</f>
        <v>668.89</v>
      </c>
      <c r="I3" s="3">
        <f t="shared" ca="1" si="7"/>
        <v>684.95</v>
      </c>
      <c r="J3" s="3">
        <f t="shared" ca="1" si="7"/>
        <v>449.5</v>
      </c>
      <c r="K3" s="3">
        <f t="shared" ca="1" si="7"/>
        <v>615.38</v>
      </c>
      <c r="L3" s="3">
        <f t="shared" ca="1" si="7"/>
        <v>775.91</v>
      </c>
      <c r="M3" s="3">
        <f t="shared" ca="1" si="7"/>
        <v>802.67</v>
      </c>
      <c r="N3" s="3">
        <f t="shared" ca="1" si="7"/>
        <v>572.57000000000005</v>
      </c>
      <c r="O3" s="3">
        <f t="shared" ca="1" si="7"/>
        <v>626.08000000000004</v>
      </c>
      <c r="P3" s="3">
        <f t="shared" ca="1" si="7"/>
        <v>770.56</v>
      </c>
      <c r="Q3" s="3">
        <f t="shared" ca="1" si="7"/>
        <v>840.13</v>
      </c>
      <c r="R3" s="3">
        <f t="shared" ca="1" si="7"/>
        <v>749.16</v>
      </c>
      <c r="S3" s="3">
        <f t="shared" ca="1" si="7"/>
        <v>529.76</v>
      </c>
      <c r="T3" s="3">
        <f t="shared" ref="T3:AE3" ca="1" si="8">ROUND((SUMIFS($D$2:$D$33,$D$2:$D$33,$D3)*$G3)*T$42,2)</f>
        <v>517.57000000000005</v>
      </c>
      <c r="U3" s="3">
        <f t="shared" ca="1" si="8"/>
        <v>739.38</v>
      </c>
      <c r="V3" s="3">
        <f t="shared" ca="1" si="8"/>
        <v>619.94000000000005</v>
      </c>
      <c r="W3" s="3">
        <f t="shared" ca="1" si="8"/>
        <v>892.94</v>
      </c>
      <c r="X3" s="3">
        <f t="shared" ca="1" si="8"/>
        <v>870.19</v>
      </c>
      <c r="Y3" s="3">
        <f t="shared" ca="1" si="8"/>
        <v>557.38</v>
      </c>
      <c r="Z3" s="3">
        <f t="shared" ca="1" si="8"/>
        <v>807.63</v>
      </c>
      <c r="AA3" s="3">
        <f t="shared" ca="1" si="8"/>
        <v>830.38</v>
      </c>
      <c r="AB3" s="3">
        <f t="shared" ca="1" si="8"/>
        <v>767.82</v>
      </c>
      <c r="AC3" s="3">
        <f t="shared" ca="1" si="8"/>
        <v>642.69000000000005</v>
      </c>
      <c r="AD3" s="3">
        <f t="shared" ca="1" si="8"/>
        <v>824.69</v>
      </c>
      <c r="AE3" s="3">
        <f t="shared" ca="1" si="8"/>
        <v>625.63</v>
      </c>
      <c r="AF3" s="6">
        <f t="shared" ref="AF3:AQ3" ca="1" si="9">ROUND((SUMIFS($E$2:$E$33,$E$2:$E$33,$E3)*$G3)*AF$42,2)</f>
        <v>635.33000000000004</v>
      </c>
      <c r="AG3" s="6">
        <f t="shared" ca="1" si="9"/>
        <v>546.38</v>
      </c>
      <c r="AH3" s="6">
        <f t="shared" ca="1" si="9"/>
        <v>749.68</v>
      </c>
      <c r="AI3" s="6">
        <f t="shared" ca="1" si="9"/>
        <v>940.28</v>
      </c>
      <c r="AJ3" s="6">
        <f t="shared" ca="1" si="9"/>
        <v>940.28</v>
      </c>
      <c r="AK3" s="6">
        <f t="shared" ca="1" si="9"/>
        <v>756.04</v>
      </c>
      <c r="AL3" s="6">
        <f t="shared" ca="1" si="9"/>
        <v>914.87</v>
      </c>
      <c r="AM3" s="6">
        <f t="shared" ca="1" si="9"/>
        <v>552.73</v>
      </c>
      <c r="AN3" s="6">
        <f t="shared" ca="1" si="9"/>
        <v>603.55999999999995</v>
      </c>
      <c r="AO3" s="6">
        <f t="shared" ca="1" si="9"/>
        <v>730.63</v>
      </c>
      <c r="AP3" s="6">
        <f t="shared" ca="1" si="9"/>
        <v>895.81</v>
      </c>
      <c r="AQ3" s="6">
        <f t="shared" ca="1" si="9"/>
        <v>991.11</v>
      </c>
    </row>
    <row r="4" spans="1:44" x14ac:dyDescent="0.25">
      <c r="A4" s="3" t="s">
        <v>236</v>
      </c>
      <c r="B4" s="3" t="s">
        <v>237</v>
      </c>
      <c r="C4" s="3">
        <v>10162.83</v>
      </c>
      <c r="D4" s="3">
        <f t="shared" si="0"/>
        <v>10930.406666666668</v>
      </c>
      <c r="E4" s="3">
        <f t="shared" si="1"/>
        <v>11634.846666666668</v>
      </c>
      <c r="F4" s="3">
        <f t="shared" ca="1" si="2"/>
        <v>43</v>
      </c>
      <c r="G4" s="3">
        <f t="shared" ca="1" si="3"/>
        <v>5.5627425614489003E-2</v>
      </c>
      <c r="H4" s="3">
        <f t="shared" ref="H4:S4" ca="1" si="10">ROUND((SUMIFS($C$2:$C$33,$C$2:$C$33,$C4)*$G4)*H$42,2)</f>
        <v>701.52</v>
      </c>
      <c r="I4" s="3">
        <f t="shared" ca="1" si="10"/>
        <v>718.36</v>
      </c>
      <c r="J4" s="3">
        <f t="shared" ca="1" si="10"/>
        <v>471.42</v>
      </c>
      <c r="K4" s="3">
        <f t="shared" ca="1" si="10"/>
        <v>645.4</v>
      </c>
      <c r="L4" s="3">
        <f t="shared" ca="1" si="10"/>
        <v>813.76</v>
      </c>
      <c r="M4" s="3">
        <f t="shared" ca="1" si="10"/>
        <v>841.82</v>
      </c>
      <c r="N4" s="3">
        <f t="shared" ca="1" si="10"/>
        <v>600.5</v>
      </c>
      <c r="O4" s="3">
        <f t="shared" ca="1" si="10"/>
        <v>656.62</v>
      </c>
      <c r="P4" s="3">
        <f t="shared" ca="1" si="10"/>
        <v>808.15</v>
      </c>
      <c r="Q4" s="3">
        <f t="shared" ca="1" si="10"/>
        <v>881.11</v>
      </c>
      <c r="R4" s="3">
        <f t="shared" ca="1" si="10"/>
        <v>785.7</v>
      </c>
      <c r="S4" s="3">
        <f t="shared" ca="1" si="10"/>
        <v>555.6</v>
      </c>
      <c r="T4" s="3">
        <f t="shared" ref="T4:AE4" ca="1" si="11">ROUND((SUMIFS($D$2:$D$33,$D$2:$D$33,$D4)*$G4)*T$42,2)</f>
        <v>542.80999999999995</v>
      </c>
      <c r="U4" s="3">
        <f t="shared" ca="1" si="11"/>
        <v>775.45</v>
      </c>
      <c r="V4" s="3">
        <f t="shared" ca="1" si="11"/>
        <v>650.17999999999995</v>
      </c>
      <c r="W4" s="3">
        <f t="shared" ca="1" si="11"/>
        <v>936.5</v>
      </c>
      <c r="X4" s="3">
        <f t="shared" ca="1" si="11"/>
        <v>912.64</v>
      </c>
      <c r="Y4" s="3">
        <f t="shared" ca="1" si="11"/>
        <v>584.57000000000005</v>
      </c>
      <c r="Z4" s="3">
        <f t="shared" ca="1" si="11"/>
        <v>847.03</v>
      </c>
      <c r="AA4" s="3">
        <f t="shared" ca="1" si="11"/>
        <v>870.89</v>
      </c>
      <c r="AB4" s="3">
        <f t="shared" ca="1" si="11"/>
        <v>805.27</v>
      </c>
      <c r="AC4" s="3">
        <f t="shared" ca="1" si="11"/>
        <v>674.04</v>
      </c>
      <c r="AD4" s="3">
        <f t="shared" ca="1" si="11"/>
        <v>864.92</v>
      </c>
      <c r="AE4" s="3">
        <f t="shared" ca="1" si="11"/>
        <v>656.15</v>
      </c>
      <c r="AF4" s="6">
        <f t="shared" ref="AF4:AQ4" ca="1" si="12">ROUND((SUMIFS($E$2:$E$33,$E$2:$E$33,$E4)*$G4)*AF$42,2)</f>
        <v>666.32</v>
      </c>
      <c r="AG4" s="6">
        <f t="shared" ca="1" si="12"/>
        <v>573.03</v>
      </c>
      <c r="AH4" s="6">
        <f t="shared" ca="1" si="12"/>
        <v>786.25</v>
      </c>
      <c r="AI4" s="6">
        <f t="shared" ca="1" si="12"/>
        <v>986.15</v>
      </c>
      <c r="AJ4" s="6">
        <f t="shared" ca="1" si="12"/>
        <v>986.15</v>
      </c>
      <c r="AK4" s="6">
        <f t="shared" ca="1" si="12"/>
        <v>792.92</v>
      </c>
      <c r="AL4" s="6">
        <f t="shared" ca="1" si="12"/>
        <v>959.5</v>
      </c>
      <c r="AM4" s="6">
        <f t="shared" ca="1" si="12"/>
        <v>579.70000000000005</v>
      </c>
      <c r="AN4" s="6">
        <f t="shared" ca="1" si="12"/>
        <v>633</v>
      </c>
      <c r="AO4" s="6">
        <f t="shared" ca="1" si="12"/>
        <v>766.27</v>
      </c>
      <c r="AP4" s="6">
        <f t="shared" ca="1" si="12"/>
        <v>939.51</v>
      </c>
      <c r="AQ4" s="6">
        <f t="shared" ca="1" si="12"/>
        <v>1039.46</v>
      </c>
    </row>
    <row r="5" spans="1:44" x14ac:dyDescent="0.25">
      <c r="A5" s="3" t="s">
        <v>14</v>
      </c>
      <c r="B5" s="3" t="s">
        <v>239</v>
      </c>
      <c r="C5" s="3">
        <v>10162.83</v>
      </c>
      <c r="D5" s="3">
        <f t="shared" si="0"/>
        <v>10930.406666666668</v>
      </c>
      <c r="E5" s="3">
        <f t="shared" si="1"/>
        <v>11634.846666666668</v>
      </c>
      <c r="F5" s="3">
        <f t="shared" ca="1" si="2"/>
        <v>37</v>
      </c>
      <c r="G5" s="3">
        <f t="shared" ca="1" si="3"/>
        <v>4.7865459249676584E-2</v>
      </c>
      <c r="H5" s="3">
        <f t="shared" ref="H5:S5" ca="1" si="13">ROUND((SUMIFS($C$2:$C$33,$C$2:$C$33,$C5)*$G5)*H$42,2)</f>
        <v>603.63</v>
      </c>
      <c r="I5" s="3">
        <f t="shared" ca="1" si="13"/>
        <v>618.12</v>
      </c>
      <c r="J5" s="3">
        <f t="shared" ca="1" si="13"/>
        <v>405.64</v>
      </c>
      <c r="K5" s="3">
        <f t="shared" ca="1" si="13"/>
        <v>555.34</v>
      </c>
      <c r="L5" s="3">
        <f t="shared" ca="1" si="13"/>
        <v>700.22</v>
      </c>
      <c r="M5" s="3">
        <f t="shared" ca="1" si="13"/>
        <v>724.36</v>
      </c>
      <c r="N5" s="3">
        <f t="shared" ca="1" si="13"/>
        <v>516.71</v>
      </c>
      <c r="O5" s="3">
        <f t="shared" ca="1" si="13"/>
        <v>565</v>
      </c>
      <c r="P5" s="3">
        <f t="shared" ca="1" si="13"/>
        <v>695.39</v>
      </c>
      <c r="Q5" s="3">
        <f t="shared" ca="1" si="13"/>
        <v>758.16</v>
      </c>
      <c r="R5" s="3">
        <f t="shared" ca="1" si="13"/>
        <v>676.07</v>
      </c>
      <c r="S5" s="3">
        <f t="shared" ca="1" si="13"/>
        <v>478.08</v>
      </c>
      <c r="T5" s="3">
        <f t="shared" ref="T5:AE5" ca="1" si="14">ROUND((SUMIFS($D$2:$D$33,$D$2:$D$33,$D5)*$G5)*T$42,2)</f>
        <v>467.07</v>
      </c>
      <c r="U5" s="3">
        <f t="shared" ca="1" si="14"/>
        <v>667.25</v>
      </c>
      <c r="V5" s="3">
        <f t="shared" ca="1" si="14"/>
        <v>559.46</v>
      </c>
      <c r="W5" s="3">
        <f t="shared" ca="1" si="14"/>
        <v>805.83</v>
      </c>
      <c r="X5" s="3">
        <f t="shared" ca="1" si="14"/>
        <v>785.3</v>
      </c>
      <c r="Y5" s="3">
        <f t="shared" ca="1" si="14"/>
        <v>503</v>
      </c>
      <c r="Z5" s="3">
        <f t="shared" ca="1" si="14"/>
        <v>728.84</v>
      </c>
      <c r="AA5" s="3">
        <f t="shared" ca="1" si="14"/>
        <v>749.37</v>
      </c>
      <c r="AB5" s="3">
        <f t="shared" ca="1" si="14"/>
        <v>692.91</v>
      </c>
      <c r="AC5" s="3">
        <f t="shared" ca="1" si="14"/>
        <v>579.99</v>
      </c>
      <c r="AD5" s="3">
        <f t="shared" ca="1" si="14"/>
        <v>744.24</v>
      </c>
      <c r="AE5" s="3">
        <f t="shared" ca="1" si="14"/>
        <v>564.59</v>
      </c>
      <c r="AF5" s="6">
        <f t="shared" ref="AF5:AQ5" ca="1" si="15">ROUND((SUMIFS($E$2:$E$33,$E$2:$E$33,$E5)*$G5)*AF$42,2)</f>
        <v>573.34</v>
      </c>
      <c r="AG5" s="6">
        <f t="shared" ca="1" si="15"/>
        <v>493.08</v>
      </c>
      <c r="AH5" s="6">
        <f t="shared" ca="1" si="15"/>
        <v>676.54</v>
      </c>
      <c r="AI5" s="6">
        <f t="shared" ca="1" si="15"/>
        <v>848.55</v>
      </c>
      <c r="AJ5" s="6">
        <f t="shared" ca="1" si="15"/>
        <v>848.55</v>
      </c>
      <c r="AK5" s="6">
        <f t="shared" ca="1" si="15"/>
        <v>682.28</v>
      </c>
      <c r="AL5" s="6">
        <f t="shared" ca="1" si="15"/>
        <v>825.61</v>
      </c>
      <c r="AM5" s="6">
        <f t="shared" ca="1" si="15"/>
        <v>498.81</v>
      </c>
      <c r="AN5" s="6">
        <f t="shared" ca="1" si="15"/>
        <v>544.67999999999995</v>
      </c>
      <c r="AO5" s="6">
        <f t="shared" ca="1" si="15"/>
        <v>659.34</v>
      </c>
      <c r="AP5" s="6">
        <f t="shared" ca="1" si="15"/>
        <v>808.41</v>
      </c>
      <c r="AQ5" s="6">
        <f t="shared" ca="1" si="15"/>
        <v>894.42</v>
      </c>
    </row>
    <row r="6" spans="1:44" x14ac:dyDescent="0.25">
      <c r="A6" s="3" t="s">
        <v>16</v>
      </c>
      <c r="B6" s="3" t="s">
        <v>240</v>
      </c>
      <c r="C6" s="3">
        <v>10162.83</v>
      </c>
      <c r="D6" s="3">
        <f t="shared" si="0"/>
        <v>10930.406666666668</v>
      </c>
      <c r="E6" s="3">
        <f t="shared" si="1"/>
        <v>11634.846666666668</v>
      </c>
      <c r="F6" s="3">
        <f t="shared" ca="1" si="2"/>
        <v>64</v>
      </c>
      <c r="G6" s="3">
        <f t="shared" ca="1" si="3"/>
        <v>8.2794307891332478E-2</v>
      </c>
      <c r="H6" s="3">
        <f t="shared" ref="H6:S6" ca="1" si="16">ROUND((SUMIFS($C$2:$C$33,$C$2:$C$33,$C6)*$G6)*H$42,2)</f>
        <v>1044.1199999999999</v>
      </c>
      <c r="I6" s="3">
        <f t="shared" ca="1" si="16"/>
        <v>1069.18</v>
      </c>
      <c r="J6" s="3">
        <f t="shared" ca="1" si="16"/>
        <v>701.65</v>
      </c>
      <c r="K6" s="3">
        <f t="shared" ca="1" si="16"/>
        <v>960.59</v>
      </c>
      <c r="L6" s="3">
        <f t="shared" ca="1" si="16"/>
        <v>1211.18</v>
      </c>
      <c r="M6" s="3">
        <f t="shared" ca="1" si="16"/>
        <v>1252.95</v>
      </c>
      <c r="N6" s="3">
        <f t="shared" ca="1" si="16"/>
        <v>893.77</v>
      </c>
      <c r="O6" s="3">
        <f t="shared" ca="1" si="16"/>
        <v>977.3</v>
      </c>
      <c r="P6" s="3">
        <f t="shared" ca="1" si="16"/>
        <v>1202.83</v>
      </c>
      <c r="Q6" s="3">
        <f t="shared" ca="1" si="16"/>
        <v>1311.42</v>
      </c>
      <c r="R6" s="3">
        <f t="shared" ca="1" si="16"/>
        <v>1169.42</v>
      </c>
      <c r="S6" s="3">
        <f t="shared" ca="1" si="16"/>
        <v>826.95</v>
      </c>
      <c r="T6" s="3">
        <f t="shared" ref="T6:AE6" ca="1" si="17">ROUND((SUMIFS($D$2:$D$33,$D$2:$D$33,$D6)*$G6)*T$42,2)</f>
        <v>807.91</v>
      </c>
      <c r="U6" s="3">
        <f t="shared" ca="1" si="17"/>
        <v>1154.1500000000001</v>
      </c>
      <c r="V6" s="3">
        <f t="shared" ca="1" si="17"/>
        <v>967.71</v>
      </c>
      <c r="W6" s="3">
        <f t="shared" ca="1" si="17"/>
        <v>1393.86</v>
      </c>
      <c r="X6" s="3">
        <f t="shared" ca="1" si="17"/>
        <v>1358.35</v>
      </c>
      <c r="Y6" s="3">
        <f t="shared" ca="1" si="17"/>
        <v>870.05</v>
      </c>
      <c r="Z6" s="3">
        <f t="shared" ca="1" si="17"/>
        <v>1260.69</v>
      </c>
      <c r="AA6" s="3">
        <f t="shared" ca="1" si="17"/>
        <v>1296.2</v>
      </c>
      <c r="AB6" s="3">
        <f t="shared" ca="1" si="17"/>
        <v>1198.54</v>
      </c>
      <c r="AC6" s="3">
        <f t="shared" ca="1" si="17"/>
        <v>1003.23</v>
      </c>
      <c r="AD6" s="3">
        <f t="shared" ca="1" si="17"/>
        <v>1287.33</v>
      </c>
      <c r="AE6" s="3">
        <f t="shared" ca="1" si="17"/>
        <v>976.59</v>
      </c>
      <c r="AF6" s="6">
        <f t="shared" ref="AF6:AQ6" ca="1" si="18">ROUND((SUMIFS($E$2:$E$33,$E$2:$E$33,$E6)*$G6)*AF$42,2)</f>
        <v>991.73</v>
      </c>
      <c r="AG6" s="6">
        <f t="shared" ca="1" si="18"/>
        <v>852.89</v>
      </c>
      <c r="AH6" s="6">
        <f t="shared" ca="1" si="18"/>
        <v>1170.24</v>
      </c>
      <c r="AI6" s="6">
        <f t="shared" ca="1" si="18"/>
        <v>1467.76</v>
      </c>
      <c r="AJ6" s="6">
        <f t="shared" ca="1" si="18"/>
        <v>1467.76</v>
      </c>
      <c r="AK6" s="6">
        <f t="shared" ca="1" si="18"/>
        <v>1180.1600000000001</v>
      </c>
      <c r="AL6" s="6">
        <f t="shared" ca="1" si="18"/>
        <v>1428.09</v>
      </c>
      <c r="AM6" s="6">
        <f t="shared" ca="1" si="18"/>
        <v>862.8</v>
      </c>
      <c r="AN6" s="6">
        <f t="shared" ca="1" si="18"/>
        <v>942.14</v>
      </c>
      <c r="AO6" s="6">
        <f t="shared" ca="1" si="18"/>
        <v>1140.49</v>
      </c>
      <c r="AP6" s="6">
        <f t="shared" ca="1" si="18"/>
        <v>1398.34</v>
      </c>
      <c r="AQ6" s="6">
        <f t="shared" ca="1" si="18"/>
        <v>1547.1</v>
      </c>
    </row>
    <row r="7" spans="1:44" x14ac:dyDescent="0.25">
      <c r="A7" s="3" t="s">
        <v>241</v>
      </c>
      <c r="B7" s="3" t="s">
        <v>242</v>
      </c>
      <c r="C7" s="3">
        <v>10162.83</v>
      </c>
      <c r="D7" s="3">
        <f t="shared" si="0"/>
        <v>10930.406666666668</v>
      </c>
      <c r="E7" s="3">
        <f t="shared" si="1"/>
        <v>11634.846666666668</v>
      </c>
      <c r="F7" s="3">
        <f t="shared" ca="1" si="2"/>
        <v>91</v>
      </c>
      <c r="G7" s="3">
        <f t="shared" ca="1" si="3"/>
        <v>0.11772315653298836</v>
      </c>
      <c r="H7" s="3">
        <f t="shared" ref="H7:S7" ca="1" si="19">ROUND((SUMIFS($C$2:$C$33,$C$2:$C$33,$C7)*$G7)*H$42,2)</f>
        <v>1484.61</v>
      </c>
      <c r="I7" s="3">
        <f t="shared" ca="1" si="19"/>
        <v>1520.24</v>
      </c>
      <c r="J7" s="3">
        <f t="shared" ca="1" si="19"/>
        <v>997.66</v>
      </c>
      <c r="K7" s="3">
        <f t="shared" ca="1" si="19"/>
        <v>1365.84</v>
      </c>
      <c r="L7" s="3">
        <f t="shared" ca="1" si="19"/>
        <v>1722.15</v>
      </c>
      <c r="M7" s="3">
        <f t="shared" ca="1" si="19"/>
        <v>1781.54</v>
      </c>
      <c r="N7" s="3">
        <f t="shared" ca="1" si="19"/>
        <v>1270.83</v>
      </c>
      <c r="O7" s="3">
        <f t="shared" ca="1" si="19"/>
        <v>1389.6</v>
      </c>
      <c r="P7" s="3">
        <f t="shared" ca="1" si="19"/>
        <v>1710.27</v>
      </c>
      <c r="Q7" s="3">
        <f t="shared" ca="1" si="19"/>
        <v>1864.67</v>
      </c>
      <c r="R7" s="3">
        <f t="shared" ca="1" si="19"/>
        <v>1662.77</v>
      </c>
      <c r="S7" s="3">
        <f t="shared" ca="1" si="19"/>
        <v>1175.81</v>
      </c>
      <c r="T7" s="3">
        <f t="shared" ref="T7:AE7" ca="1" si="20">ROUND((SUMIFS($D$2:$D$33,$D$2:$D$33,$D7)*$G7)*T$42,2)</f>
        <v>1148.74</v>
      </c>
      <c r="U7" s="3">
        <f t="shared" ca="1" si="20"/>
        <v>1641.06</v>
      </c>
      <c r="V7" s="3">
        <f t="shared" ca="1" si="20"/>
        <v>1375.97</v>
      </c>
      <c r="W7" s="3">
        <f t="shared" ca="1" si="20"/>
        <v>1981.9</v>
      </c>
      <c r="X7" s="3">
        <f t="shared" ca="1" si="20"/>
        <v>1931.41</v>
      </c>
      <c r="Y7" s="3">
        <f t="shared" ca="1" si="20"/>
        <v>1237.1099999999999</v>
      </c>
      <c r="Z7" s="3">
        <f t="shared" ca="1" si="20"/>
        <v>1792.55</v>
      </c>
      <c r="AA7" s="3">
        <f t="shared" ca="1" si="20"/>
        <v>1843.04</v>
      </c>
      <c r="AB7" s="3">
        <f t="shared" ca="1" si="20"/>
        <v>1704.18</v>
      </c>
      <c r="AC7" s="3">
        <f t="shared" ca="1" si="20"/>
        <v>1426.46</v>
      </c>
      <c r="AD7" s="3">
        <f t="shared" ca="1" si="20"/>
        <v>1830.42</v>
      </c>
      <c r="AE7" s="3">
        <f t="shared" ca="1" si="20"/>
        <v>1388.59</v>
      </c>
      <c r="AF7" s="6">
        <f t="shared" ref="AF7:AQ7" ca="1" si="21">ROUND((SUMIFS($E$2:$E$33,$E$2:$E$33,$E7)*$G7)*AF$42,2)</f>
        <v>1410.11</v>
      </c>
      <c r="AG7" s="6">
        <f t="shared" ca="1" si="21"/>
        <v>1212.7</v>
      </c>
      <c r="AH7" s="6">
        <f t="shared" ca="1" si="21"/>
        <v>1663.93</v>
      </c>
      <c r="AI7" s="6">
        <f t="shared" ca="1" si="21"/>
        <v>2086.9699999999998</v>
      </c>
      <c r="AJ7" s="6">
        <f t="shared" ca="1" si="21"/>
        <v>2086.9699999999998</v>
      </c>
      <c r="AK7" s="6">
        <f t="shared" ca="1" si="21"/>
        <v>1678.04</v>
      </c>
      <c r="AL7" s="6">
        <f t="shared" ca="1" si="21"/>
        <v>2030.56</v>
      </c>
      <c r="AM7" s="6">
        <f t="shared" ca="1" si="21"/>
        <v>1226.8</v>
      </c>
      <c r="AN7" s="6">
        <f t="shared" ca="1" si="21"/>
        <v>1339.61</v>
      </c>
      <c r="AO7" s="6">
        <f t="shared" ca="1" si="21"/>
        <v>1621.63</v>
      </c>
      <c r="AP7" s="6">
        <f t="shared" ca="1" si="21"/>
        <v>1988.26</v>
      </c>
      <c r="AQ7" s="6">
        <f t="shared" ca="1" si="21"/>
        <v>2199.7800000000002</v>
      </c>
    </row>
    <row r="8" spans="1:44" x14ac:dyDescent="0.25">
      <c r="A8" s="3" t="s">
        <v>20</v>
      </c>
      <c r="B8" s="3" t="s">
        <v>244</v>
      </c>
      <c r="C8" s="3">
        <v>10162.83</v>
      </c>
      <c r="D8" s="3">
        <f t="shared" si="0"/>
        <v>10930.406666666668</v>
      </c>
      <c r="E8" s="3">
        <f t="shared" si="1"/>
        <v>11634.846666666668</v>
      </c>
      <c r="F8" s="3">
        <f t="shared" ca="1" si="2"/>
        <v>0</v>
      </c>
      <c r="G8" s="3">
        <f t="shared" ca="1" si="3"/>
        <v>0</v>
      </c>
      <c r="H8" s="3">
        <f t="shared" ref="H8:S8" ca="1" si="22">ROUND((SUMIFS($C$2:$C$33,$C$2:$C$33,$C8)*$G8)*H$42,2)</f>
        <v>0</v>
      </c>
      <c r="I8" s="3">
        <f t="shared" ca="1" si="22"/>
        <v>0</v>
      </c>
      <c r="J8" s="3">
        <f t="shared" ca="1" si="22"/>
        <v>0</v>
      </c>
      <c r="K8" s="3">
        <f t="shared" ca="1" si="22"/>
        <v>0</v>
      </c>
      <c r="L8" s="3">
        <f t="shared" ca="1" si="22"/>
        <v>0</v>
      </c>
      <c r="M8" s="3">
        <f t="shared" ca="1" si="22"/>
        <v>0</v>
      </c>
      <c r="N8" s="3">
        <f t="shared" ca="1" si="22"/>
        <v>0</v>
      </c>
      <c r="O8" s="3">
        <f t="shared" ca="1" si="22"/>
        <v>0</v>
      </c>
      <c r="P8" s="3">
        <f t="shared" ca="1" si="22"/>
        <v>0</v>
      </c>
      <c r="Q8" s="3">
        <f t="shared" ca="1" si="22"/>
        <v>0</v>
      </c>
      <c r="R8" s="3">
        <f t="shared" ca="1" si="22"/>
        <v>0</v>
      </c>
      <c r="S8" s="3">
        <f t="shared" ca="1" si="22"/>
        <v>0</v>
      </c>
      <c r="T8" s="3">
        <f t="shared" ref="T8:AE8" ca="1" si="23">ROUND((SUMIFS($D$2:$D$33,$D$2:$D$33,$D8)*$G8)*T$42,2)</f>
        <v>0</v>
      </c>
      <c r="U8" s="3">
        <f t="shared" ca="1" si="23"/>
        <v>0</v>
      </c>
      <c r="V8" s="3">
        <f t="shared" ca="1" si="23"/>
        <v>0</v>
      </c>
      <c r="W8" s="3">
        <f t="shared" ca="1" si="23"/>
        <v>0</v>
      </c>
      <c r="X8" s="3">
        <f t="shared" ca="1" si="23"/>
        <v>0</v>
      </c>
      <c r="Y8" s="3">
        <f t="shared" ca="1" si="23"/>
        <v>0</v>
      </c>
      <c r="Z8" s="3">
        <f t="shared" ca="1" si="23"/>
        <v>0</v>
      </c>
      <c r="AA8" s="3">
        <f t="shared" ca="1" si="23"/>
        <v>0</v>
      </c>
      <c r="AB8" s="3">
        <f t="shared" ca="1" si="23"/>
        <v>0</v>
      </c>
      <c r="AC8" s="3">
        <f t="shared" ca="1" si="23"/>
        <v>0</v>
      </c>
      <c r="AD8" s="3">
        <f t="shared" ca="1" si="23"/>
        <v>0</v>
      </c>
      <c r="AE8" s="3">
        <f t="shared" ca="1" si="23"/>
        <v>0</v>
      </c>
      <c r="AF8" s="6">
        <f t="shared" ref="AF8:AQ8" ca="1" si="24">ROUND((SUMIFS($E$2:$E$33,$E$2:$E$33,$E8)*$G8)*AF$42,2)</f>
        <v>0</v>
      </c>
      <c r="AG8" s="6">
        <f t="shared" ca="1" si="24"/>
        <v>0</v>
      </c>
      <c r="AH8" s="6">
        <f t="shared" ca="1" si="24"/>
        <v>0</v>
      </c>
      <c r="AI8" s="6">
        <f t="shared" ca="1" si="24"/>
        <v>0</v>
      </c>
      <c r="AJ8" s="6">
        <f t="shared" ca="1" si="24"/>
        <v>0</v>
      </c>
      <c r="AK8" s="6">
        <f t="shared" ca="1" si="24"/>
        <v>0</v>
      </c>
      <c r="AL8" s="6">
        <f t="shared" ca="1" si="24"/>
        <v>0</v>
      </c>
      <c r="AM8" s="6">
        <f t="shared" ca="1" si="24"/>
        <v>0</v>
      </c>
      <c r="AN8" s="6">
        <f t="shared" ca="1" si="24"/>
        <v>0</v>
      </c>
      <c r="AO8" s="6">
        <f t="shared" ca="1" si="24"/>
        <v>0</v>
      </c>
      <c r="AP8" s="6">
        <f t="shared" ca="1" si="24"/>
        <v>0</v>
      </c>
      <c r="AQ8" s="6">
        <f t="shared" ca="1" si="24"/>
        <v>0</v>
      </c>
    </row>
    <row r="9" spans="1:44" x14ac:dyDescent="0.25">
      <c r="A9" s="3" t="s">
        <v>22</v>
      </c>
      <c r="B9" s="3" t="s">
        <v>245</v>
      </c>
      <c r="C9" s="3">
        <v>10162.83</v>
      </c>
      <c r="D9" s="3">
        <f t="shared" si="0"/>
        <v>10930.406666666668</v>
      </c>
      <c r="E9" s="3">
        <f t="shared" si="1"/>
        <v>11634.846666666668</v>
      </c>
      <c r="F9" s="3">
        <f t="shared" ca="1" si="2"/>
        <v>64</v>
      </c>
      <c r="G9" s="3">
        <f t="shared" ca="1" si="3"/>
        <v>8.2794307891332478E-2</v>
      </c>
      <c r="H9" s="3">
        <f t="shared" ref="H9:S9" ca="1" si="25">ROUND((SUMIFS($C$2:$C$33,$C$2:$C$33,$C9)*$G9)*H$42,2)</f>
        <v>1044.1199999999999</v>
      </c>
      <c r="I9" s="3">
        <f t="shared" ca="1" si="25"/>
        <v>1069.18</v>
      </c>
      <c r="J9" s="3">
        <f t="shared" ca="1" si="25"/>
        <v>701.65</v>
      </c>
      <c r="K9" s="3">
        <f t="shared" ca="1" si="25"/>
        <v>960.59</v>
      </c>
      <c r="L9" s="3">
        <f t="shared" ca="1" si="25"/>
        <v>1211.18</v>
      </c>
      <c r="M9" s="3">
        <f t="shared" ca="1" si="25"/>
        <v>1252.95</v>
      </c>
      <c r="N9" s="3">
        <f t="shared" ca="1" si="25"/>
        <v>893.77</v>
      </c>
      <c r="O9" s="3">
        <f t="shared" ca="1" si="25"/>
        <v>977.3</v>
      </c>
      <c r="P9" s="3">
        <f t="shared" ca="1" si="25"/>
        <v>1202.83</v>
      </c>
      <c r="Q9" s="3">
        <f t="shared" ca="1" si="25"/>
        <v>1311.42</v>
      </c>
      <c r="R9" s="3">
        <f t="shared" ca="1" si="25"/>
        <v>1169.42</v>
      </c>
      <c r="S9" s="3">
        <f t="shared" ca="1" si="25"/>
        <v>826.95</v>
      </c>
      <c r="T9" s="3">
        <f t="shared" ref="T9:AE9" ca="1" si="26">ROUND((SUMIFS($D$2:$D$33,$D$2:$D$33,$D9)*$G9)*T$42,2)</f>
        <v>807.91</v>
      </c>
      <c r="U9" s="3">
        <f t="shared" ca="1" si="26"/>
        <v>1154.1500000000001</v>
      </c>
      <c r="V9" s="3">
        <f t="shared" ca="1" si="26"/>
        <v>967.71</v>
      </c>
      <c r="W9" s="3">
        <f t="shared" ca="1" si="26"/>
        <v>1393.86</v>
      </c>
      <c r="X9" s="3">
        <f t="shared" ca="1" si="26"/>
        <v>1358.35</v>
      </c>
      <c r="Y9" s="3">
        <f t="shared" ca="1" si="26"/>
        <v>870.05</v>
      </c>
      <c r="Z9" s="3">
        <f t="shared" ca="1" si="26"/>
        <v>1260.69</v>
      </c>
      <c r="AA9" s="3">
        <f t="shared" ca="1" si="26"/>
        <v>1296.2</v>
      </c>
      <c r="AB9" s="3">
        <f t="shared" ca="1" si="26"/>
        <v>1198.54</v>
      </c>
      <c r="AC9" s="3">
        <f t="shared" ca="1" si="26"/>
        <v>1003.23</v>
      </c>
      <c r="AD9" s="3">
        <f t="shared" ca="1" si="26"/>
        <v>1287.33</v>
      </c>
      <c r="AE9" s="3">
        <f t="shared" ca="1" si="26"/>
        <v>976.59</v>
      </c>
      <c r="AF9" s="6">
        <f t="shared" ref="AF9:AQ9" ca="1" si="27">ROUND((SUMIFS($E$2:$E$33,$E$2:$E$33,$E9)*$G9)*AF$42,2)</f>
        <v>991.73</v>
      </c>
      <c r="AG9" s="6">
        <f t="shared" ca="1" si="27"/>
        <v>852.89</v>
      </c>
      <c r="AH9" s="6">
        <f t="shared" ca="1" si="27"/>
        <v>1170.24</v>
      </c>
      <c r="AI9" s="6">
        <f t="shared" ca="1" si="27"/>
        <v>1467.76</v>
      </c>
      <c r="AJ9" s="6">
        <f t="shared" ca="1" si="27"/>
        <v>1467.76</v>
      </c>
      <c r="AK9" s="6">
        <f t="shared" ca="1" si="27"/>
        <v>1180.1600000000001</v>
      </c>
      <c r="AL9" s="6">
        <f t="shared" ca="1" si="27"/>
        <v>1428.09</v>
      </c>
      <c r="AM9" s="6">
        <f t="shared" ca="1" si="27"/>
        <v>862.8</v>
      </c>
      <c r="AN9" s="6">
        <f t="shared" ca="1" si="27"/>
        <v>942.14</v>
      </c>
      <c r="AO9" s="6">
        <f t="shared" ca="1" si="27"/>
        <v>1140.49</v>
      </c>
      <c r="AP9" s="6">
        <f t="shared" ca="1" si="27"/>
        <v>1398.34</v>
      </c>
      <c r="AQ9" s="6">
        <f t="shared" ca="1" si="27"/>
        <v>1547.1</v>
      </c>
    </row>
    <row r="10" spans="1:44" x14ac:dyDescent="0.25">
      <c r="A10" s="3" t="s">
        <v>26</v>
      </c>
      <c r="B10" s="3" t="s">
        <v>247</v>
      </c>
      <c r="C10" s="3">
        <v>10162.83</v>
      </c>
      <c r="D10" s="3">
        <f t="shared" si="0"/>
        <v>10930.406666666668</v>
      </c>
      <c r="E10" s="3">
        <f t="shared" si="1"/>
        <v>11634.846666666668</v>
      </c>
      <c r="F10" s="3">
        <f t="shared" ca="1" si="2"/>
        <v>3</v>
      </c>
      <c r="G10" s="3">
        <f t="shared" ca="1" si="3"/>
        <v>3.8809831824062097E-3</v>
      </c>
      <c r="H10" s="3">
        <f t="shared" ref="H10:S10" ca="1" si="28">ROUND((SUMIFS($C$2:$C$33,$C$2:$C$33,$C10)*$G10)*H$42,2)</f>
        <v>48.94</v>
      </c>
      <c r="I10" s="3">
        <f t="shared" ca="1" si="28"/>
        <v>50.12</v>
      </c>
      <c r="J10" s="3">
        <f t="shared" ca="1" si="28"/>
        <v>32.89</v>
      </c>
      <c r="K10" s="3">
        <f t="shared" ca="1" si="28"/>
        <v>45.03</v>
      </c>
      <c r="L10" s="3">
        <f t="shared" ca="1" si="28"/>
        <v>56.77</v>
      </c>
      <c r="M10" s="3">
        <f t="shared" ca="1" si="28"/>
        <v>58.73</v>
      </c>
      <c r="N10" s="3">
        <f t="shared" ca="1" si="28"/>
        <v>41.9</v>
      </c>
      <c r="O10" s="3">
        <f t="shared" ca="1" si="28"/>
        <v>45.81</v>
      </c>
      <c r="P10" s="3">
        <f t="shared" ca="1" si="28"/>
        <v>56.38</v>
      </c>
      <c r="Q10" s="3">
        <f t="shared" ca="1" si="28"/>
        <v>61.47</v>
      </c>
      <c r="R10" s="3">
        <f t="shared" ca="1" si="28"/>
        <v>54.82</v>
      </c>
      <c r="S10" s="3">
        <f t="shared" ca="1" si="28"/>
        <v>38.76</v>
      </c>
      <c r="T10" s="3">
        <f t="shared" ref="T10:AE10" ca="1" si="29">ROUND((SUMIFS($D$2:$D$33,$D$2:$D$33,$D10)*$G10)*T$42,2)</f>
        <v>37.869999999999997</v>
      </c>
      <c r="U10" s="3">
        <f t="shared" ca="1" si="29"/>
        <v>54.1</v>
      </c>
      <c r="V10" s="3">
        <f t="shared" ca="1" si="29"/>
        <v>45.36</v>
      </c>
      <c r="W10" s="3">
        <f t="shared" ca="1" si="29"/>
        <v>65.34</v>
      </c>
      <c r="X10" s="3">
        <f t="shared" ca="1" si="29"/>
        <v>63.67</v>
      </c>
      <c r="Y10" s="3">
        <f t="shared" ca="1" si="29"/>
        <v>40.78</v>
      </c>
      <c r="Z10" s="3">
        <f t="shared" ca="1" si="29"/>
        <v>59.09</v>
      </c>
      <c r="AA10" s="3">
        <f t="shared" ca="1" si="29"/>
        <v>60.76</v>
      </c>
      <c r="AB10" s="3">
        <f t="shared" ca="1" si="29"/>
        <v>56.18</v>
      </c>
      <c r="AC10" s="3">
        <f t="shared" ca="1" si="29"/>
        <v>47.03</v>
      </c>
      <c r="AD10" s="3">
        <f t="shared" ca="1" si="29"/>
        <v>60.34</v>
      </c>
      <c r="AE10" s="3">
        <f t="shared" ca="1" si="29"/>
        <v>45.78</v>
      </c>
      <c r="AF10" s="6">
        <f t="shared" ref="AF10:AQ10" ca="1" si="30">ROUND((SUMIFS($E$2:$E$33,$E$2:$E$33,$E10)*$G10)*AF$42,2)</f>
        <v>46.49</v>
      </c>
      <c r="AG10" s="6">
        <f t="shared" ca="1" si="30"/>
        <v>39.979999999999997</v>
      </c>
      <c r="AH10" s="6">
        <f t="shared" ca="1" si="30"/>
        <v>54.85</v>
      </c>
      <c r="AI10" s="6">
        <f t="shared" ca="1" si="30"/>
        <v>68.8</v>
      </c>
      <c r="AJ10" s="6">
        <f t="shared" ca="1" si="30"/>
        <v>68.8</v>
      </c>
      <c r="AK10" s="6">
        <f t="shared" ca="1" si="30"/>
        <v>55.32</v>
      </c>
      <c r="AL10" s="6">
        <f t="shared" ca="1" si="30"/>
        <v>66.94</v>
      </c>
      <c r="AM10" s="6">
        <f t="shared" ca="1" si="30"/>
        <v>40.44</v>
      </c>
      <c r="AN10" s="6">
        <f t="shared" ca="1" si="30"/>
        <v>44.16</v>
      </c>
      <c r="AO10" s="6">
        <f t="shared" ca="1" si="30"/>
        <v>53.46</v>
      </c>
      <c r="AP10" s="6">
        <f t="shared" ca="1" si="30"/>
        <v>65.55</v>
      </c>
      <c r="AQ10" s="6">
        <f t="shared" ca="1" si="30"/>
        <v>72.52</v>
      </c>
    </row>
    <row r="11" spans="1:44" x14ac:dyDescent="0.25">
      <c r="A11" s="3" t="s">
        <v>28</v>
      </c>
      <c r="B11" s="3" t="s">
        <v>248</v>
      </c>
      <c r="C11" s="3">
        <v>10162.83</v>
      </c>
      <c r="D11" s="3">
        <f t="shared" si="0"/>
        <v>10930.406666666668</v>
      </c>
      <c r="E11" s="3">
        <f t="shared" si="1"/>
        <v>11634.846666666668</v>
      </c>
      <c r="F11" s="3">
        <f t="shared" ca="1" si="2"/>
        <v>55</v>
      </c>
      <c r="G11" s="3">
        <f t="shared" ca="1" si="3"/>
        <v>7.1151358344113846E-2</v>
      </c>
      <c r="H11" s="3">
        <f t="shared" ref="H11:S11" ca="1" si="31">ROUND((SUMIFS($C$2:$C$33,$C$2:$C$33,$C11)*$G11)*H$42,2)</f>
        <v>897.29</v>
      </c>
      <c r="I11" s="3">
        <f t="shared" ca="1" si="31"/>
        <v>918.83</v>
      </c>
      <c r="J11" s="3">
        <f t="shared" ca="1" si="31"/>
        <v>602.98</v>
      </c>
      <c r="K11" s="3">
        <f t="shared" ca="1" si="31"/>
        <v>825.51</v>
      </c>
      <c r="L11" s="3">
        <f t="shared" ca="1" si="31"/>
        <v>1040.8599999999999</v>
      </c>
      <c r="M11" s="3">
        <f t="shared" ca="1" si="31"/>
        <v>1076.75</v>
      </c>
      <c r="N11" s="3">
        <f t="shared" ca="1" si="31"/>
        <v>768.08</v>
      </c>
      <c r="O11" s="3">
        <f t="shared" ca="1" si="31"/>
        <v>839.87</v>
      </c>
      <c r="P11" s="3">
        <f t="shared" ca="1" si="31"/>
        <v>1033.68</v>
      </c>
      <c r="Q11" s="3">
        <f t="shared" ca="1" si="31"/>
        <v>1127</v>
      </c>
      <c r="R11" s="3">
        <f t="shared" ca="1" si="31"/>
        <v>1004.97</v>
      </c>
      <c r="S11" s="3">
        <f t="shared" ca="1" si="31"/>
        <v>710.66</v>
      </c>
      <c r="T11" s="3">
        <f t="shared" ref="T11:AE11" ca="1" si="32">ROUND((SUMIFS($D$2:$D$33,$D$2:$D$33,$D11)*$G11)*T$42,2)</f>
        <v>694.3</v>
      </c>
      <c r="U11" s="3">
        <f t="shared" ca="1" si="32"/>
        <v>991.85</v>
      </c>
      <c r="V11" s="3">
        <f t="shared" ca="1" si="32"/>
        <v>831.63</v>
      </c>
      <c r="W11" s="3">
        <f t="shared" ca="1" si="32"/>
        <v>1197.8499999999999</v>
      </c>
      <c r="X11" s="3">
        <f t="shared" ca="1" si="32"/>
        <v>1167.33</v>
      </c>
      <c r="Y11" s="3">
        <f t="shared" ca="1" si="32"/>
        <v>747.7</v>
      </c>
      <c r="Z11" s="3">
        <f t="shared" ca="1" si="32"/>
        <v>1083.4100000000001</v>
      </c>
      <c r="AA11" s="3">
        <f t="shared" ca="1" si="32"/>
        <v>1113.93</v>
      </c>
      <c r="AB11" s="3">
        <f t="shared" ca="1" si="32"/>
        <v>1030</v>
      </c>
      <c r="AC11" s="3">
        <f t="shared" ca="1" si="32"/>
        <v>862.15</v>
      </c>
      <c r="AD11" s="3">
        <f t="shared" ca="1" si="32"/>
        <v>1106.3</v>
      </c>
      <c r="AE11" s="3">
        <f t="shared" ca="1" si="32"/>
        <v>839.26</v>
      </c>
      <c r="AF11" s="6">
        <f t="shared" ref="AF11:AQ11" ca="1" si="33">ROUND((SUMIFS($E$2:$E$33,$E$2:$E$33,$E11)*$G11)*AF$42,2)</f>
        <v>852.27</v>
      </c>
      <c r="AG11" s="6">
        <f t="shared" ca="1" si="33"/>
        <v>732.95</v>
      </c>
      <c r="AH11" s="6">
        <f t="shared" ca="1" si="33"/>
        <v>1005.67</v>
      </c>
      <c r="AI11" s="6">
        <f t="shared" ca="1" si="33"/>
        <v>1261.3499999999999</v>
      </c>
      <c r="AJ11" s="6">
        <f t="shared" ca="1" si="33"/>
        <v>1261.3499999999999</v>
      </c>
      <c r="AK11" s="6">
        <f t="shared" ca="1" si="33"/>
        <v>1014.2</v>
      </c>
      <c r="AL11" s="6">
        <f t="shared" ca="1" si="33"/>
        <v>1227.26</v>
      </c>
      <c r="AM11" s="6">
        <f t="shared" ca="1" si="33"/>
        <v>741.47</v>
      </c>
      <c r="AN11" s="6">
        <f t="shared" ca="1" si="33"/>
        <v>809.65</v>
      </c>
      <c r="AO11" s="6">
        <f t="shared" ca="1" si="33"/>
        <v>980.11</v>
      </c>
      <c r="AP11" s="6">
        <f t="shared" ca="1" si="33"/>
        <v>1201.7</v>
      </c>
      <c r="AQ11" s="6">
        <f t="shared" ca="1" si="33"/>
        <v>1329.54</v>
      </c>
    </row>
    <row r="12" spans="1:44" x14ac:dyDescent="0.25">
      <c r="A12" s="3" t="s">
        <v>251</v>
      </c>
      <c r="B12" s="3" t="s">
        <v>252</v>
      </c>
      <c r="C12" s="3">
        <v>10162.83</v>
      </c>
      <c r="D12" s="3">
        <f t="shared" si="0"/>
        <v>10930.406666666668</v>
      </c>
      <c r="E12" s="3">
        <f t="shared" si="1"/>
        <v>11634.846666666668</v>
      </c>
      <c r="F12" s="3">
        <f t="shared" ca="1" si="2"/>
        <v>75</v>
      </c>
      <c r="G12" s="3">
        <f t="shared" ca="1" si="3"/>
        <v>9.7024579560155241E-2</v>
      </c>
      <c r="H12" s="3">
        <f t="shared" ref="H12:S12" ca="1" si="34">ROUND((SUMIFS($C$2:$C$33,$C$2:$C$33,$C12)*$G12)*H$42,2)</f>
        <v>1223.58</v>
      </c>
      <c r="I12" s="3">
        <f t="shared" ca="1" si="34"/>
        <v>1252.95</v>
      </c>
      <c r="J12" s="3">
        <f t="shared" ca="1" si="34"/>
        <v>822.25</v>
      </c>
      <c r="K12" s="3">
        <f t="shared" ca="1" si="34"/>
        <v>1125.7</v>
      </c>
      <c r="L12" s="3">
        <f t="shared" ca="1" si="34"/>
        <v>1419.36</v>
      </c>
      <c r="M12" s="3">
        <f t="shared" ca="1" si="34"/>
        <v>1468.3</v>
      </c>
      <c r="N12" s="3">
        <f t="shared" ca="1" si="34"/>
        <v>1047.3900000000001</v>
      </c>
      <c r="O12" s="3">
        <f t="shared" ca="1" si="34"/>
        <v>1145.27</v>
      </c>
      <c r="P12" s="3">
        <f t="shared" ca="1" si="34"/>
        <v>1409.57</v>
      </c>
      <c r="Q12" s="3">
        <f t="shared" ca="1" si="34"/>
        <v>1536.82</v>
      </c>
      <c r="R12" s="3">
        <f t="shared" ca="1" si="34"/>
        <v>1370.41</v>
      </c>
      <c r="S12" s="3">
        <f t="shared" ca="1" si="34"/>
        <v>969.08</v>
      </c>
      <c r="T12" s="3">
        <f t="shared" ref="T12:AE12" ca="1" si="35">ROUND((SUMIFS($D$2:$D$33,$D$2:$D$33,$D12)*$G12)*T$42,2)</f>
        <v>946.77</v>
      </c>
      <c r="U12" s="3">
        <f t="shared" ca="1" si="35"/>
        <v>1352.52</v>
      </c>
      <c r="V12" s="3">
        <f t="shared" ca="1" si="35"/>
        <v>1134.04</v>
      </c>
      <c r="W12" s="3">
        <f t="shared" ca="1" si="35"/>
        <v>1633.43</v>
      </c>
      <c r="X12" s="3">
        <f t="shared" ca="1" si="35"/>
        <v>1591.82</v>
      </c>
      <c r="Y12" s="3">
        <f t="shared" ca="1" si="35"/>
        <v>1019.6</v>
      </c>
      <c r="Z12" s="3">
        <f t="shared" ca="1" si="35"/>
        <v>1477.37</v>
      </c>
      <c r="AA12" s="3">
        <f t="shared" ca="1" si="35"/>
        <v>1518.99</v>
      </c>
      <c r="AB12" s="3">
        <f t="shared" ca="1" si="35"/>
        <v>1404.54</v>
      </c>
      <c r="AC12" s="3">
        <f t="shared" ca="1" si="35"/>
        <v>1175.6600000000001</v>
      </c>
      <c r="AD12" s="3">
        <f t="shared" ca="1" si="35"/>
        <v>1508.59</v>
      </c>
      <c r="AE12" s="3">
        <f t="shared" ca="1" si="35"/>
        <v>1144.44</v>
      </c>
      <c r="AF12" s="6">
        <f t="shared" ref="AF12:AQ12" ca="1" si="36">ROUND((SUMIFS($E$2:$E$33,$E$2:$E$33,$E12)*$G12)*AF$42,2)</f>
        <v>1162.18</v>
      </c>
      <c r="AG12" s="6">
        <f t="shared" ca="1" si="36"/>
        <v>999.48</v>
      </c>
      <c r="AH12" s="6">
        <f t="shared" ca="1" si="36"/>
        <v>1371.37</v>
      </c>
      <c r="AI12" s="6">
        <f t="shared" ca="1" si="36"/>
        <v>1720.03</v>
      </c>
      <c r="AJ12" s="6">
        <f t="shared" ca="1" si="36"/>
        <v>1720.03</v>
      </c>
      <c r="AK12" s="6">
        <f t="shared" ca="1" si="36"/>
        <v>1383</v>
      </c>
      <c r="AL12" s="6">
        <f t="shared" ca="1" si="36"/>
        <v>1673.54</v>
      </c>
      <c r="AM12" s="6">
        <f t="shared" ca="1" si="36"/>
        <v>1011.1</v>
      </c>
      <c r="AN12" s="6">
        <f t="shared" ca="1" si="36"/>
        <v>1104.07</v>
      </c>
      <c r="AO12" s="6">
        <f t="shared" ca="1" si="36"/>
        <v>1336.51</v>
      </c>
      <c r="AP12" s="6">
        <f t="shared" ca="1" si="36"/>
        <v>1638.68</v>
      </c>
      <c r="AQ12" s="6">
        <f t="shared" ca="1" si="36"/>
        <v>1813</v>
      </c>
    </row>
    <row r="13" spans="1:44" x14ac:dyDescent="0.25">
      <c r="A13" s="3" t="s">
        <v>253</v>
      </c>
      <c r="B13" s="3" t="s">
        <v>254</v>
      </c>
      <c r="C13" s="3">
        <v>10162.83</v>
      </c>
      <c r="D13" s="3">
        <f t="shared" si="0"/>
        <v>10930.406666666668</v>
      </c>
      <c r="E13" s="3">
        <f t="shared" si="1"/>
        <v>11634.846666666668</v>
      </c>
      <c r="F13" s="3">
        <f t="shared" ca="1" si="2"/>
        <v>66</v>
      </c>
      <c r="G13" s="3">
        <f t="shared" ca="1" si="3"/>
        <v>8.538163001293661E-2</v>
      </c>
      <c r="H13" s="3">
        <f t="shared" ref="H13:S13" ca="1" si="37">ROUND((SUMIFS($C$2:$C$33,$C$2:$C$33,$C13)*$G13)*H$42,2)</f>
        <v>1076.75</v>
      </c>
      <c r="I13" s="3">
        <f t="shared" ca="1" si="37"/>
        <v>1102.5899999999999</v>
      </c>
      <c r="J13" s="3">
        <f t="shared" ca="1" si="37"/>
        <v>723.58</v>
      </c>
      <c r="K13" s="3">
        <f t="shared" ca="1" si="37"/>
        <v>990.61</v>
      </c>
      <c r="L13" s="3">
        <f t="shared" ca="1" si="37"/>
        <v>1249.03</v>
      </c>
      <c r="M13" s="3">
        <f t="shared" ca="1" si="37"/>
        <v>1292.0999999999999</v>
      </c>
      <c r="N13" s="3">
        <f t="shared" ca="1" si="37"/>
        <v>921.7</v>
      </c>
      <c r="O13" s="3">
        <f t="shared" ca="1" si="37"/>
        <v>1007.84</v>
      </c>
      <c r="P13" s="3">
        <f t="shared" ca="1" si="37"/>
        <v>1240.42</v>
      </c>
      <c r="Q13" s="3">
        <f t="shared" ca="1" si="37"/>
        <v>1352.4</v>
      </c>
      <c r="R13" s="3">
        <f t="shared" ca="1" si="37"/>
        <v>1205.96</v>
      </c>
      <c r="S13" s="3">
        <f t="shared" ca="1" si="37"/>
        <v>852.79</v>
      </c>
      <c r="T13" s="3">
        <f t="shared" ref="T13:AE13" ca="1" si="38">ROUND((SUMIFS($D$2:$D$33,$D$2:$D$33,$D13)*$G13)*T$42,2)</f>
        <v>833.16</v>
      </c>
      <c r="U13" s="3">
        <f t="shared" ca="1" si="38"/>
        <v>1190.22</v>
      </c>
      <c r="V13" s="3">
        <f t="shared" ca="1" si="38"/>
        <v>997.96</v>
      </c>
      <c r="W13" s="3">
        <f t="shared" ca="1" si="38"/>
        <v>1437.42</v>
      </c>
      <c r="X13" s="3">
        <f t="shared" ca="1" si="38"/>
        <v>1400.8</v>
      </c>
      <c r="Y13" s="3">
        <f t="shared" ca="1" si="38"/>
        <v>897.24</v>
      </c>
      <c r="Z13" s="3">
        <f t="shared" ca="1" si="38"/>
        <v>1300.0899999999999</v>
      </c>
      <c r="AA13" s="3">
        <f t="shared" ca="1" si="38"/>
        <v>1336.71</v>
      </c>
      <c r="AB13" s="3">
        <f t="shared" ca="1" si="38"/>
        <v>1236</v>
      </c>
      <c r="AC13" s="3">
        <f t="shared" ca="1" si="38"/>
        <v>1034.58</v>
      </c>
      <c r="AD13" s="3">
        <f t="shared" ca="1" si="38"/>
        <v>1327.56</v>
      </c>
      <c r="AE13" s="3">
        <f t="shared" ca="1" si="38"/>
        <v>1007.11</v>
      </c>
      <c r="AF13" s="6">
        <f t="shared" ref="AF13:AQ13" ca="1" si="39">ROUND((SUMIFS($E$2:$E$33,$E$2:$E$33,$E13)*$G13)*AF$42,2)</f>
        <v>1022.72</v>
      </c>
      <c r="AG13" s="6">
        <f t="shared" ca="1" si="39"/>
        <v>879.54</v>
      </c>
      <c r="AH13" s="6">
        <f t="shared" ca="1" si="39"/>
        <v>1206.81</v>
      </c>
      <c r="AI13" s="6">
        <f t="shared" ca="1" si="39"/>
        <v>1513.63</v>
      </c>
      <c r="AJ13" s="6">
        <f t="shared" ca="1" si="39"/>
        <v>1513.63</v>
      </c>
      <c r="AK13" s="6">
        <f t="shared" ca="1" si="39"/>
        <v>1217.04</v>
      </c>
      <c r="AL13" s="6">
        <f t="shared" ca="1" si="39"/>
        <v>1472.72</v>
      </c>
      <c r="AM13" s="6">
        <f t="shared" ca="1" si="39"/>
        <v>889.77</v>
      </c>
      <c r="AN13" s="6">
        <f t="shared" ca="1" si="39"/>
        <v>971.58</v>
      </c>
      <c r="AO13" s="6">
        <f t="shared" ca="1" si="39"/>
        <v>1176.1300000000001</v>
      </c>
      <c r="AP13" s="6">
        <f t="shared" ca="1" si="39"/>
        <v>1442.04</v>
      </c>
      <c r="AQ13" s="6">
        <f t="shared" ca="1" si="39"/>
        <v>1595.44</v>
      </c>
    </row>
    <row r="14" spans="1:44" x14ac:dyDescent="0.25">
      <c r="A14" s="3" t="s">
        <v>255</v>
      </c>
      <c r="B14" s="3" t="s">
        <v>256</v>
      </c>
      <c r="C14" s="3">
        <v>10162.83</v>
      </c>
      <c r="D14" s="3">
        <f t="shared" si="0"/>
        <v>10930.406666666668</v>
      </c>
      <c r="E14" s="3">
        <f t="shared" si="1"/>
        <v>11634.846666666668</v>
      </c>
      <c r="F14" s="3">
        <f t="shared" ca="1" si="2"/>
        <v>49</v>
      </c>
      <c r="G14" s="3">
        <f t="shared" ca="1" si="3"/>
        <v>6.3389391979301421E-2</v>
      </c>
      <c r="H14" s="3">
        <f t="shared" ref="H14:S14" ca="1" si="40">ROUND((SUMIFS($C$2:$C$33,$C$2:$C$33,$C14)*$G14)*H$42,2)</f>
        <v>799.41</v>
      </c>
      <c r="I14" s="3">
        <f t="shared" ca="1" si="40"/>
        <v>818.59</v>
      </c>
      <c r="J14" s="3">
        <f t="shared" ca="1" si="40"/>
        <v>537.20000000000005</v>
      </c>
      <c r="K14" s="3">
        <f t="shared" ca="1" si="40"/>
        <v>735.45</v>
      </c>
      <c r="L14" s="3">
        <f t="shared" ca="1" si="40"/>
        <v>927.31</v>
      </c>
      <c r="M14" s="3">
        <f t="shared" ca="1" si="40"/>
        <v>959.29</v>
      </c>
      <c r="N14" s="3">
        <f t="shared" ca="1" si="40"/>
        <v>684.29</v>
      </c>
      <c r="O14" s="3">
        <f t="shared" ca="1" si="40"/>
        <v>748.25</v>
      </c>
      <c r="P14" s="3">
        <f t="shared" ca="1" si="40"/>
        <v>920.92</v>
      </c>
      <c r="Q14" s="3">
        <f t="shared" ca="1" si="40"/>
        <v>1004.06</v>
      </c>
      <c r="R14" s="3">
        <f t="shared" ca="1" si="40"/>
        <v>895.34</v>
      </c>
      <c r="S14" s="3">
        <f t="shared" ca="1" si="40"/>
        <v>633.13</v>
      </c>
      <c r="T14" s="3">
        <f t="shared" ref="T14:AE14" ca="1" si="41">ROUND((SUMIFS($D$2:$D$33,$D$2:$D$33,$D14)*$G14)*T$42,2)</f>
        <v>618.54999999999995</v>
      </c>
      <c r="U14" s="3">
        <f t="shared" ca="1" si="41"/>
        <v>883.65</v>
      </c>
      <c r="V14" s="3">
        <f t="shared" ca="1" si="41"/>
        <v>740.91</v>
      </c>
      <c r="W14" s="3">
        <f t="shared" ca="1" si="41"/>
        <v>1067.18</v>
      </c>
      <c r="X14" s="3">
        <f t="shared" ca="1" si="41"/>
        <v>1039.99</v>
      </c>
      <c r="Y14" s="3">
        <f t="shared" ca="1" si="41"/>
        <v>666.14</v>
      </c>
      <c r="Z14" s="3">
        <f t="shared" ca="1" si="41"/>
        <v>965.22</v>
      </c>
      <c r="AA14" s="3">
        <f t="shared" ca="1" si="41"/>
        <v>992.41</v>
      </c>
      <c r="AB14" s="3">
        <f t="shared" ca="1" si="41"/>
        <v>917.64</v>
      </c>
      <c r="AC14" s="3">
        <f t="shared" ca="1" si="41"/>
        <v>768.1</v>
      </c>
      <c r="AD14" s="3">
        <f t="shared" ca="1" si="41"/>
        <v>985.61</v>
      </c>
      <c r="AE14" s="3">
        <f t="shared" ca="1" si="41"/>
        <v>747.7</v>
      </c>
      <c r="AF14" s="6">
        <f t="shared" ref="AF14:AQ14" ca="1" si="42">ROUND((SUMIFS($E$2:$E$33,$E$2:$E$33,$E14)*$G14)*AF$42,2)</f>
        <v>759.29</v>
      </c>
      <c r="AG14" s="6">
        <f t="shared" ca="1" si="42"/>
        <v>652.99</v>
      </c>
      <c r="AH14" s="6">
        <f t="shared" ca="1" si="42"/>
        <v>895.96</v>
      </c>
      <c r="AI14" s="6">
        <f t="shared" ca="1" si="42"/>
        <v>1123.75</v>
      </c>
      <c r="AJ14" s="6">
        <f t="shared" ca="1" si="42"/>
        <v>1123.75</v>
      </c>
      <c r="AK14" s="6">
        <f t="shared" ca="1" si="42"/>
        <v>903.56</v>
      </c>
      <c r="AL14" s="6">
        <f t="shared" ca="1" si="42"/>
        <v>1093.3800000000001</v>
      </c>
      <c r="AM14" s="6">
        <f t="shared" ca="1" si="42"/>
        <v>660.58</v>
      </c>
      <c r="AN14" s="6">
        <f t="shared" ca="1" si="42"/>
        <v>721.33</v>
      </c>
      <c r="AO14" s="6">
        <f t="shared" ca="1" si="42"/>
        <v>873.19</v>
      </c>
      <c r="AP14" s="6">
        <f t="shared" ca="1" si="42"/>
        <v>1070.5999999999999</v>
      </c>
      <c r="AQ14" s="6">
        <f t="shared" ca="1" si="42"/>
        <v>1184.5</v>
      </c>
    </row>
    <row r="15" spans="1:44" x14ac:dyDescent="0.25">
      <c r="A15" s="3" t="s">
        <v>160</v>
      </c>
      <c r="B15" s="3" t="s">
        <v>258</v>
      </c>
      <c r="C15" s="3">
        <v>10162.83</v>
      </c>
      <c r="D15" s="3">
        <f t="shared" si="0"/>
        <v>10930.406666666668</v>
      </c>
      <c r="E15" s="3">
        <f t="shared" si="1"/>
        <v>11634.846666666668</v>
      </c>
      <c r="F15" s="3">
        <f t="shared" ca="1" si="2"/>
        <v>52</v>
      </c>
      <c r="G15" s="3">
        <f t="shared" ca="1" si="3"/>
        <v>6.7270375161707627E-2</v>
      </c>
      <c r="H15" s="3">
        <f t="shared" ref="H15:S15" ca="1" si="43">ROUND((SUMIFS($C$2:$C$33,$C$2:$C$33,$C15)*$G15)*H$42,2)</f>
        <v>848.35</v>
      </c>
      <c r="I15" s="3">
        <f t="shared" ca="1" si="43"/>
        <v>868.71</v>
      </c>
      <c r="J15" s="3">
        <f t="shared" ca="1" si="43"/>
        <v>570.09</v>
      </c>
      <c r="K15" s="3">
        <f t="shared" ca="1" si="43"/>
        <v>780.48</v>
      </c>
      <c r="L15" s="3">
        <f t="shared" ca="1" si="43"/>
        <v>984.09</v>
      </c>
      <c r="M15" s="3">
        <f t="shared" ca="1" si="43"/>
        <v>1018.02</v>
      </c>
      <c r="N15" s="3">
        <f t="shared" ca="1" si="43"/>
        <v>726.19</v>
      </c>
      <c r="O15" s="3">
        <f t="shared" ca="1" si="43"/>
        <v>794.06</v>
      </c>
      <c r="P15" s="3">
        <f t="shared" ca="1" si="43"/>
        <v>977.3</v>
      </c>
      <c r="Q15" s="3">
        <f t="shared" ca="1" si="43"/>
        <v>1065.53</v>
      </c>
      <c r="R15" s="3">
        <f t="shared" ca="1" si="43"/>
        <v>950.15</v>
      </c>
      <c r="S15" s="3">
        <f t="shared" ca="1" si="43"/>
        <v>671.89</v>
      </c>
      <c r="T15" s="3">
        <f t="shared" ref="T15:AE15" ca="1" si="44">ROUND((SUMIFS($D$2:$D$33,$D$2:$D$33,$D15)*$G15)*T$42,2)</f>
        <v>656.43</v>
      </c>
      <c r="U15" s="3">
        <f t="shared" ca="1" si="44"/>
        <v>937.75</v>
      </c>
      <c r="V15" s="3">
        <f t="shared" ca="1" si="44"/>
        <v>786.27</v>
      </c>
      <c r="W15" s="3">
        <f t="shared" ca="1" si="44"/>
        <v>1132.51</v>
      </c>
      <c r="X15" s="3">
        <f t="shared" ca="1" si="44"/>
        <v>1103.6600000000001</v>
      </c>
      <c r="Y15" s="3">
        <f t="shared" ca="1" si="44"/>
        <v>706.92</v>
      </c>
      <c r="Z15" s="3">
        <f t="shared" ca="1" si="44"/>
        <v>1024.31</v>
      </c>
      <c r="AA15" s="3">
        <f t="shared" ca="1" si="44"/>
        <v>1053.17</v>
      </c>
      <c r="AB15" s="3">
        <f t="shared" ca="1" si="44"/>
        <v>973.82</v>
      </c>
      <c r="AC15" s="3">
        <f t="shared" ca="1" si="44"/>
        <v>815.12</v>
      </c>
      <c r="AD15" s="3">
        <f t="shared" ca="1" si="44"/>
        <v>1045.95</v>
      </c>
      <c r="AE15" s="3">
        <f t="shared" ca="1" si="44"/>
        <v>793.48</v>
      </c>
      <c r="AF15" s="6">
        <f t="shared" ref="AF15:AQ15" ca="1" si="45">ROUND((SUMIFS($E$2:$E$33,$E$2:$E$33,$E15)*$G15)*AF$42,2)</f>
        <v>805.78</v>
      </c>
      <c r="AG15" s="6">
        <f t="shared" ca="1" si="45"/>
        <v>692.97</v>
      </c>
      <c r="AH15" s="6">
        <f t="shared" ca="1" si="45"/>
        <v>950.82</v>
      </c>
      <c r="AI15" s="6">
        <f t="shared" ca="1" si="45"/>
        <v>1192.55</v>
      </c>
      <c r="AJ15" s="6">
        <f t="shared" ca="1" si="45"/>
        <v>1192.55</v>
      </c>
      <c r="AK15" s="6">
        <f t="shared" ca="1" si="45"/>
        <v>958.88</v>
      </c>
      <c r="AL15" s="6">
        <f t="shared" ca="1" si="45"/>
        <v>1160.32</v>
      </c>
      <c r="AM15" s="6">
        <f t="shared" ca="1" si="45"/>
        <v>701.03</v>
      </c>
      <c r="AN15" s="6">
        <f t="shared" ca="1" si="45"/>
        <v>765.49</v>
      </c>
      <c r="AO15" s="6">
        <f t="shared" ca="1" si="45"/>
        <v>926.65</v>
      </c>
      <c r="AP15" s="6">
        <f t="shared" ca="1" si="45"/>
        <v>1136.1500000000001</v>
      </c>
      <c r="AQ15" s="6">
        <f t="shared" ca="1" si="45"/>
        <v>1257.02</v>
      </c>
    </row>
    <row r="16" spans="1:44" x14ac:dyDescent="0.25">
      <c r="A16" s="3" t="s">
        <v>162</v>
      </c>
      <c r="B16" s="3" t="s">
        <v>259</v>
      </c>
      <c r="C16" s="3">
        <v>10162.83</v>
      </c>
      <c r="D16" s="3">
        <f t="shared" si="0"/>
        <v>10930.406666666668</v>
      </c>
      <c r="E16" s="3">
        <f t="shared" si="1"/>
        <v>11634.846666666668</v>
      </c>
      <c r="F16" s="3">
        <f t="shared" ca="1" si="2"/>
        <v>70</v>
      </c>
      <c r="G16" s="3">
        <f t="shared" ca="1" si="3"/>
        <v>9.0556274256144889E-2</v>
      </c>
      <c r="H16" s="3">
        <f t="shared" ref="H16:S16" ca="1" si="46">ROUND((SUMIFS($C$2:$C$33,$C$2:$C$33,$C16)*$G16)*H$42,2)</f>
        <v>1142.01</v>
      </c>
      <c r="I16" s="3">
        <f t="shared" ca="1" si="46"/>
        <v>1169.42</v>
      </c>
      <c r="J16" s="3">
        <f t="shared" ca="1" si="46"/>
        <v>767.43</v>
      </c>
      <c r="K16" s="3">
        <f t="shared" ca="1" si="46"/>
        <v>1050.6500000000001</v>
      </c>
      <c r="L16" s="3">
        <f t="shared" ca="1" si="46"/>
        <v>1324.73</v>
      </c>
      <c r="M16" s="3">
        <f t="shared" ca="1" si="46"/>
        <v>1370.41</v>
      </c>
      <c r="N16" s="3">
        <f t="shared" ca="1" si="46"/>
        <v>977.56</v>
      </c>
      <c r="O16" s="3">
        <f t="shared" ca="1" si="46"/>
        <v>1068.92</v>
      </c>
      <c r="P16" s="3">
        <f t="shared" ca="1" si="46"/>
        <v>1315.6</v>
      </c>
      <c r="Q16" s="3">
        <f t="shared" ca="1" si="46"/>
        <v>1434.36</v>
      </c>
      <c r="R16" s="3">
        <f t="shared" ca="1" si="46"/>
        <v>1279.05</v>
      </c>
      <c r="S16" s="3">
        <f t="shared" ca="1" si="46"/>
        <v>904.47</v>
      </c>
      <c r="T16" s="3">
        <f t="shared" ref="T16:AE16" ca="1" si="47">ROUND((SUMIFS($D$2:$D$33,$D$2:$D$33,$D16)*$G16)*T$42,2)</f>
        <v>883.65</v>
      </c>
      <c r="U16" s="3">
        <f t="shared" ca="1" si="47"/>
        <v>1262.3599999999999</v>
      </c>
      <c r="V16" s="3">
        <f t="shared" ca="1" si="47"/>
        <v>1058.44</v>
      </c>
      <c r="W16" s="3">
        <f t="shared" ca="1" si="47"/>
        <v>1524.54</v>
      </c>
      <c r="X16" s="3">
        <f t="shared" ca="1" si="47"/>
        <v>1485.7</v>
      </c>
      <c r="Y16" s="3">
        <f t="shared" ca="1" si="47"/>
        <v>951.62</v>
      </c>
      <c r="Z16" s="3">
        <f t="shared" ca="1" si="47"/>
        <v>1378.88</v>
      </c>
      <c r="AA16" s="3">
        <f t="shared" ca="1" si="47"/>
        <v>1417.72</v>
      </c>
      <c r="AB16" s="3">
        <f t="shared" ca="1" si="47"/>
        <v>1310.91</v>
      </c>
      <c r="AC16" s="3">
        <f t="shared" ca="1" si="47"/>
        <v>1097.28</v>
      </c>
      <c r="AD16" s="3">
        <f t="shared" ca="1" si="47"/>
        <v>1408.01</v>
      </c>
      <c r="AE16" s="3">
        <f t="shared" ca="1" si="47"/>
        <v>1068.1500000000001</v>
      </c>
      <c r="AF16" s="6">
        <f t="shared" ref="AF16:AQ16" ca="1" si="48">ROUND((SUMIFS($E$2:$E$33,$E$2:$E$33,$E16)*$G16)*AF$42,2)</f>
        <v>1084.7</v>
      </c>
      <c r="AG16" s="6">
        <f t="shared" ca="1" si="48"/>
        <v>932.84</v>
      </c>
      <c r="AH16" s="6">
        <f t="shared" ca="1" si="48"/>
        <v>1279.95</v>
      </c>
      <c r="AI16" s="6">
        <f t="shared" ca="1" si="48"/>
        <v>1605.36</v>
      </c>
      <c r="AJ16" s="6">
        <f t="shared" ca="1" si="48"/>
        <v>1605.36</v>
      </c>
      <c r="AK16" s="6">
        <f t="shared" ca="1" si="48"/>
        <v>1290.8</v>
      </c>
      <c r="AL16" s="6">
        <f t="shared" ca="1" si="48"/>
        <v>1561.97</v>
      </c>
      <c r="AM16" s="6">
        <f t="shared" ca="1" si="48"/>
        <v>943.69</v>
      </c>
      <c r="AN16" s="6">
        <f t="shared" ca="1" si="48"/>
        <v>1030.47</v>
      </c>
      <c r="AO16" s="6">
        <f t="shared" ca="1" si="48"/>
        <v>1247.4100000000001</v>
      </c>
      <c r="AP16" s="6">
        <f t="shared" ca="1" si="48"/>
        <v>1529.43</v>
      </c>
      <c r="AQ16" s="6">
        <f t="shared" ca="1" si="48"/>
        <v>1692.14</v>
      </c>
    </row>
    <row r="17" spans="1:43" x14ac:dyDescent="0.25">
      <c r="A17" s="3" t="s">
        <v>36</v>
      </c>
      <c r="B17" s="3" t="s">
        <v>261</v>
      </c>
      <c r="C17" s="3">
        <v>-12733.88</v>
      </c>
      <c r="D17" s="3">
        <f t="shared" ref="D17:D20" si="49">$D$49/COUNTIF($C$2:$C$33,$C17)</f>
        <v>-13998.325000000001</v>
      </c>
      <c r="E17" s="3">
        <f t="shared" ref="E17:E20" si="50">$E$49/COUNTIF($C$2:$C$33,$C17)</f>
        <v>-14781.8</v>
      </c>
      <c r="F17" s="3">
        <f t="shared" ca="1" si="2"/>
        <v>30</v>
      </c>
      <c r="G17" s="3">
        <f t="shared" ca="1" si="3"/>
        <v>0.17964071856287425</v>
      </c>
      <c r="H17" s="3">
        <f t="shared" ref="H17:S17" ca="1" si="51">ROUND((SUMIFS($C$2:$C$33,$C$2:$C$33,$C17)*$G17)*H$42,2)</f>
        <v>-756.96</v>
      </c>
      <c r="I17" s="3">
        <f t="shared" ca="1" si="51"/>
        <v>-775.12</v>
      </c>
      <c r="J17" s="3">
        <f t="shared" ca="1" si="51"/>
        <v>-508.67</v>
      </c>
      <c r="K17" s="3">
        <f t="shared" ca="1" si="51"/>
        <v>-696.4</v>
      </c>
      <c r="L17" s="3">
        <f t="shared" ca="1" si="51"/>
        <v>-878.07</v>
      </c>
      <c r="M17" s="3">
        <f t="shared" ca="1" si="51"/>
        <v>-908.35</v>
      </c>
      <c r="N17" s="3">
        <f t="shared" ca="1" si="51"/>
        <v>-647.95000000000005</v>
      </c>
      <c r="O17" s="3">
        <f t="shared" ca="1" si="51"/>
        <v>-708.51</v>
      </c>
      <c r="P17" s="3">
        <f t="shared" ca="1" si="51"/>
        <v>-872.01</v>
      </c>
      <c r="Q17" s="3">
        <f t="shared" ca="1" si="51"/>
        <v>-950.74</v>
      </c>
      <c r="R17" s="3">
        <f t="shared" ca="1" si="51"/>
        <v>-847.79</v>
      </c>
      <c r="S17" s="3">
        <f t="shared" ca="1" si="51"/>
        <v>-599.51</v>
      </c>
      <c r="T17" s="3">
        <f t="shared" ref="T17:AE17" ca="1" si="52">ROUND((SUMIFS($D$2:$D$33,$D$2:$D$33,$D17)*$G17)*T$42,2)</f>
        <v>-598.65</v>
      </c>
      <c r="U17" s="3">
        <f t="shared" ca="1" si="52"/>
        <v>-855.22</v>
      </c>
      <c r="V17" s="3">
        <f t="shared" ca="1" si="52"/>
        <v>-717.07</v>
      </c>
      <c r="W17" s="3">
        <f t="shared" ca="1" si="52"/>
        <v>-1032.8399999999999</v>
      </c>
      <c r="X17" s="3">
        <f t="shared" ca="1" si="52"/>
        <v>-1006.53</v>
      </c>
      <c r="Y17" s="3">
        <f t="shared" ca="1" si="52"/>
        <v>-644.70000000000005</v>
      </c>
      <c r="Z17" s="3">
        <f t="shared" ca="1" si="52"/>
        <v>-934.16</v>
      </c>
      <c r="AA17" s="3">
        <f t="shared" ca="1" si="52"/>
        <v>-960.48</v>
      </c>
      <c r="AB17" s="3">
        <f t="shared" ca="1" si="52"/>
        <v>-888.11</v>
      </c>
      <c r="AC17" s="3">
        <f t="shared" ca="1" si="52"/>
        <v>-743.38</v>
      </c>
      <c r="AD17" s="3">
        <f t="shared" ca="1" si="52"/>
        <v>-953.9</v>
      </c>
      <c r="AE17" s="3">
        <f t="shared" ca="1" si="52"/>
        <v>-723.65</v>
      </c>
      <c r="AF17" s="6">
        <f t="shared" ref="AF17:AQ17" ca="1" si="53">ROUND((SUMIFS($E$2:$E$33,$E$2:$E$33,$E17)*$G17)*AF$42,2)</f>
        <v>-729.01</v>
      </c>
      <c r="AG17" s="6">
        <f t="shared" ca="1" si="53"/>
        <v>-626.95000000000005</v>
      </c>
      <c r="AH17" s="6">
        <f t="shared" ca="1" si="53"/>
        <v>-860.23</v>
      </c>
      <c r="AI17" s="6">
        <f t="shared" ca="1" si="53"/>
        <v>-1078.93</v>
      </c>
      <c r="AJ17" s="6">
        <f t="shared" ca="1" si="53"/>
        <v>-1078.93</v>
      </c>
      <c r="AK17" s="6">
        <f t="shared" ca="1" si="53"/>
        <v>-867.52</v>
      </c>
      <c r="AL17" s="6">
        <f t="shared" ca="1" si="53"/>
        <v>-1049.77</v>
      </c>
      <c r="AM17" s="6">
        <f t="shared" ca="1" si="53"/>
        <v>-634.24</v>
      </c>
      <c r="AN17" s="6">
        <f t="shared" ca="1" si="53"/>
        <v>-692.56</v>
      </c>
      <c r="AO17" s="6">
        <f t="shared" ca="1" si="53"/>
        <v>-838.36</v>
      </c>
      <c r="AP17" s="6">
        <f t="shared" ca="1" si="53"/>
        <v>-1027.9000000000001</v>
      </c>
      <c r="AQ17" s="6">
        <f t="shared" ca="1" si="53"/>
        <v>-1137.25</v>
      </c>
    </row>
    <row r="18" spans="1:43" x14ac:dyDescent="0.25">
      <c r="A18" s="3" t="s">
        <v>40</v>
      </c>
      <c r="B18" s="3" t="s">
        <v>41</v>
      </c>
      <c r="C18" s="3">
        <v>-12733.88</v>
      </c>
      <c r="D18" s="3">
        <f t="shared" si="49"/>
        <v>-13998.325000000001</v>
      </c>
      <c r="E18" s="3">
        <f t="shared" si="50"/>
        <v>-14781.8</v>
      </c>
      <c r="F18" s="3">
        <f t="shared" ca="1" si="2"/>
        <v>65</v>
      </c>
      <c r="G18" s="3">
        <f t="shared" ca="1" si="3"/>
        <v>0.38922155688622756</v>
      </c>
      <c r="H18" s="3">
        <f t="shared" ref="H18:S18" ca="1" si="54">ROUND((SUMIFS($C$2:$C$33,$C$2:$C$33,$C18)*$G18)*H$42,2)</f>
        <v>-1640.07</v>
      </c>
      <c r="I18" s="3">
        <f t="shared" ca="1" si="54"/>
        <v>-1679.43</v>
      </c>
      <c r="J18" s="3">
        <f t="shared" ca="1" si="54"/>
        <v>-1102.1300000000001</v>
      </c>
      <c r="K18" s="3">
        <f t="shared" ca="1" si="54"/>
        <v>-1508.87</v>
      </c>
      <c r="L18" s="3">
        <f t="shared" ca="1" si="54"/>
        <v>-1902.48</v>
      </c>
      <c r="M18" s="3">
        <f t="shared" ca="1" si="54"/>
        <v>-1968.09</v>
      </c>
      <c r="N18" s="3">
        <f t="shared" ca="1" si="54"/>
        <v>-1403.9</v>
      </c>
      <c r="O18" s="3">
        <f t="shared" ca="1" si="54"/>
        <v>-1535.11</v>
      </c>
      <c r="P18" s="3">
        <f t="shared" ca="1" si="54"/>
        <v>-1889.36</v>
      </c>
      <c r="Q18" s="3">
        <f t="shared" ca="1" si="54"/>
        <v>-2059.9299999999998</v>
      </c>
      <c r="R18" s="3">
        <f t="shared" ca="1" si="54"/>
        <v>-1836.88</v>
      </c>
      <c r="S18" s="3">
        <f t="shared" ca="1" si="54"/>
        <v>-1298.94</v>
      </c>
      <c r="T18" s="3">
        <f t="shared" ref="T18:AE18" ca="1" si="55">ROUND((SUMIFS($D$2:$D$33,$D$2:$D$33,$D18)*$G18)*T$42,2)</f>
        <v>-1297.08</v>
      </c>
      <c r="U18" s="3">
        <f t="shared" ca="1" si="55"/>
        <v>-1852.97</v>
      </c>
      <c r="V18" s="3">
        <f t="shared" ca="1" si="55"/>
        <v>-1553.65</v>
      </c>
      <c r="W18" s="3">
        <f t="shared" ca="1" si="55"/>
        <v>-2237.8200000000002</v>
      </c>
      <c r="X18" s="3">
        <f t="shared" ca="1" si="55"/>
        <v>-2180.81</v>
      </c>
      <c r="Y18" s="3">
        <f t="shared" ca="1" si="55"/>
        <v>-1396.86</v>
      </c>
      <c r="Z18" s="3">
        <f t="shared" ca="1" si="55"/>
        <v>-2024.02</v>
      </c>
      <c r="AA18" s="3">
        <f t="shared" ca="1" si="55"/>
        <v>-2081.0300000000002</v>
      </c>
      <c r="AB18" s="3">
        <f t="shared" ca="1" si="55"/>
        <v>-1924.24</v>
      </c>
      <c r="AC18" s="3">
        <f t="shared" ca="1" si="55"/>
        <v>-1610.66</v>
      </c>
      <c r="AD18" s="3">
        <f t="shared" ca="1" si="55"/>
        <v>-2066.7800000000002</v>
      </c>
      <c r="AE18" s="3">
        <f t="shared" ca="1" si="55"/>
        <v>-1567.9</v>
      </c>
      <c r="AF18" s="6">
        <f t="shared" ref="AF18:AQ18" ca="1" si="56">ROUND((SUMIFS($E$2:$E$33,$E$2:$E$33,$E18)*$G18)*AF$42,2)</f>
        <v>-1579.52</v>
      </c>
      <c r="AG18" s="6">
        <f t="shared" ca="1" si="56"/>
        <v>-1358.39</v>
      </c>
      <c r="AH18" s="6">
        <f t="shared" ca="1" si="56"/>
        <v>-1863.83</v>
      </c>
      <c r="AI18" s="6">
        <f t="shared" ca="1" si="56"/>
        <v>-2337.69</v>
      </c>
      <c r="AJ18" s="6">
        <f t="shared" ca="1" si="56"/>
        <v>-2337.69</v>
      </c>
      <c r="AK18" s="6">
        <f t="shared" ca="1" si="56"/>
        <v>-1879.63</v>
      </c>
      <c r="AL18" s="6">
        <f t="shared" ca="1" si="56"/>
        <v>-2274.5100000000002</v>
      </c>
      <c r="AM18" s="6">
        <f t="shared" ca="1" si="56"/>
        <v>-1374.18</v>
      </c>
      <c r="AN18" s="6">
        <f t="shared" ca="1" si="56"/>
        <v>-1500.54</v>
      </c>
      <c r="AO18" s="6">
        <f t="shared" ca="1" si="56"/>
        <v>-1816.45</v>
      </c>
      <c r="AP18" s="6">
        <f t="shared" ca="1" si="56"/>
        <v>-2227.12</v>
      </c>
      <c r="AQ18" s="6">
        <f t="shared" ca="1" si="56"/>
        <v>-2464.0500000000002</v>
      </c>
    </row>
    <row r="19" spans="1:43" x14ac:dyDescent="0.25">
      <c r="A19" s="3" t="s">
        <v>42</v>
      </c>
      <c r="B19" s="3" t="s">
        <v>43</v>
      </c>
      <c r="C19" s="3">
        <v>-12733.88</v>
      </c>
      <c r="D19" s="3">
        <f t="shared" si="49"/>
        <v>-13998.325000000001</v>
      </c>
      <c r="E19" s="3">
        <f t="shared" si="50"/>
        <v>-14781.8</v>
      </c>
      <c r="F19" s="3">
        <f t="shared" ca="1" si="2"/>
        <v>3</v>
      </c>
      <c r="G19" s="3">
        <f t="shared" ca="1" si="3"/>
        <v>1.7964071856287425E-2</v>
      </c>
      <c r="H19" s="3">
        <f t="shared" ref="H19:S19" ca="1" si="57">ROUND((SUMIFS($C$2:$C$33,$C$2:$C$33,$C19)*$G19)*H$42,2)</f>
        <v>-75.7</v>
      </c>
      <c r="I19" s="3">
        <f t="shared" ca="1" si="57"/>
        <v>-77.510000000000005</v>
      </c>
      <c r="J19" s="3">
        <f t="shared" ca="1" si="57"/>
        <v>-50.87</v>
      </c>
      <c r="K19" s="3">
        <f t="shared" ca="1" si="57"/>
        <v>-69.64</v>
      </c>
      <c r="L19" s="3">
        <f t="shared" ca="1" si="57"/>
        <v>-87.81</v>
      </c>
      <c r="M19" s="3">
        <f t="shared" ca="1" si="57"/>
        <v>-90.83</v>
      </c>
      <c r="N19" s="3">
        <f t="shared" ca="1" si="57"/>
        <v>-64.8</v>
      </c>
      <c r="O19" s="3">
        <f t="shared" ca="1" si="57"/>
        <v>-70.849999999999994</v>
      </c>
      <c r="P19" s="3">
        <f t="shared" ca="1" si="57"/>
        <v>-87.2</v>
      </c>
      <c r="Q19" s="3">
        <f t="shared" ca="1" si="57"/>
        <v>-95.07</v>
      </c>
      <c r="R19" s="3">
        <f t="shared" ca="1" si="57"/>
        <v>-84.78</v>
      </c>
      <c r="S19" s="3">
        <f t="shared" ca="1" si="57"/>
        <v>-59.95</v>
      </c>
      <c r="T19" s="3">
        <f t="shared" ref="T19:AE19" ca="1" si="58">ROUND((SUMIFS($D$2:$D$33,$D$2:$D$33,$D19)*$G19)*T$42,2)</f>
        <v>-59.87</v>
      </c>
      <c r="U19" s="3">
        <f t="shared" ca="1" si="58"/>
        <v>-85.52</v>
      </c>
      <c r="V19" s="3">
        <f t="shared" ca="1" si="58"/>
        <v>-71.709999999999994</v>
      </c>
      <c r="W19" s="3">
        <f t="shared" ca="1" si="58"/>
        <v>-103.28</v>
      </c>
      <c r="X19" s="3">
        <f t="shared" ca="1" si="58"/>
        <v>-100.65</v>
      </c>
      <c r="Y19" s="3">
        <f t="shared" ca="1" si="58"/>
        <v>-64.47</v>
      </c>
      <c r="Z19" s="3">
        <f t="shared" ca="1" si="58"/>
        <v>-93.42</v>
      </c>
      <c r="AA19" s="3">
        <f t="shared" ca="1" si="58"/>
        <v>-96.05</v>
      </c>
      <c r="AB19" s="3">
        <f t="shared" ca="1" si="58"/>
        <v>-88.81</v>
      </c>
      <c r="AC19" s="3">
        <f t="shared" ca="1" si="58"/>
        <v>-74.34</v>
      </c>
      <c r="AD19" s="3">
        <f t="shared" ca="1" si="58"/>
        <v>-95.39</v>
      </c>
      <c r="AE19" s="3">
        <f t="shared" ca="1" si="58"/>
        <v>-72.36</v>
      </c>
      <c r="AF19" s="6">
        <f t="shared" ref="AF19:AQ19" ca="1" si="59">ROUND((SUMIFS($E$2:$E$33,$E$2:$E$33,$E19)*$G19)*AF$42,2)</f>
        <v>-72.900000000000006</v>
      </c>
      <c r="AG19" s="6">
        <f t="shared" ca="1" si="59"/>
        <v>-62.69</v>
      </c>
      <c r="AH19" s="6">
        <f t="shared" ca="1" si="59"/>
        <v>-86.02</v>
      </c>
      <c r="AI19" s="6">
        <f t="shared" ca="1" si="59"/>
        <v>-107.89</v>
      </c>
      <c r="AJ19" s="6">
        <f t="shared" ca="1" si="59"/>
        <v>-107.89</v>
      </c>
      <c r="AK19" s="6">
        <f t="shared" ca="1" si="59"/>
        <v>-86.75</v>
      </c>
      <c r="AL19" s="6">
        <f t="shared" ca="1" si="59"/>
        <v>-104.98</v>
      </c>
      <c r="AM19" s="6">
        <f t="shared" ca="1" si="59"/>
        <v>-63.42</v>
      </c>
      <c r="AN19" s="6">
        <f t="shared" ca="1" si="59"/>
        <v>-69.260000000000005</v>
      </c>
      <c r="AO19" s="6">
        <f t="shared" ca="1" si="59"/>
        <v>-83.84</v>
      </c>
      <c r="AP19" s="6">
        <f t="shared" ca="1" si="59"/>
        <v>-102.79</v>
      </c>
      <c r="AQ19" s="6">
        <f t="shared" ca="1" si="59"/>
        <v>-113.73</v>
      </c>
    </row>
    <row r="20" spans="1:43" x14ac:dyDescent="0.25">
      <c r="A20" s="3" t="s">
        <v>48</v>
      </c>
      <c r="B20" s="3" t="s">
        <v>190</v>
      </c>
      <c r="C20" s="3">
        <v>-12733.88</v>
      </c>
      <c r="D20" s="3">
        <f t="shared" si="49"/>
        <v>-13998.325000000001</v>
      </c>
      <c r="E20" s="3">
        <f t="shared" si="50"/>
        <v>-14781.8</v>
      </c>
      <c r="F20" s="3">
        <f t="shared" ca="1" si="2"/>
        <v>69</v>
      </c>
      <c r="G20" s="3">
        <f t="shared" ca="1" si="3"/>
        <v>0.41317365269461076</v>
      </c>
      <c r="H20" s="3">
        <f t="shared" ref="H20:S20" ca="1" si="60">ROUND((SUMIFS($C$2:$C$33,$C$2:$C$33,$C20)*$G20)*H$42,2)</f>
        <v>-1741</v>
      </c>
      <c r="I20" s="3">
        <f t="shared" ca="1" si="60"/>
        <v>-1782.78</v>
      </c>
      <c r="J20" s="3">
        <f t="shared" ca="1" si="60"/>
        <v>-1169.95</v>
      </c>
      <c r="K20" s="3">
        <f t="shared" ca="1" si="60"/>
        <v>-1601.72</v>
      </c>
      <c r="L20" s="3">
        <f t="shared" ca="1" si="60"/>
        <v>-2019.56</v>
      </c>
      <c r="M20" s="3">
        <f t="shared" ca="1" si="60"/>
        <v>-2089.1999999999998</v>
      </c>
      <c r="N20" s="3">
        <f t="shared" ca="1" si="60"/>
        <v>-1490.3</v>
      </c>
      <c r="O20" s="3">
        <f t="shared" ca="1" si="60"/>
        <v>-1629.58</v>
      </c>
      <c r="P20" s="3">
        <f t="shared" ca="1" si="60"/>
        <v>-2005.63</v>
      </c>
      <c r="Q20" s="3">
        <f t="shared" ca="1" si="60"/>
        <v>-2186.6999999999998</v>
      </c>
      <c r="R20" s="3">
        <f t="shared" ca="1" si="60"/>
        <v>-1949.92</v>
      </c>
      <c r="S20" s="3">
        <f t="shared" ca="1" si="60"/>
        <v>-1378.87</v>
      </c>
      <c r="T20" s="3">
        <f t="shared" ref="T20:AE20" ca="1" si="61">ROUND((SUMIFS($D$2:$D$33,$D$2:$D$33,$D20)*$G20)*T$42,2)</f>
        <v>-1376.9</v>
      </c>
      <c r="U20" s="3">
        <f t="shared" ca="1" si="61"/>
        <v>-1967</v>
      </c>
      <c r="V20" s="3">
        <f t="shared" ca="1" si="61"/>
        <v>-1649.25</v>
      </c>
      <c r="W20" s="3">
        <f t="shared" ca="1" si="61"/>
        <v>-2375.5300000000002</v>
      </c>
      <c r="X20" s="3">
        <f t="shared" ca="1" si="61"/>
        <v>-2315.0100000000002</v>
      </c>
      <c r="Y20" s="3">
        <f t="shared" ca="1" si="61"/>
        <v>-1482.82</v>
      </c>
      <c r="Z20" s="3">
        <f t="shared" ca="1" si="61"/>
        <v>-2148.5700000000002</v>
      </c>
      <c r="AA20" s="3">
        <f t="shared" ca="1" si="61"/>
        <v>-2209.09</v>
      </c>
      <c r="AB20" s="3">
        <f t="shared" ca="1" si="61"/>
        <v>-2042.65</v>
      </c>
      <c r="AC20" s="3">
        <f t="shared" ca="1" si="61"/>
        <v>-1709.78</v>
      </c>
      <c r="AD20" s="3">
        <f t="shared" ca="1" si="61"/>
        <v>-2193.96</v>
      </c>
      <c r="AE20" s="3">
        <f t="shared" ca="1" si="61"/>
        <v>-1664.39</v>
      </c>
      <c r="AF20" s="6">
        <f t="shared" ref="AF20:AQ20" ca="1" si="62">ROUND((SUMIFS($E$2:$E$33,$E$2:$E$33,$E20)*$G20)*AF$42,2)</f>
        <v>-1676.72</v>
      </c>
      <c r="AG20" s="6">
        <f t="shared" ca="1" si="62"/>
        <v>-1441.98</v>
      </c>
      <c r="AH20" s="6">
        <f t="shared" ca="1" si="62"/>
        <v>-1978.53</v>
      </c>
      <c r="AI20" s="6">
        <f t="shared" ca="1" si="62"/>
        <v>-2481.54</v>
      </c>
      <c r="AJ20" s="6">
        <f t="shared" ca="1" si="62"/>
        <v>-2481.54</v>
      </c>
      <c r="AK20" s="6">
        <f t="shared" ca="1" si="62"/>
        <v>-1995.3</v>
      </c>
      <c r="AL20" s="6">
        <f t="shared" ca="1" si="62"/>
        <v>-2414.48</v>
      </c>
      <c r="AM20" s="6">
        <f t="shared" ca="1" si="62"/>
        <v>-1458.75</v>
      </c>
      <c r="AN20" s="6">
        <f t="shared" ca="1" si="62"/>
        <v>-1592.88</v>
      </c>
      <c r="AO20" s="6">
        <f t="shared" ca="1" si="62"/>
        <v>-1928.23</v>
      </c>
      <c r="AP20" s="6">
        <f t="shared" ca="1" si="62"/>
        <v>-2364.17</v>
      </c>
      <c r="AQ20" s="6">
        <f t="shared" ca="1" si="62"/>
        <v>-2615.6799999999998</v>
      </c>
    </row>
    <row r="21" spans="1:43" x14ac:dyDescent="0.25">
      <c r="A21" s="3" t="s">
        <v>62</v>
      </c>
      <c r="B21" s="3" t="s">
        <v>265</v>
      </c>
      <c r="C21" s="3">
        <v>-1403.6</v>
      </c>
      <c r="D21" s="3">
        <f t="shared" ref="D21:D28" si="63">$D$51/COUNTIF($C$2:$C$33,$C21)</f>
        <v>-1479.5</v>
      </c>
      <c r="E21" s="3">
        <f t="shared" ref="E21:E28" si="64">$E$51/COUNTIF($C$2:$C$33,$C21)</f>
        <v>-1571.625</v>
      </c>
      <c r="F21" s="3">
        <f t="shared" ca="1" si="2"/>
        <v>54</v>
      </c>
      <c r="G21" s="3">
        <f t="shared" ca="1" si="3"/>
        <v>0.2857142857142857</v>
      </c>
      <c r="H21" s="3">
        <f t="shared" ref="H21:S21" ca="1" si="65">ROUND((SUMIFS($C$2:$C$33,$C$2:$C$33,$C21)*$G21)*H$42,2)</f>
        <v>-265.41000000000003</v>
      </c>
      <c r="I21" s="3">
        <f t="shared" ca="1" si="65"/>
        <v>-271.77999999999997</v>
      </c>
      <c r="J21" s="3">
        <f t="shared" ca="1" si="65"/>
        <v>-178.35</v>
      </c>
      <c r="K21" s="3">
        <f t="shared" ca="1" si="65"/>
        <v>-244.17</v>
      </c>
      <c r="L21" s="3">
        <f t="shared" ca="1" si="65"/>
        <v>-307.87</v>
      </c>
      <c r="M21" s="3">
        <f t="shared" ca="1" si="65"/>
        <v>-318.49</v>
      </c>
      <c r="N21" s="3">
        <f t="shared" ca="1" si="65"/>
        <v>-227.19</v>
      </c>
      <c r="O21" s="3">
        <f t="shared" ca="1" si="65"/>
        <v>-248.42</v>
      </c>
      <c r="P21" s="3">
        <f t="shared" ca="1" si="65"/>
        <v>-305.75</v>
      </c>
      <c r="Q21" s="3">
        <f t="shared" ca="1" si="65"/>
        <v>-333.35</v>
      </c>
      <c r="R21" s="3">
        <f t="shared" ca="1" si="65"/>
        <v>-297.25</v>
      </c>
      <c r="S21" s="3">
        <f t="shared" ca="1" si="65"/>
        <v>-210.2</v>
      </c>
      <c r="T21" s="3">
        <f t="shared" ref="T21:AE21" ca="1" si="66">ROUND((SUMIFS($D$2:$D$33,$D$2:$D$33,$D21)*$G21)*T$42,2)</f>
        <v>-201.27</v>
      </c>
      <c r="U21" s="3">
        <f t="shared" ca="1" si="66"/>
        <v>-287.52</v>
      </c>
      <c r="V21" s="3">
        <f t="shared" ca="1" si="66"/>
        <v>-241.08</v>
      </c>
      <c r="W21" s="3">
        <f t="shared" ca="1" si="66"/>
        <v>-347.24</v>
      </c>
      <c r="X21" s="3">
        <f t="shared" ca="1" si="66"/>
        <v>-338.39</v>
      </c>
      <c r="Y21" s="3">
        <f t="shared" ca="1" si="66"/>
        <v>-216.75</v>
      </c>
      <c r="Z21" s="3">
        <f t="shared" ca="1" si="66"/>
        <v>-314.06</v>
      </c>
      <c r="AA21" s="3">
        <f t="shared" ca="1" si="66"/>
        <v>-322.91000000000003</v>
      </c>
      <c r="AB21" s="3">
        <f t="shared" ca="1" si="66"/>
        <v>-298.58</v>
      </c>
      <c r="AC21" s="3">
        <f t="shared" ca="1" si="66"/>
        <v>-249.92</v>
      </c>
      <c r="AD21" s="3">
        <f t="shared" ca="1" si="66"/>
        <v>-320.7</v>
      </c>
      <c r="AE21" s="3">
        <f t="shared" ca="1" si="66"/>
        <v>-243.29</v>
      </c>
      <c r="AF21" s="6">
        <f t="shared" ref="AF21:AQ21" ca="1" si="67">ROUND((SUMIFS($E$2:$E$33,$E$2:$E$33,$E21)*$G21)*AF$42,2)</f>
        <v>-246.55</v>
      </c>
      <c r="AG21" s="6">
        <f t="shared" ca="1" si="67"/>
        <v>-212.04</v>
      </c>
      <c r="AH21" s="6">
        <f t="shared" ca="1" si="67"/>
        <v>-290.93</v>
      </c>
      <c r="AI21" s="6">
        <f t="shared" ca="1" si="67"/>
        <v>-364.9</v>
      </c>
      <c r="AJ21" s="6">
        <f t="shared" ca="1" si="67"/>
        <v>-364.9</v>
      </c>
      <c r="AK21" s="6">
        <f t="shared" ca="1" si="67"/>
        <v>-293.39999999999998</v>
      </c>
      <c r="AL21" s="6">
        <f t="shared" ca="1" si="67"/>
        <v>-355.04</v>
      </c>
      <c r="AM21" s="6">
        <f t="shared" ca="1" si="67"/>
        <v>-214.5</v>
      </c>
      <c r="AN21" s="6">
        <f t="shared" ca="1" si="67"/>
        <v>-234.23</v>
      </c>
      <c r="AO21" s="6">
        <f t="shared" ca="1" si="67"/>
        <v>-283.54000000000002</v>
      </c>
      <c r="AP21" s="6">
        <f t="shared" ca="1" si="67"/>
        <v>-347.64</v>
      </c>
      <c r="AQ21" s="6">
        <f t="shared" ca="1" si="67"/>
        <v>-384.62</v>
      </c>
    </row>
    <row r="22" spans="1:43" x14ac:dyDescent="0.25">
      <c r="A22" s="3" t="s">
        <v>68</v>
      </c>
      <c r="B22" s="3" t="s">
        <v>267</v>
      </c>
      <c r="C22" s="3">
        <v>-1403.6</v>
      </c>
      <c r="D22" s="3">
        <f t="shared" si="63"/>
        <v>-1479.5</v>
      </c>
      <c r="E22" s="3">
        <f t="shared" si="64"/>
        <v>-1571.625</v>
      </c>
      <c r="F22" s="3">
        <f t="shared" ca="1" si="2"/>
        <v>27</v>
      </c>
      <c r="G22" s="3">
        <f t="shared" ca="1" si="3"/>
        <v>0.14285714285714285</v>
      </c>
      <c r="H22" s="3">
        <f t="shared" ref="H22:S22" ca="1" si="68">ROUND((SUMIFS($C$2:$C$33,$C$2:$C$33,$C22)*$G22)*H$42,2)</f>
        <v>-132.69999999999999</v>
      </c>
      <c r="I22" s="3">
        <f t="shared" ca="1" si="68"/>
        <v>-135.88999999999999</v>
      </c>
      <c r="J22" s="3">
        <f t="shared" ca="1" si="68"/>
        <v>-89.18</v>
      </c>
      <c r="K22" s="3">
        <f t="shared" ca="1" si="68"/>
        <v>-122.09</v>
      </c>
      <c r="L22" s="3">
        <f t="shared" ca="1" si="68"/>
        <v>-153.94</v>
      </c>
      <c r="M22" s="3">
        <f t="shared" ca="1" si="68"/>
        <v>-159.24</v>
      </c>
      <c r="N22" s="3">
        <f t="shared" ca="1" si="68"/>
        <v>-113.59</v>
      </c>
      <c r="O22" s="3">
        <f t="shared" ca="1" si="68"/>
        <v>-124.21</v>
      </c>
      <c r="P22" s="3">
        <f t="shared" ca="1" si="68"/>
        <v>-152.87</v>
      </c>
      <c r="Q22" s="3">
        <f t="shared" ca="1" si="68"/>
        <v>-166.68</v>
      </c>
      <c r="R22" s="3">
        <f t="shared" ca="1" si="68"/>
        <v>-148.63</v>
      </c>
      <c r="S22" s="3">
        <f t="shared" ca="1" si="68"/>
        <v>-105.1</v>
      </c>
      <c r="T22" s="3">
        <f t="shared" ref="T22:AE22" ca="1" si="69">ROUND((SUMIFS($D$2:$D$33,$D$2:$D$33,$D22)*$G22)*T$42,2)</f>
        <v>-100.63</v>
      </c>
      <c r="U22" s="3">
        <f t="shared" ca="1" si="69"/>
        <v>-143.76</v>
      </c>
      <c r="V22" s="3">
        <f t="shared" ca="1" si="69"/>
        <v>-120.54</v>
      </c>
      <c r="W22" s="3">
        <f t="shared" ca="1" si="69"/>
        <v>-173.62</v>
      </c>
      <c r="X22" s="3">
        <f t="shared" ca="1" si="69"/>
        <v>-169.2</v>
      </c>
      <c r="Y22" s="3">
        <f t="shared" ca="1" si="69"/>
        <v>-108.37</v>
      </c>
      <c r="Z22" s="3">
        <f t="shared" ca="1" si="69"/>
        <v>-157.03</v>
      </c>
      <c r="AA22" s="3">
        <f t="shared" ca="1" si="69"/>
        <v>-161.46</v>
      </c>
      <c r="AB22" s="3">
        <f t="shared" ca="1" si="69"/>
        <v>-149.29</v>
      </c>
      <c r="AC22" s="3">
        <f t="shared" ca="1" si="69"/>
        <v>-124.96</v>
      </c>
      <c r="AD22" s="3">
        <f t="shared" ca="1" si="69"/>
        <v>-160.35</v>
      </c>
      <c r="AE22" s="3">
        <f t="shared" ca="1" si="69"/>
        <v>-121.64</v>
      </c>
      <c r="AF22" s="6">
        <f t="shared" ref="AF22:AQ22" ca="1" si="70">ROUND((SUMIFS($E$2:$E$33,$E$2:$E$33,$E22)*$G22)*AF$42,2)</f>
        <v>-123.28</v>
      </c>
      <c r="AG22" s="6">
        <f t="shared" ca="1" si="70"/>
        <v>-106.02</v>
      </c>
      <c r="AH22" s="6">
        <f t="shared" ca="1" si="70"/>
        <v>-145.47</v>
      </c>
      <c r="AI22" s="6">
        <f t="shared" ca="1" si="70"/>
        <v>-182.45</v>
      </c>
      <c r="AJ22" s="6">
        <f t="shared" ca="1" si="70"/>
        <v>-182.45</v>
      </c>
      <c r="AK22" s="6">
        <f t="shared" ca="1" si="70"/>
        <v>-146.69999999999999</v>
      </c>
      <c r="AL22" s="6">
        <f t="shared" ca="1" si="70"/>
        <v>-177.52</v>
      </c>
      <c r="AM22" s="6">
        <f t="shared" ca="1" si="70"/>
        <v>-107.25</v>
      </c>
      <c r="AN22" s="6">
        <f t="shared" ca="1" si="70"/>
        <v>-117.11</v>
      </c>
      <c r="AO22" s="6">
        <f t="shared" ca="1" si="70"/>
        <v>-141.77000000000001</v>
      </c>
      <c r="AP22" s="6">
        <f t="shared" ca="1" si="70"/>
        <v>-173.82</v>
      </c>
      <c r="AQ22" s="6">
        <f t="shared" ca="1" si="70"/>
        <v>-192.31</v>
      </c>
    </row>
    <row r="23" spans="1:43" x14ac:dyDescent="0.25">
      <c r="A23" s="3" t="s">
        <v>341</v>
      </c>
      <c r="B23" s="3" t="s">
        <v>270</v>
      </c>
      <c r="C23" s="3">
        <v>-1403.6</v>
      </c>
      <c r="D23" s="3">
        <f t="shared" si="63"/>
        <v>-1479.5</v>
      </c>
      <c r="E23" s="3">
        <f t="shared" si="64"/>
        <v>-1571.625</v>
      </c>
      <c r="F23" s="3">
        <f t="shared" ca="1" si="2"/>
        <v>18</v>
      </c>
      <c r="G23" s="3">
        <f t="shared" ca="1" si="3"/>
        <v>9.5238095238095233E-2</v>
      </c>
      <c r="H23" s="3">
        <f t="shared" ref="H23:S23" ca="1" si="71">ROUND((SUMIFS($C$2:$C$33,$C$2:$C$33,$C23)*$G23)*H$42,2)</f>
        <v>-88.47</v>
      </c>
      <c r="I23" s="3">
        <f t="shared" ca="1" si="71"/>
        <v>-90.59</v>
      </c>
      <c r="J23" s="3">
        <f t="shared" ca="1" si="71"/>
        <v>-59.45</v>
      </c>
      <c r="K23" s="3">
        <f t="shared" ca="1" si="71"/>
        <v>-81.39</v>
      </c>
      <c r="L23" s="3">
        <f t="shared" ca="1" si="71"/>
        <v>-102.62</v>
      </c>
      <c r="M23" s="3">
        <f t="shared" ca="1" si="71"/>
        <v>-106.16</v>
      </c>
      <c r="N23" s="3">
        <f t="shared" ca="1" si="71"/>
        <v>-75.73</v>
      </c>
      <c r="O23" s="3">
        <f t="shared" ca="1" si="71"/>
        <v>-82.81</v>
      </c>
      <c r="P23" s="3">
        <f t="shared" ca="1" si="71"/>
        <v>-101.92</v>
      </c>
      <c r="Q23" s="3">
        <f t="shared" ca="1" si="71"/>
        <v>-111.12</v>
      </c>
      <c r="R23" s="3">
        <f t="shared" ca="1" si="71"/>
        <v>-99.08</v>
      </c>
      <c r="S23" s="3">
        <f t="shared" ca="1" si="71"/>
        <v>-70.069999999999993</v>
      </c>
      <c r="T23" s="3">
        <f t="shared" ref="T23:AE23" ca="1" si="72">ROUND((SUMIFS($D$2:$D$33,$D$2:$D$33,$D23)*$G23)*T$42,2)</f>
        <v>-67.09</v>
      </c>
      <c r="U23" s="3">
        <f t="shared" ca="1" si="72"/>
        <v>-95.84</v>
      </c>
      <c r="V23" s="3">
        <f t="shared" ca="1" si="72"/>
        <v>-80.36</v>
      </c>
      <c r="W23" s="3">
        <f t="shared" ca="1" si="72"/>
        <v>-115.75</v>
      </c>
      <c r="X23" s="3">
        <f t="shared" ca="1" si="72"/>
        <v>-112.8</v>
      </c>
      <c r="Y23" s="3">
        <f t="shared" ca="1" si="72"/>
        <v>-72.25</v>
      </c>
      <c r="Z23" s="3">
        <f t="shared" ca="1" si="72"/>
        <v>-104.69</v>
      </c>
      <c r="AA23" s="3">
        <f t="shared" ca="1" si="72"/>
        <v>-107.64</v>
      </c>
      <c r="AB23" s="3">
        <f t="shared" ca="1" si="72"/>
        <v>-99.53</v>
      </c>
      <c r="AC23" s="3">
        <f t="shared" ca="1" si="72"/>
        <v>-83.31</v>
      </c>
      <c r="AD23" s="3">
        <f t="shared" ca="1" si="72"/>
        <v>-106.9</v>
      </c>
      <c r="AE23" s="3">
        <f t="shared" ca="1" si="72"/>
        <v>-81.099999999999994</v>
      </c>
      <c r="AF23" s="6">
        <f t="shared" ref="AF23:AQ23" ca="1" si="73">ROUND((SUMIFS($E$2:$E$33,$E$2:$E$33,$E23)*$G23)*AF$42,2)</f>
        <v>-82.18</v>
      </c>
      <c r="AG23" s="6">
        <f t="shared" ca="1" si="73"/>
        <v>-70.680000000000007</v>
      </c>
      <c r="AH23" s="6">
        <f t="shared" ca="1" si="73"/>
        <v>-96.98</v>
      </c>
      <c r="AI23" s="6">
        <f t="shared" ca="1" si="73"/>
        <v>-121.63</v>
      </c>
      <c r="AJ23" s="6">
        <f t="shared" ca="1" si="73"/>
        <v>-121.63</v>
      </c>
      <c r="AK23" s="6">
        <f t="shared" ca="1" si="73"/>
        <v>-97.8</v>
      </c>
      <c r="AL23" s="6">
        <f t="shared" ca="1" si="73"/>
        <v>-118.35</v>
      </c>
      <c r="AM23" s="6">
        <f t="shared" ca="1" si="73"/>
        <v>-71.5</v>
      </c>
      <c r="AN23" s="6">
        <f t="shared" ca="1" si="73"/>
        <v>-78.08</v>
      </c>
      <c r="AO23" s="6">
        <f t="shared" ca="1" si="73"/>
        <v>-94.51</v>
      </c>
      <c r="AP23" s="6">
        <f t="shared" ca="1" si="73"/>
        <v>-115.88</v>
      </c>
      <c r="AQ23" s="6">
        <f t="shared" ca="1" si="73"/>
        <v>-128.21</v>
      </c>
    </row>
    <row r="24" spans="1:43" x14ac:dyDescent="0.25">
      <c r="A24" s="3" t="s">
        <v>342</v>
      </c>
      <c r="B24" s="3" t="s">
        <v>273</v>
      </c>
      <c r="C24" s="3">
        <v>-1403.6</v>
      </c>
      <c r="D24" s="3">
        <f t="shared" si="63"/>
        <v>-1479.5</v>
      </c>
      <c r="E24" s="3">
        <f t="shared" si="64"/>
        <v>-1571.625</v>
      </c>
      <c r="F24" s="3">
        <f t="shared" ca="1" si="2"/>
        <v>25</v>
      </c>
      <c r="G24" s="3">
        <f t="shared" ca="1" si="3"/>
        <v>0.13227513227513227</v>
      </c>
      <c r="H24" s="3">
        <f t="shared" ref="H24:S24" ca="1" si="74">ROUND((SUMIFS($C$2:$C$33,$C$2:$C$33,$C24)*$G24)*H$42,2)</f>
        <v>-122.87</v>
      </c>
      <c r="I24" s="3">
        <f t="shared" ca="1" si="74"/>
        <v>-125.82</v>
      </c>
      <c r="J24" s="3">
        <f t="shared" ca="1" si="74"/>
        <v>-82.57</v>
      </c>
      <c r="K24" s="3">
        <f t="shared" ca="1" si="74"/>
        <v>-113.04</v>
      </c>
      <c r="L24" s="3">
        <f t="shared" ca="1" si="74"/>
        <v>-142.53</v>
      </c>
      <c r="M24" s="3">
        <f t="shared" ca="1" si="74"/>
        <v>-147.44999999999999</v>
      </c>
      <c r="N24" s="3">
        <f t="shared" ca="1" si="74"/>
        <v>-105.18</v>
      </c>
      <c r="O24" s="3">
        <f t="shared" ca="1" si="74"/>
        <v>-115.01</v>
      </c>
      <c r="P24" s="3">
        <f t="shared" ca="1" si="74"/>
        <v>-141.55000000000001</v>
      </c>
      <c r="Q24" s="3">
        <f t="shared" ca="1" si="74"/>
        <v>-154.33000000000001</v>
      </c>
      <c r="R24" s="3">
        <f t="shared" ca="1" si="74"/>
        <v>-137.62</v>
      </c>
      <c r="S24" s="3">
        <f t="shared" ca="1" si="74"/>
        <v>-97.32</v>
      </c>
      <c r="T24" s="3">
        <f t="shared" ref="T24:AE24" ca="1" si="75">ROUND((SUMIFS($D$2:$D$33,$D$2:$D$33,$D24)*$G24)*T$42,2)</f>
        <v>-93.18</v>
      </c>
      <c r="U24" s="3">
        <f t="shared" ca="1" si="75"/>
        <v>-133.11000000000001</v>
      </c>
      <c r="V24" s="3">
        <f t="shared" ca="1" si="75"/>
        <v>-111.61</v>
      </c>
      <c r="W24" s="3">
        <f t="shared" ca="1" si="75"/>
        <v>-160.76</v>
      </c>
      <c r="X24" s="3">
        <f t="shared" ca="1" si="75"/>
        <v>-156.66</v>
      </c>
      <c r="Y24" s="3">
        <f t="shared" ca="1" si="75"/>
        <v>-100.35</v>
      </c>
      <c r="Z24" s="3">
        <f t="shared" ca="1" si="75"/>
        <v>-145.4</v>
      </c>
      <c r="AA24" s="3">
        <f t="shared" ca="1" si="75"/>
        <v>-149.5</v>
      </c>
      <c r="AB24" s="3">
        <f t="shared" ca="1" si="75"/>
        <v>-138.22999999999999</v>
      </c>
      <c r="AC24" s="3">
        <f t="shared" ca="1" si="75"/>
        <v>-115.71</v>
      </c>
      <c r="AD24" s="3">
        <f t="shared" ca="1" si="75"/>
        <v>-148.47</v>
      </c>
      <c r="AE24" s="3">
        <f t="shared" ca="1" si="75"/>
        <v>-112.63</v>
      </c>
      <c r="AF24" s="6">
        <f t="shared" ref="AF24:AQ24" ca="1" si="76">ROUND((SUMIFS($E$2:$E$33,$E$2:$E$33,$E24)*$G24)*AF$42,2)</f>
        <v>-114.15</v>
      </c>
      <c r="AG24" s="6">
        <f t="shared" ca="1" si="76"/>
        <v>-98.16</v>
      </c>
      <c r="AH24" s="6">
        <f t="shared" ca="1" si="76"/>
        <v>-134.69</v>
      </c>
      <c r="AI24" s="6">
        <f t="shared" ca="1" si="76"/>
        <v>-168.93</v>
      </c>
      <c r="AJ24" s="6">
        <f t="shared" ca="1" si="76"/>
        <v>-168.93</v>
      </c>
      <c r="AK24" s="6">
        <f t="shared" ca="1" si="76"/>
        <v>-135.83000000000001</v>
      </c>
      <c r="AL24" s="6">
        <f t="shared" ca="1" si="76"/>
        <v>-164.37</v>
      </c>
      <c r="AM24" s="6">
        <f t="shared" ca="1" si="76"/>
        <v>-99.31</v>
      </c>
      <c r="AN24" s="6">
        <f t="shared" ca="1" si="76"/>
        <v>-108.44</v>
      </c>
      <c r="AO24" s="6">
        <f t="shared" ca="1" si="76"/>
        <v>-131.27000000000001</v>
      </c>
      <c r="AP24" s="6">
        <f t="shared" ca="1" si="76"/>
        <v>-160.94</v>
      </c>
      <c r="AQ24" s="6">
        <f t="shared" ca="1" si="76"/>
        <v>-178.07</v>
      </c>
    </row>
    <row r="25" spans="1:43" x14ac:dyDescent="0.25">
      <c r="A25" s="3" t="s">
        <v>76</v>
      </c>
      <c r="B25" s="3" t="s">
        <v>275</v>
      </c>
      <c r="C25" s="3">
        <v>-1403.6</v>
      </c>
      <c r="D25" s="3">
        <f t="shared" si="63"/>
        <v>-1479.5</v>
      </c>
      <c r="E25" s="3">
        <f t="shared" si="64"/>
        <v>-1571.625</v>
      </c>
      <c r="F25" s="3">
        <f t="shared" ca="1" si="2"/>
        <v>6</v>
      </c>
      <c r="G25" s="3">
        <f t="shared" ca="1" si="3"/>
        <v>3.1746031746031744E-2</v>
      </c>
      <c r="H25" s="3">
        <f t="shared" ref="H25:S25" ca="1" si="77">ROUND((SUMIFS($C$2:$C$33,$C$2:$C$33,$C25)*$G25)*H$42,2)</f>
        <v>-29.49</v>
      </c>
      <c r="I25" s="3">
        <f t="shared" ca="1" si="77"/>
        <v>-30.2</v>
      </c>
      <c r="J25" s="3">
        <f t="shared" ca="1" si="77"/>
        <v>-19.82</v>
      </c>
      <c r="K25" s="3">
        <f t="shared" ca="1" si="77"/>
        <v>-27.13</v>
      </c>
      <c r="L25" s="3">
        <f t="shared" ca="1" si="77"/>
        <v>-34.21</v>
      </c>
      <c r="M25" s="3">
        <f t="shared" ca="1" si="77"/>
        <v>-35.39</v>
      </c>
      <c r="N25" s="3">
        <f t="shared" ca="1" si="77"/>
        <v>-25.24</v>
      </c>
      <c r="O25" s="3">
        <f t="shared" ca="1" si="77"/>
        <v>-27.6</v>
      </c>
      <c r="P25" s="3">
        <f t="shared" ca="1" si="77"/>
        <v>-33.97</v>
      </c>
      <c r="Q25" s="3">
        <f t="shared" ca="1" si="77"/>
        <v>-37.04</v>
      </c>
      <c r="R25" s="3">
        <f t="shared" ca="1" si="77"/>
        <v>-33.03</v>
      </c>
      <c r="S25" s="3">
        <f t="shared" ca="1" si="77"/>
        <v>-23.36</v>
      </c>
      <c r="T25" s="3">
        <f t="shared" ref="T25:AE25" ca="1" si="78">ROUND((SUMIFS($D$2:$D$33,$D$2:$D$33,$D25)*$G25)*T$42,2)</f>
        <v>-22.36</v>
      </c>
      <c r="U25" s="3">
        <f t="shared" ca="1" si="78"/>
        <v>-31.95</v>
      </c>
      <c r="V25" s="3">
        <f t="shared" ca="1" si="78"/>
        <v>-26.79</v>
      </c>
      <c r="W25" s="3">
        <f t="shared" ca="1" si="78"/>
        <v>-38.58</v>
      </c>
      <c r="X25" s="3">
        <f t="shared" ca="1" si="78"/>
        <v>-37.6</v>
      </c>
      <c r="Y25" s="3">
        <f t="shared" ca="1" si="78"/>
        <v>-24.08</v>
      </c>
      <c r="Z25" s="3">
        <f t="shared" ca="1" si="78"/>
        <v>-34.9</v>
      </c>
      <c r="AA25" s="3">
        <f t="shared" ca="1" si="78"/>
        <v>-35.880000000000003</v>
      </c>
      <c r="AB25" s="3">
        <f t="shared" ca="1" si="78"/>
        <v>-33.18</v>
      </c>
      <c r="AC25" s="3">
        <f t="shared" ca="1" si="78"/>
        <v>-27.77</v>
      </c>
      <c r="AD25" s="3">
        <f t="shared" ca="1" si="78"/>
        <v>-35.630000000000003</v>
      </c>
      <c r="AE25" s="3">
        <f t="shared" ca="1" si="78"/>
        <v>-27.03</v>
      </c>
      <c r="AF25" s="6">
        <f t="shared" ref="AF25:AQ25" ca="1" si="79">ROUND((SUMIFS($E$2:$E$33,$E$2:$E$33,$E25)*$G25)*AF$42,2)</f>
        <v>-27.39</v>
      </c>
      <c r="AG25" s="6">
        <f t="shared" ca="1" si="79"/>
        <v>-23.56</v>
      </c>
      <c r="AH25" s="6">
        <f t="shared" ca="1" si="79"/>
        <v>-32.33</v>
      </c>
      <c r="AI25" s="6">
        <f t="shared" ca="1" si="79"/>
        <v>-40.54</v>
      </c>
      <c r="AJ25" s="6">
        <f t="shared" ca="1" si="79"/>
        <v>-40.54</v>
      </c>
      <c r="AK25" s="6">
        <f t="shared" ca="1" si="79"/>
        <v>-32.6</v>
      </c>
      <c r="AL25" s="6">
        <f t="shared" ca="1" si="79"/>
        <v>-39.450000000000003</v>
      </c>
      <c r="AM25" s="6">
        <f t="shared" ca="1" si="79"/>
        <v>-23.83</v>
      </c>
      <c r="AN25" s="6">
        <f t="shared" ca="1" si="79"/>
        <v>-26.03</v>
      </c>
      <c r="AO25" s="6">
        <f t="shared" ca="1" si="79"/>
        <v>-31.5</v>
      </c>
      <c r="AP25" s="6">
        <f t="shared" ca="1" si="79"/>
        <v>-38.630000000000003</v>
      </c>
      <c r="AQ25" s="6">
        <f t="shared" ca="1" si="79"/>
        <v>-42.74</v>
      </c>
    </row>
    <row r="26" spans="1:43" x14ac:dyDescent="0.25">
      <c r="A26" s="3" t="s">
        <v>80</v>
      </c>
      <c r="B26" s="3" t="s">
        <v>277</v>
      </c>
      <c r="C26" s="3">
        <v>-1403.6</v>
      </c>
      <c r="D26" s="3">
        <f t="shared" si="63"/>
        <v>-1479.5</v>
      </c>
      <c r="E26" s="3">
        <f t="shared" si="64"/>
        <v>-1571.625</v>
      </c>
      <c r="F26" s="3">
        <f t="shared" ca="1" si="2"/>
        <v>16</v>
      </c>
      <c r="G26" s="3">
        <f t="shared" ca="1" si="3"/>
        <v>8.4656084656084651E-2</v>
      </c>
      <c r="H26" s="3">
        <f t="shared" ref="H26:S26" ca="1" si="80">ROUND((SUMIFS($C$2:$C$33,$C$2:$C$33,$C26)*$G26)*H$42,2)</f>
        <v>-78.64</v>
      </c>
      <c r="I26" s="3">
        <f t="shared" ca="1" si="80"/>
        <v>-80.53</v>
      </c>
      <c r="J26" s="3">
        <f t="shared" ca="1" si="80"/>
        <v>-52.85</v>
      </c>
      <c r="K26" s="3">
        <f t="shared" ca="1" si="80"/>
        <v>-72.349999999999994</v>
      </c>
      <c r="L26" s="3">
        <f t="shared" ca="1" si="80"/>
        <v>-91.22</v>
      </c>
      <c r="M26" s="3">
        <f t="shared" ca="1" si="80"/>
        <v>-94.37</v>
      </c>
      <c r="N26" s="3">
        <f t="shared" ca="1" si="80"/>
        <v>-67.31</v>
      </c>
      <c r="O26" s="3">
        <f t="shared" ca="1" si="80"/>
        <v>-73.61</v>
      </c>
      <c r="P26" s="3">
        <f t="shared" ca="1" si="80"/>
        <v>-90.59</v>
      </c>
      <c r="Q26" s="3">
        <f t="shared" ca="1" si="80"/>
        <v>-98.77</v>
      </c>
      <c r="R26" s="3">
        <f t="shared" ca="1" si="80"/>
        <v>-88.08</v>
      </c>
      <c r="S26" s="3">
        <f t="shared" ca="1" si="80"/>
        <v>-62.28</v>
      </c>
      <c r="T26" s="3">
        <f t="shared" ref="T26:AE26" ca="1" si="81">ROUND((SUMIFS($D$2:$D$33,$D$2:$D$33,$D26)*$G26)*T$42,2)</f>
        <v>-59.63</v>
      </c>
      <c r="U26" s="3">
        <f t="shared" ca="1" si="81"/>
        <v>-85.19</v>
      </c>
      <c r="V26" s="3">
        <f t="shared" ca="1" si="81"/>
        <v>-71.430000000000007</v>
      </c>
      <c r="W26" s="3">
        <f t="shared" ca="1" si="81"/>
        <v>-102.89</v>
      </c>
      <c r="X26" s="3">
        <f t="shared" ca="1" si="81"/>
        <v>-100.26</v>
      </c>
      <c r="Y26" s="3">
        <f t="shared" ca="1" si="81"/>
        <v>-64.22</v>
      </c>
      <c r="Z26" s="3">
        <f t="shared" ca="1" si="81"/>
        <v>-93.06</v>
      </c>
      <c r="AA26" s="3">
        <f t="shared" ca="1" si="81"/>
        <v>-95.68</v>
      </c>
      <c r="AB26" s="3">
        <f t="shared" ca="1" si="81"/>
        <v>-88.47</v>
      </c>
      <c r="AC26" s="3">
        <f t="shared" ca="1" si="81"/>
        <v>-74.05</v>
      </c>
      <c r="AD26" s="3">
        <f t="shared" ca="1" si="81"/>
        <v>-95.02</v>
      </c>
      <c r="AE26" s="3">
        <f t="shared" ca="1" si="81"/>
        <v>-72.09</v>
      </c>
      <c r="AF26" s="6">
        <f t="shared" ref="AF26:AQ26" ca="1" si="82">ROUND((SUMIFS($E$2:$E$33,$E$2:$E$33,$E26)*$G26)*AF$42,2)</f>
        <v>-73.05</v>
      </c>
      <c r="AG26" s="6">
        <f t="shared" ca="1" si="82"/>
        <v>-62.83</v>
      </c>
      <c r="AH26" s="6">
        <f t="shared" ca="1" si="82"/>
        <v>-86.2</v>
      </c>
      <c r="AI26" s="6">
        <f t="shared" ca="1" si="82"/>
        <v>-108.12</v>
      </c>
      <c r="AJ26" s="6">
        <f t="shared" ca="1" si="82"/>
        <v>-108.12</v>
      </c>
      <c r="AK26" s="6">
        <f t="shared" ca="1" si="82"/>
        <v>-86.93</v>
      </c>
      <c r="AL26" s="6">
        <f t="shared" ca="1" si="82"/>
        <v>-105.2</v>
      </c>
      <c r="AM26" s="6">
        <f t="shared" ca="1" si="82"/>
        <v>-63.56</v>
      </c>
      <c r="AN26" s="6">
        <f t="shared" ca="1" si="82"/>
        <v>-69.400000000000006</v>
      </c>
      <c r="AO26" s="6">
        <f t="shared" ca="1" si="82"/>
        <v>-84.01</v>
      </c>
      <c r="AP26" s="6">
        <f t="shared" ca="1" si="82"/>
        <v>-103</v>
      </c>
      <c r="AQ26" s="6">
        <f t="shared" ca="1" si="82"/>
        <v>-113.96</v>
      </c>
    </row>
    <row r="27" spans="1:43" x14ac:dyDescent="0.25">
      <c r="A27" s="3" t="s">
        <v>343</v>
      </c>
      <c r="B27" s="3" t="s">
        <v>282</v>
      </c>
      <c r="C27" s="3">
        <v>-1403.6</v>
      </c>
      <c r="D27" s="3">
        <f t="shared" si="63"/>
        <v>-1479.5</v>
      </c>
      <c r="E27" s="3">
        <f t="shared" si="64"/>
        <v>-1571.625</v>
      </c>
      <c r="F27" s="3">
        <f t="shared" ca="1" si="2"/>
        <v>43</v>
      </c>
      <c r="G27" s="3">
        <f t="shared" ca="1" si="3"/>
        <v>0.2275132275132275</v>
      </c>
      <c r="H27" s="3">
        <f t="shared" ref="H27:S27" ca="1" si="83">ROUND((SUMIFS($C$2:$C$33,$C$2:$C$33,$C27)*$G27)*H$42,2)</f>
        <v>-211.34</v>
      </c>
      <c r="I27" s="3">
        <f t="shared" ca="1" si="83"/>
        <v>-216.41</v>
      </c>
      <c r="J27" s="3">
        <f t="shared" ca="1" si="83"/>
        <v>-142.02000000000001</v>
      </c>
      <c r="K27" s="3">
        <f t="shared" ca="1" si="83"/>
        <v>-194.43</v>
      </c>
      <c r="L27" s="3">
        <f t="shared" ca="1" si="83"/>
        <v>-245.16</v>
      </c>
      <c r="M27" s="3">
        <f t="shared" ca="1" si="83"/>
        <v>-253.61</v>
      </c>
      <c r="N27" s="3">
        <f t="shared" ca="1" si="83"/>
        <v>-180.91</v>
      </c>
      <c r="O27" s="3">
        <f t="shared" ca="1" si="83"/>
        <v>-197.82</v>
      </c>
      <c r="P27" s="3">
        <f t="shared" ca="1" si="83"/>
        <v>-243.47</v>
      </c>
      <c r="Q27" s="3">
        <f t="shared" ca="1" si="83"/>
        <v>-265.45</v>
      </c>
      <c r="R27" s="3">
        <f t="shared" ca="1" si="83"/>
        <v>-236.7</v>
      </c>
      <c r="S27" s="3">
        <f t="shared" ca="1" si="83"/>
        <v>-167.38</v>
      </c>
      <c r="T27" s="3">
        <f t="shared" ref="T27:AE27" ca="1" si="84">ROUND((SUMIFS($D$2:$D$33,$D$2:$D$33,$D27)*$G27)*T$42,2)</f>
        <v>-160.27000000000001</v>
      </c>
      <c r="U27" s="3">
        <f t="shared" ca="1" si="84"/>
        <v>-228.95</v>
      </c>
      <c r="V27" s="3">
        <f t="shared" ca="1" si="84"/>
        <v>-191.97</v>
      </c>
      <c r="W27" s="3">
        <f t="shared" ca="1" si="84"/>
        <v>-276.51</v>
      </c>
      <c r="X27" s="3">
        <f t="shared" ca="1" si="84"/>
        <v>-269.45999999999998</v>
      </c>
      <c r="Y27" s="3">
        <f t="shared" ca="1" si="84"/>
        <v>-172.6</v>
      </c>
      <c r="Z27" s="3">
        <f t="shared" ca="1" si="84"/>
        <v>-250.09</v>
      </c>
      <c r="AA27" s="3">
        <f t="shared" ca="1" si="84"/>
        <v>-257.13</v>
      </c>
      <c r="AB27" s="3">
        <f t="shared" ca="1" si="84"/>
        <v>-237.76</v>
      </c>
      <c r="AC27" s="3">
        <f t="shared" ca="1" si="84"/>
        <v>-199.01</v>
      </c>
      <c r="AD27" s="3">
        <f t="shared" ca="1" si="84"/>
        <v>-255.37</v>
      </c>
      <c r="AE27" s="3">
        <f t="shared" ca="1" si="84"/>
        <v>-193.73</v>
      </c>
      <c r="AF27" s="6">
        <f t="shared" ref="AF27:AQ27" ca="1" si="85">ROUND((SUMIFS($E$2:$E$33,$E$2:$E$33,$E27)*$G27)*AF$42,2)</f>
        <v>-196.33</v>
      </c>
      <c r="AG27" s="6">
        <f t="shared" ca="1" si="85"/>
        <v>-168.84</v>
      </c>
      <c r="AH27" s="6">
        <f t="shared" ca="1" si="85"/>
        <v>-231.67</v>
      </c>
      <c r="AI27" s="6">
        <f t="shared" ca="1" si="85"/>
        <v>-290.57</v>
      </c>
      <c r="AJ27" s="6">
        <f t="shared" ca="1" si="85"/>
        <v>-290.57</v>
      </c>
      <c r="AK27" s="6">
        <f t="shared" ca="1" si="85"/>
        <v>-233.63</v>
      </c>
      <c r="AL27" s="6">
        <f t="shared" ca="1" si="85"/>
        <v>-282.70999999999998</v>
      </c>
      <c r="AM27" s="6">
        <f t="shared" ca="1" si="85"/>
        <v>-170.81</v>
      </c>
      <c r="AN27" s="6">
        <f t="shared" ca="1" si="85"/>
        <v>-186.51</v>
      </c>
      <c r="AO27" s="6">
        <f t="shared" ca="1" si="85"/>
        <v>-225.78</v>
      </c>
      <c r="AP27" s="6">
        <f t="shared" ca="1" si="85"/>
        <v>-276.82</v>
      </c>
      <c r="AQ27" s="6">
        <f t="shared" ca="1" si="85"/>
        <v>-306.27</v>
      </c>
    </row>
    <row r="28" spans="1:43" x14ac:dyDescent="0.25">
      <c r="A28" s="3" t="s">
        <v>344</v>
      </c>
      <c r="B28" s="3" t="s">
        <v>285</v>
      </c>
      <c r="C28" s="3">
        <v>-1403.6</v>
      </c>
      <c r="D28" s="3">
        <f t="shared" si="63"/>
        <v>-1479.5</v>
      </c>
      <c r="E28" s="3">
        <f t="shared" si="64"/>
        <v>-1571.625</v>
      </c>
      <c r="F28" s="3">
        <f t="shared" ca="1" si="2"/>
        <v>0</v>
      </c>
      <c r="G28" s="3">
        <f t="shared" ca="1" si="3"/>
        <v>0</v>
      </c>
      <c r="H28" s="3">
        <f t="shared" ref="H28:S28" ca="1" si="86">ROUND((SUMIFS($C$2:$C$33,$C$2:$C$33,$C28)*$G28)*H$42,2)</f>
        <v>0</v>
      </c>
      <c r="I28" s="3">
        <f t="shared" ca="1" si="86"/>
        <v>0</v>
      </c>
      <c r="J28" s="3">
        <f t="shared" ca="1" si="86"/>
        <v>0</v>
      </c>
      <c r="K28" s="3">
        <f t="shared" ca="1" si="86"/>
        <v>0</v>
      </c>
      <c r="L28" s="3">
        <f t="shared" ca="1" si="86"/>
        <v>0</v>
      </c>
      <c r="M28" s="3">
        <f t="shared" ca="1" si="86"/>
        <v>0</v>
      </c>
      <c r="N28" s="3">
        <f t="shared" ca="1" si="86"/>
        <v>0</v>
      </c>
      <c r="O28" s="3">
        <f t="shared" ca="1" si="86"/>
        <v>0</v>
      </c>
      <c r="P28" s="3">
        <f t="shared" ca="1" si="86"/>
        <v>0</v>
      </c>
      <c r="Q28" s="3">
        <f t="shared" ca="1" si="86"/>
        <v>0</v>
      </c>
      <c r="R28" s="3">
        <f t="shared" ca="1" si="86"/>
        <v>0</v>
      </c>
      <c r="S28" s="3">
        <f t="shared" ca="1" si="86"/>
        <v>0</v>
      </c>
      <c r="T28" s="3">
        <f t="shared" ref="T28:AE28" ca="1" si="87">ROUND((SUMIFS($D$2:$D$33,$D$2:$D$33,$D28)*$G28)*T$42,2)</f>
        <v>0</v>
      </c>
      <c r="U28" s="3">
        <f t="shared" ca="1" si="87"/>
        <v>0</v>
      </c>
      <c r="V28" s="3">
        <f t="shared" ca="1" si="87"/>
        <v>0</v>
      </c>
      <c r="W28" s="3">
        <f t="shared" ca="1" si="87"/>
        <v>0</v>
      </c>
      <c r="X28" s="3">
        <f t="shared" ca="1" si="87"/>
        <v>0</v>
      </c>
      <c r="Y28" s="3">
        <f t="shared" ca="1" si="87"/>
        <v>0</v>
      </c>
      <c r="Z28" s="3">
        <f t="shared" ca="1" si="87"/>
        <v>0</v>
      </c>
      <c r="AA28" s="3">
        <f t="shared" ca="1" si="87"/>
        <v>0</v>
      </c>
      <c r="AB28" s="3">
        <f t="shared" ca="1" si="87"/>
        <v>0</v>
      </c>
      <c r="AC28" s="3">
        <f t="shared" ca="1" si="87"/>
        <v>0</v>
      </c>
      <c r="AD28" s="3">
        <f t="shared" ca="1" si="87"/>
        <v>0</v>
      </c>
      <c r="AE28" s="3">
        <f t="shared" ca="1" si="87"/>
        <v>0</v>
      </c>
      <c r="AF28" s="6">
        <f t="shared" ref="AF28:AQ28" ca="1" si="88">ROUND((SUMIFS($E$2:$E$33,$E$2:$E$33,$E28)*$G28)*AF$42,2)</f>
        <v>0</v>
      </c>
      <c r="AG28" s="6">
        <f t="shared" ca="1" si="88"/>
        <v>0</v>
      </c>
      <c r="AH28" s="6">
        <f t="shared" ca="1" si="88"/>
        <v>0</v>
      </c>
      <c r="AI28" s="6">
        <f t="shared" ca="1" si="88"/>
        <v>0</v>
      </c>
      <c r="AJ28" s="6">
        <f t="shared" ca="1" si="88"/>
        <v>0</v>
      </c>
      <c r="AK28" s="6">
        <f t="shared" ca="1" si="88"/>
        <v>0</v>
      </c>
      <c r="AL28" s="6">
        <f t="shared" ca="1" si="88"/>
        <v>0</v>
      </c>
      <c r="AM28" s="6">
        <f t="shared" ca="1" si="88"/>
        <v>0</v>
      </c>
      <c r="AN28" s="6">
        <f t="shared" ca="1" si="88"/>
        <v>0</v>
      </c>
      <c r="AO28" s="6">
        <f t="shared" ca="1" si="88"/>
        <v>0</v>
      </c>
      <c r="AP28" s="6">
        <f t="shared" ca="1" si="88"/>
        <v>0</v>
      </c>
      <c r="AQ28" s="6">
        <f t="shared" ca="1" si="88"/>
        <v>0</v>
      </c>
    </row>
    <row r="29" spans="1:43" x14ac:dyDescent="0.25">
      <c r="A29" s="3" t="s">
        <v>102</v>
      </c>
      <c r="B29" s="3" t="s">
        <v>103</v>
      </c>
      <c r="C29" s="3">
        <v>-1820.72</v>
      </c>
      <c r="D29" s="3">
        <f t="shared" ref="D29:D33" si="89">$D$53/COUNTIF($C$2:$C$33,$C29)</f>
        <v>-1946.78</v>
      </c>
      <c r="E29" s="3">
        <f t="shared" ref="E29:E33" si="90">$E$53/COUNTIF($C$2:$C$33,$C29)</f>
        <v>-2074.38</v>
      </c>
      <c r="F29" s="3">
        <f t="shared" ca="1" si="2"/>
        <v>32</v>
      </c>
      <c r="G29" s="3">
        <f t="shared" ca="1" si="3"/>
        <v>0.11721611721611722</v>
      </c>
      <c r="H29" s="3">
        <f t="shared" ref="H29:S29" ca="1" si="91">ROUND((SUMIFS($C$2:$C$33,$C$2:$C$33,$C29)*$G29)*H$42,2)</f>
        <v>-88.28</v>
      </c>
      <c r="I29" s="3">
        <f t="shared" ca="1" si="91"/>
        <v>-90.4</v>
      </c>
      <c r="J29" s="3">
        <f t="shared" ca="1" si="91"/>
        <v>-59.32</v>
      </c>
      <c r="K29" s="3">
        <f t="shared" ca="1" si="91"/>
        <v>-81.209999999999994</v>
      </c>
      <c r="L29" s="3">
        <f t="shared" ca="1" si="91"/>
        <v>-102.4</v>
      </c>
      <c r="M29" s="3">
        <f t="shared" ca="1" si="91"/>
        <v>-105.93</v>
      </c>
      <c r="N29" s="3">
        <f t="shared" ca="1" si="91"/>
        <v>-75.56</v>
      </c>
      <c r="O29" s="3">
        <f t="shared" ca="1" si="91"/>
        <v>-82.63</v>
      </c>
      <c r="P29" s="3">
        <f t="shared" ca="1" si="91"/>
        <v>-101.69</v>
      </c>
      <c r="Q29" s="3">
        <f t="shared" ca="1" si="91"/>
        <v>-110.88</v>
      </c>
      <c r="R29" s="3">
        <f t="shared" ca="1" si="91"/>
        <v>-98.87</v>
      </c>
      <c r="S29" s="3">
        <f t="shared" ca="1" si="91"/>
        <v>-69.92</v>
      </c>
      <c r="T29" s="3">
        <f t="shared" ref="T29:AE29" ca="1" si="92">ROUND((SUMIFS($D$2:$D$33,$D$2:$D$33,$D29)*$G29)*T$42,2)</f>
        <v>-67.91</v>
      </c>
      <c r="U29" s="3">
        <f t="shared" ca="1" si="92"/>
        <v>-97.01</v>
      </c>
      <c r="V29" s="3">
        <f t="shared" ca="1" si="92"/>
        <v>-81.34</v>
      </c>
      <c r="W29" s="3">
        <f t="shared" ca="1" si="92"/>
        <v>-117.16</v>
      </c>
      <c r="X29" s="3">
        <f t="shared" ca="1" si="92"/>
        <v>-114.17</v>
      </c>
      <c r="Y29" s="3">
        <f t="shared" ca="1" si="92"/>
        <v>-73.13</v>
      </c>
      <c r="Z29" s="3">
        <f t="shared" ca="1" si="92"/>
        <v>-105.96</v>
      </c>
      <c r="AA29" s="3">
        <f t="shared" ca="1" si="92"/>
        <v>-108.95</v>
      </c>
      <c r="AB29" s="3">
        <f t="shared" ca="1" si="92"/>
        <v>-100.74</v>
      </c>
      <c r="AC29" s="3">
        <f t="shared" ca="1" si="92"/>
        <v>-84.32</v>
      </c>
      <c r="AD29" s="3">
        <f t="shared" ca="1" si="92"/>
        <v>-108.2</v>
      </c>
      <c r="AE29" s="3">
        <f t="shared" ca="1" si="92"/>
        <v>-82.08</v>
      </c>
      <c r="AF29" s="6">
        <f t="shared" ref="AF29:AQ29" ca="1" si="93">ROUND((SUMIFS($E$2:$E$33,$E$2:$E$33,$E29)*$G29)*AF$42,2)</f>
        <v>-83.44</v>
      </c>
      <c r="AG29" s="6">
        <f t="shared" ca="1" si="93"/>
        <v>-71.760000000000005</v>
      </c>
      <c r="AH29" s="6">
        <f t="shared" ca="1" si="93"/>
        <v>-98.46</v>
      </c>
      <c r="AI29" s="6">
        <f t="shared" ca="1" si="93"/>
        <v>-123.49</v>
      </c>
      <c r="AJ29" s="6">
        <f t="shared" ca="1" si="93"/>
        <v>-123.49</v>
      </c>
      <c r="AK29" s="6">
        <f t="shared" ca="1" si="93"/>
        <v>-99.3</v>
      </c>
      <c r="AL29" s="6">
        <f t="shared" ca="1" si="93"/>
        <v>-120.16</v>
      </c>
      <c r="AM29" s="6">
        <f t="shared" ca="1" si="93"/>
        <v>-72.59</v>
      </c>
      <c r="AN29" s="6">
        <f t="shared" ca="1" si="93"/>
        <v>-79.27</v>
      </c>
      <c r="AO29" s="6">
        <f t="shared" ca="1" si="93"/>
        <v>-95.96</v>
      </c>
      <c r="AP29" s="6">
        <f t="shared" ca="1" si="93"/>
        <v>-117.65</v>
      </c>
      <c r="AQ29" s="6">
        <f t="shared" ca="1" si="93"/>
        <v>-130.16999999999999</v>
      </c>
    </row>
    <row r="30" spans="1:43" x14ac:dyDescent="0.25">
      <c r="A30" s="3" t="s">
        <v>104</v>
      </c>
      <c r="B30" s="3" t="s">
        <v>290</v>
      </c>
      <c r="C30" s="3">
        <v>-1820.72</v>
      </c>
      <c r="D30" s="3">
        <f t="shared" si="89"/>
        <v>-1946.78</v>
      </c>
      <c r="E30" s="3">
        <f t="shared" si="90"/>
        <v>-2074.38</v>
      </c>
      <c r="F30" s="3">
        <f t="shared" ca="1" si="2"/>
        <v>82</v>
      </c>
      <c r="G30" s="3">
        <f t="shared" ca="1" si="3"/>
        <v>0.30036630036630035</v>
      </c>
      <c r="H30" s="3">
        <f t="shared" ref="H30:S30" ca="1" si="94">ROUND((SUMIFS($C$2:$C$33,$C$2:$C$33,$C30)*$G30)*H$42,2)</f>
        <v>-226.21</v>
      </c>
      <c r="I30" s="3">
        <f t="shared" ca="1" si="94"/>
        <v>-231.64</v>
      </c>
      <c r="J30" s="3">
        <f t="shared" ca="1" si="94"/>
        <v>-152.01</v>
      </c>
      <c r="K30" s="3">
        <f t="shared" ca="1" si="94"/>
        <v>-208.11</v>
      </c>
      <c r="L30" s="3">
        <f t="shared" ca="1" si="94"/>
        <v>-262.39999999999998</v>
      </c>
      <c r="M30" s="3">
        <f t="shared" ca="1" si="94"/>
        <v>-271.45</v>
      </c>
      <c r="N30" s="3">
        <f t="shared" ca="1" si="94"/>
        <v>-193.63</v>
      </c>
      <c r="O30" s="3">
        <f t="shared" ca="1" si="94"/>
        <v>-211.73</v>
      </c>
      <c r="P30" s="3">
        <f t="shared" ca="1" si="94"/>
        <v>-260.58999999999997</v>
      </c>
      <c r="Q30" s="3">
        <f t="shared" ca="1" si="94"/>
        <v>-284.12</v>
      </c>
      <c r="R30" s="3">
        <f t="shared" ca="1" si="94"/>
        <v>-253.35</v>
      </c>
      <c r="S30" s="3">
        <f t="shared" ca="1" si="94"/>
        <v>-179.16</v>
      </c>
      <c r="T30" s="3">
        <f t="shared" ref="T30:AE30" ca="1" si="95">ROUND((SUMIFS($D$2:$D$33,$D$2:$D$33,$D30)*$G30)*T$42,2)</f>
        <v>-174.01</v>
      </c>
      <c r="U30" s="3">
        <f t="shared" ca="1" si="95"/>
        <v>-248.58</v>
      </c>
      <c r="V30" s="3">
        <f t="shared" ca="1" si="95"/>
        <v>-208.43</v>
      </c>
      <c r="W30" s="3">
        <f t="shared" ca="1" si="95"/>
        <v>-300.20999999999998</v>
      </c>
      <c r="X30" s="3">
        <f t="shared" ca="1" si="95"/>
        <v>-292.56</v>
      </c>
      <c r="Y30" s="3">
        <f t="shared" ca="1" si="95"/>
        <v>-187.39</v>
      </c>
      <c r="Z30" s="3">
        <f t="shared" ca="1" si="95"/>
        <v>-271.52999999999997</v>
      </c>
      <c r="AA30" s="3">
        <f t="shared" ca="1" si="95"/>
        <v>-279.18</v>
      </c>
      <c r="AB30" s="3">
        <f t="shared" ca="1" si="95"/>
        <v>-258.14999999999998</v>
      </c>
      <c r="AC30" s="3">
        <f t="shared" ca="1" si="95"/>
        <v>-216.08</v>
      </c>
      <c r="AD30" s="3">
        <f t="shared" ca="1" si="95"/>
        <v>-277.27</v>
      </c>
      <c r="AE30" s="3">
        <f t="shared" ca="1" si="95"/>
        <v>-210.34</v>
      </c>
      <c r="AF30" s="6">
        <f t="shared" ref="AF30:AQ30" ca="1" si="96">ROUND((SUMIFS($E$2:$E$33,$E$2:$E$33,$E30)*$G30)*AF$42,2)</f>
        <v>-213.82</v>
      </c>
      <c r="AG30" s="6">
        <f t="shared" ca="1" si="96"/>
        <v>-183.89</v>
      </c>
      <c r="AH30" s="6">
        <f t="shared" ca="1" si="96"/>
        <v>-252.31</v>
      </c>
      <c r="AI30" s="6">
        <f t="shared" ca="1" si="96"/>
        <v>-316.45</v>
      </c>
      <c r="AJ30" s="6">
        <f t="shared" ca="1" si="96"/>
        <v>-316.45</v>
      </c>
      <c r="AK30" s="6">
        <f t="shared" ca="1" si="96"/>
        <v>-254.45</v>
      </c>
      <c r="AL30" s="6">
        <f t="shared" ca="1" si="96"/>
        <v>-307.89999999999998</v>
      </c>
      <c r="AM30" s="6">
        <f t="shared" ca="1" si="96"/>
        <v>-186.02</v>
      </c>
      <c r="AN30" s="6">
        <f t="shared" ca="1" si="96"/>
        <v>-203.13</v>
      </c>
      <c r="AO30" s="6">
        <f t="shared" ca="1" si="96"/>
        <v>-245.89</v>
      </c>
      <c r="AP30" s="6">
        <f t="shared" ca="1" si="96"/>
        <v>-301.49</v>
      </c>
      <c r="AQ30" s="6">
        <f t="shared" ca="1" si="96"/>
        <v>-333.56</v>
      </c>
    </row>
    <row r="31" spans="1:43" x14ac:dyDescent="0.25">
      <c r="A31" s="3" t="s">
        <v>108</v>
      </c>
      <c r="B31" s="3" t="s">
        <v>292</v>
      </c>
      <c r="C31" s="3">
        <v>-1820.72</v>
      </c>
      <c r="D31" s="3">
        <f t="shared" si="89"/>
        <v>-1946.78</v>
      </c>
      <c r="E31" s="3">
        <f t="shared" si="90"/>
        <v>-2074.38</v>
      </c>
      <c r="F31" s="3">
        <f t="shared" ca="1" si="2"/>
        <v>59</v>
      </c>
      <c r="G31" s="3">
        <f t="shared" ca="1" si="3"/>
        <v>0.21611721611721613</v>
      </c>
      <c r="H31" s="3">
        <f t="shared" ref="H31:S31" ca="1" si="97">ROUND((SUMIFS($C$2:$C$33,$C$2:$C$33,$C31)*$G31)*H$42,2)</f>
        <v>-162.76</v>
      </c>
      <c r="I31" s="3">
        <f t="shared" ca="1" si="97"/>
        <v>-166.67</v>
      </c>
      <c r="J31" s="3">
        <f t="shared" ca="1" si="97"/>
        <v>-109.37</v>
      </c>
      <c r="K31" s="3">
        <f t="shared" ca="1" si="97"/>
        <v>-149.74</v>
      </c>
      <c r="L31" s="3">
        <f t="shared" ca="1" si="97"/>
        <v>-188.8</v>
      </c>
      <c r="M31" s="3">
        <f t="shared" ca="1" si="97"/>
        <v>-195.31</v>
      </c>
      <c r="N31" s="3">
        <f t="shared" ca="1" si="97"/>
        <v>-139.32</v>
      </c>
      <c r="O31" s="3">
        <f t="shared" ca="1" si="97"/>
        <v>-152.34</v>
      </c>
      <c r="P31" s="3">
        <f t="shared" ca="1" si="97"/>
        <v>-187.5</v>
      </c>
      <c r="Q31" s="3">
        <f t="shared" ca="1" si="97"/>
        <v>-204.43</v>
      </c>
      <c r="R31" s="3">
        <f t="shared" ca="1" si="97"/>
        <v>-182.29</v>
      </c>
      <c r="S31" s="3">
        <f t="shared" ca="1" si="97"/>
        <v>-128.91</v>
      </c>
      <c r="T31" s="3">
        <f t="shared" ref="T31:AE31" ca="1" si="98">ROUND((SUMIFS($D$2:$D$33,$D$2:$D$33,$D31)*$G31)*T$42,2)</f>
        <v>-125.2</v>
      </c>
      <c r="U31" s="3">
        <f t="shared" ca="1" si="98"/>
        <v>-178.86</v>
      </c>
      <c r="V31" s="3">
        <f t="shared" ca="1" si="98"/>
        <v>-149.97</v>
      </c>
      <c r="W31" s="3">
        <f t="shared" ca="1" si="98"/>
        <v>-216.01</v>
      </c>
      <c r="X31" s="3">
        <f t="shared" ca="1" si="98"/>
        <v>-210.5</v>
      </c>
      <c r="Y31" s="3">
        <f t="shared" ca="1" si="98"/>
        <v>-134.83000000000001</v>
      </c>
      <c r="Z31" s="3">
        <f t="shared" ca="1" si="98"/>
        <v>-195.37</v>
      </c>
      <c r="AA31" s="3">
        <f t="shared" ca="1" si="98"/>
        <v>-200.87</v>
      </c>
      <c r="AB31" s="3">
        <f t="shared" ca="1" si="98"/>
        <v>-185.74</v>
      </c>
      <c r="AC31" s="3">
        <f t="shared" ca="1" si="98"/>
        <v>-155.47</v>
      </c>
      <c r="AD31" s="3">
        <f t="shared" ca="1" si="98"/>
        <v>-199.5</v>
      </c>
      <c r="AE31" s="3">
        <f t="shared" ca="1" si="98"/>
        <v>-151.34</v>
      </c>
      <c r="AF31" s="6">
        <f t="shared" ref="AF31:AQ31" ca="1" si="99">ROUND((SUMIFS($E$2:$E$33,$E$2:$E$33,$E31)*$G31)*AF$42,2)</f>
        <v>-153.85</v>
      </c>
      <c r="AG31" s="6">
        <f t="shared" ca="1" si="99"/>
        <v>-132.31</v>
      </c>
      <c r="AH31" s="6">
        <f t="shared" ca="1" si="99"/>
        <v>-181.54</v>
      </c>
      <c r="AI31" s="6">
        <f t="shared" ca="1" si="99"/>
        <v>-227.69</v>
      </c>
      <c r="AJ31" s="6">
        <f t="shared" ca="1" si="99"/>
        <v>-227.69</v>
      </c>
      <c r="AK31" s="6">
        <f t="shared" ca="1" si="99"/>
        <v>-183.08</v>
      </c>
      <c r="AL31" s="6">
        <f t="shared" ca="1" si="99"/>
        <v>-221.54</v>
      </c>
      <c r="AM31" s="6">
        <f t="shared" ca="1" si="99"/>
        <v>-133.85</v>
      </c>
      <c r="AN31" s="6">
        <f t="shared" ca="1" si="99"/>
        <v>-146.15</v>
      </c>
      <c r="AO31" s="6">
        <f t="shared" ca="1" si="99"/>
        <v>-176.92</v>
      </c>
      <c r="AP31" s="6">
        <f t="shared" ca="1" si="99"/>
        <v>-216.92</v>
      </c>
      <c r="AQ31" s="6">
        <f t="shared" ca="1" si="99"/>
        <v>-240</v>
      </c>
    </row>
    <row r="32" spans="1:43" x14ac:dyDescent="0.25">
      <c r="A32" s="3" t="s">
        <v>110</v>
      </c>
      <c r="B32" s="3" t="s">
        <v>293</v>
      </c>
      <c r="C32" s="3">
        <v>-1820.72</v>
      </c>
      <c r="D32" s="3">
        <f t="shared" si="89"/>
        <v>-1946.78</v>
      </c>
      <c r="E32" s="3">
        <f t="shared" si="90"/>
        <v>-2074.38</v>
      </c>
      <c r="F32" s="3">
        <f t="shared" ca="1" si="2"/>
        <v>81</v>
      </c>
      <c r="G32" s="3">
        <f t="shared" ca="1" si="3"/>
        <v>0.2967032967032967</v>
      </c>
      <c r="H32" s="3">
        <f t="shared" ref="H32:S32" ca="1" si="100">ROUND((SUMIFS($C$2:$C$33,$C$2:$C$33,$C32)*$G32)*H$42,2)</f>
        <v>-223.45</v>
      </c>
      <c r="I32" s="3">
        <f t="shared" ca="1" si="100"/>
        <v>-228.81</v>
      </c>
      <c r="J32" s="3">
        <f t="shared" ca="1" si="100"/>
        <v>-150.16</v>
      </c>
      <c r="K32" s="3">
        <f t="shared" ca="1" si="100"/>
        <v>-205.57</v>
      </c>
      <c r="L32" s="3">
        <f t="shared" ca="1" si="100"/>
        <v>-259.2</v>
      </c>
      <c r="M32" s="3">
        <f t="shared" ca="1" si="100"/>
        <v>-268.14</v>
      </c>
      <c r="N32" s="3">
        <f t="shared" ca="1" si="100"/>
        <v>-191.27</v>
      </c>
      <c r="O32" s="3">
        <f t="shared" ca="1" si="100"/>
        <v>-209.15</v>
      </c>
      <c r="P32" s="3">
        <f t="shared" ca="1" si="100"/>
        <v>-257.41000000000003</v>
      </c>
      <c r="Q32" s="3">
        <f t="shared" ca="1" si="100"/>
        <v>-280.64999999999998</v>
      </c>
      <c r="R32" s="3">
        <f t="shared" ca="1" si="100"/>
        <v>-250.26</v>
      </c>
      <c r="S32" s="3">
        <f t="shared" ca="1" si="100"/>
        <v>-176.97</v>
      </c>
      <c r="T32" s="3">
        <f t="shared" ref="T32:AE32" ca="1" si="101">ROUND((SUMIFS($D$2:$D$33,$D$2:$D$33,$D32)*$G32)*T$42,2)</f>
        <v>-171.89</v>
      </c>
      <c r="U32" s="3">
        <f t="shared" ca="1" si="101"/>
        <v>-245.55</v>
      </c>
      <c r="V32" s="3">
        <f t="shared" ca="1" si="101"/>
        <v>-205.89</v>
      </c>
      <c r="W32" s="3">
        <f t="shared" ca="1" si="101"/>
        <v>-296.55</v>
      </c>
      <c r="X32" s="3">
        <f t="shared" ca="1" si="101"/>
        <v>-289</v>
      </c>
      <c r="Y32" s="3">
        <f t="shared" ca="1" si="101"/>
        <v>-185.11</v>
      </c>
      <c r="Z32" s="3">
        <f t="shared" ca="1" si="101"/>
        <v>-268.22000000000003</v>
      </c>
      <c r="AA32" s="3">
        <f t="shared" ca="1" si="101"/>
        <v>-275.77</v>
      </c>
      <c r="AB32" s="3">
        <f t="shared" ca="1" si="101"/>
        <v>-255</v>
      </c>
      <c r="AC32" s="3">
        <f t="shared" ca="1" si="101"/>
        <v>-213.44</v>
      </c>
      <c r="AD32" s="3">
        <f t="shared" ca="1" si="101"/>
        <v>-273.89</v>
      </c>
      <c r="AE32" s="3">
        <f t="shared" ca="1" si="101"/>
        <v>-207.78</v>
      </c>
      <c r="AF32" s="6">
        <f t="shared" ref="AF32:AQ32" ca="1" si="102">ROUND((SUMIFS($E$2:$E$33,$E$2:$E$33,$E32)*$G32)*AF$42,2)</f>
        <v>-211.21</v>
      </c>
      <c r="AG32" s="6">
        <f t="shared" ca="1" si="102"/>
        <v>-181.64</v>
      </c>
      <c r="AH32" s="6">
        <f t="shared" ca="1" si="102"/>
        <v>-249.23</v>
      </c>
      <c r="AI32" s="6">
        <f t="shared" ca="1" si="102"/>
        <v>-312.60000000000002</v>
      </c>
      <c r="AJ32" s="6">
        <f t="shared" ca="1" si="102"/>
        <v>-312.60000000000002</v>
      </c>
      <c r="AK32" s="6">
        <f t="shared" ca="1" si="102"/>
        <v>-251.34</v>
      </c>
      <c r="AL32" s="6">
        <f t="shared" ca="1" si="102"/>
        <v>-304.14999999999998</v>
      </c>
      <c r="AM32" s="6">
        <f t="shared" ca="1" si="102"/>
        <v>-183.76</v>
      </c>
      <c r="AN32" s="6">
        <f t="shared" ca="1" si="102"/>
        <v>-200.65</v>
      </c>
      <c r="AO32" s="6">
        <f t="shared" ca="1" si="102"/>
        <v>-242.9</v>
      </c>
      <c r="AP32" s="6">
        <f t="shared" ca="1" si="102"/>
        <v>-297.81</v>
      </c>
      <c r="AQ32" s="6">
        <f t="shared" ca="1" si="102"/>
        <v>-329.49</v>
      </c>
    </row>
    <row r="33" spans="1:43" x14ac:dyDescent="0.25">
      <c r="A33" s="3" t="s">
        <v>294</v>
      </c>
      <c r="B33" s="3" t="s">
        <v>295</v>
      </c>
      <c r="C33" s="3">
        <v>-1820.72</v>
      </c>
      <c r="D33" s="3">
        <f t="shared" si="89"/>
        <v>-1946.78</v>
      </c>
      <c r="E33" s="3">
        <f t="shared" si="90"/>
        <v>-2074.38</v>
      </c>
      <c r="F33" s="3">
        <f t="shared" ca="1" si="2"/>
        <v>19</v>
      </c>
      <c r="G33" s="3">
        <f t="shared" ca="1" si="3"/>
        <v>6.95970695970696E-2</v>
      </c>
      <c r="H33" s="3">
        <f t="shared" ref="H33:S33" ca="1" si="103">ROUND((SUMIFS($C$2:$C$33,$C$2:$C$33,$C33)*$G33)*H$42,2)</f>
        <v>-52.41</v>
      </c>
      <c r="I33" s="3">
        <f t="shared" ca="1" si="103"/>
        <v>-53.67</v>
      </c>
      <c r="J33" s="3">
        <f t="shared" ca="1" si="103"/>
        <v>-35.22</v>
      </c>
      <c r="K33" s="3">
        <f t="shared" ca="1" si="103"/>
        <v>-48.22</v>
      </c>
      <c r="L33" s="3">
        <f t="shared" ca="1" si="103"/>
        <v>-60.8</v>
      </c>
      <c r="M33" s="3">
        <f t="shared" ca="1" si="103"/>
        <v>-62.9</v>
      </c>
      <c r="N33" s="3">
        <f t="shared" ca="1" si="103"/>
        <v>-44.87</v>
      </c>
      <c r="O33" s="3">
        <f t="shared" ca="1" si="103"/>
        <v>-49.06</v>
      </c>
      <c r="P33" s="3">
        <f t="shared" ca="1" si="103"/>
        <v>-60.38</v>
      </c>
      <c r="Q33" s="3">
        <f t="shared" ca="1" si="103"/>
        <v>-65.83</v>
      </c>
      <c r="R33" s="3">
        <f t="shared" ca="1" si="103"/>
        <v>-58.7</v>
      </c>
      <c r="S33" s="3">
        <f t="shared" ca="1" si="103"/>
        <v>-41.51</v>
      </c>
      <c r="T33" s="3">
        <f t="shared" ref="T33:AE33" ca="1" si="104">ROUND((SUMIFS($D$2:$D$33,$D$2:$D$33,$D33)*$G33)*T$42,2)</f>
        <v>-40.32</v>
      </c>
      <c r="U33" s="3">
        <f t="shared" ca="1" si="104"/>
        <v>-57.6</v>
      </c>
      <c r="V33" s="3">
        <f t="shared" ca="1" si="104"/>
        <v>-48.29</v>
      </c>
      <c r="W33" s="3">
        <f t="shared" ca="1" si="104"/>
        <v>-69.56</v>
      </c>
      <c r="X33" s="3">
        <f t="shared" ca="1" si="104"/>
        <v>-67.790000000000006</v>
      </c>
      <c r="Y33" s="3">
        <f t="shared" ca="1" si="104"/>
        <v>-43.42</v>
      </c>
      <c r="Z33" s="3">
        <f t="shared" ca="1" si="104"/>
        <v>-62.92</v>
      </c>
      <c r="AA33" s="3">
        <f t="shared" ca="1" si="104"/>
        <v>-64.69</v>
      </c>
      <c r="AB33" s="3">
        <f t="shared" ca="1" si="104"/>
        <v>-59.81</v>
      </c>
      <c r="AC33" s="3">
        <f t="shared" ca="1" si="104"/>
        <v>-50.07</v>
      </c>
      <c r="AD33" s="3">
        <f t="shared" ca="1" si="104"/>
        <v>-64.239999999999995</v>
      </c>
      <c r="AE33" s="3">
        <f t="shared" ca="1" si="104"/>
        <v>-48.74</v>
      </c>
      <c r="AF33" s="6">
        <f t="shared" ref="AF33:AQ33" ca="1" si="105">ROUND((SUMIFS($E$2:$E$33,$E$2:$E$33,$E33)*$G33)*AF$42,2)</f>
        <v>-49.54</v>
      </c>
      <c r="AG33" s="6">
        <f t="shared" ca="1" si="105"/>
        <v>-42.61</v>
      </c>
      <c r="AH33" s="6">
        <f t="shared" ca="1" si="105"/>
        <v>-58.46</v>
      </c>
      <c r="AI33" s="6">
        <f t="shared" ca="1" si="105"/>
        <v>-73.319999999999993</v>
      </c>
      <c r="AJ33" s="6">
        <f t="shared" ca="1" si="105"/>
        <v>-73.319999999999993</v>
      </c>
      <c r="AK33" s="6">
        <f t="shared" ca="1" si="105"/>
        <v>-58.96</v>
      </c>
      <c r="AL33" s="6">
        <f t="shared" ca="1" si="105"/>
        <v>-71.34</v>
      </c>
      <c r="AM33" s="6">
        <f t="shared" ca="1" si="105"/>
        <v>-43.1</v>
      </c>
      <c r="AN33" s="6">
        <f t="shared" ca="1" si="105"/>
        <v>-47.07</v>
      </c>
      <c r="AO33" s="6">
        <f t="shared" ca="1" si="105"/>
        <v>-56.98</v>
      </c>
      <c r="AP33" s="6">
        <f t="shared" ca="1" si="105"/>
        <v>-69.86</v>
      </c>
      <c r="AQ33" s="6">
        <f t="shared" ca="1" si="105"/>
        <v>-77.290000000000006</v>
      </c>
    </row>
    <row r="34" spans="1:43" x14ac:dyDescent="0.25"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41" spans="1:43" x14ac:dyDescent="0.25">
      <c r="H41" s="3">
        <f t="shared" ref="H41:AQ41" ca="1" si="106">RANDBETWEEN(80,160)</f>
        <v>125</v>
      </c>
      <c r="I41" s="3">
        <f t="shared" ca="1" si="106"/>
        <v>128</v>
      </c>
      <c r="J41" s="3">
        <f t="shared" ca="1" si="106"/>
        <v>84</v>
      </c>
      <c r="K41" s="3">
        <f t="shared" ca="1" si="106"/>
        <v>115</v>
      </c>
      <c r="L41" s="3">
        <f t="shared" ca="1" si="106"/>
        <v>145</v>
      </c>
      <c r="M41" s="3">
        <f t="shared" ca="1" si="106"/>
        <v>150</v>
      </c>
      <c r="N41" s="3">
        <f t="shared" ca="1" si="106"/>
        <v>107</v>
      </c>
      <c r="O41" s="3">
        <f t="shared" ca="1" si="106"/>
        <v>117</v>
      </c>
      <c r="P41" s="3">
        <f t="shared" ca="1" si="106"/>
        <v>144</v>
      </c>
      <c r="Q41" s="3">
        <f t="shared" ca="1" si="106"/>
        <v>157</v>
      </c>
      <c r="R41" s="3">
        <f t="shared" ca="1" si="106"/>
        <v>140</v>
      </c>
      <c r="S41" s="3">
        <f t="shared" ca="1" si="106"/>
        <v>99</v>
      </c>
      <c r="T41" s="3">
        <f t="shared" ca="1" si="106"/>
        <v>91</v>
      </c>
      <c r="U41" s="3">
        <f t="shared" ca="1" si="106"/>
        <v>130</v>
      </c>
      <c r="V41" s="3">
        <f t="shared" ca="1" si="106"/>
        <v>109</v>
      </c>
      <c r="W41" s="3">
        <f t="shared" ca="1" si="106"/>
        <v>157</v>
      </c>
      <c r="X41" s="3">
        <f t="shared" ca="1" si="106"/>
        <v>153</v>
      </c>
      <c r="Y41" s="3">
        <f t="shared" ca="1" si="106"/>
        <v>98</v>
      </c>
      <c r="Z41" s="3">
        <f t="shared" ca="1" si="106"/>
        <v>142</v>
      </c>
      <c r="AA41" s="3">
        <f t="shared" ca="1" si="106"/>
        <v>146</v>
      </c>
      <c r="AB41" s="3">
        <f t="shared" ca="1" si="106"/>
        <v>135</v>
      </c>
      <c r="AC41" s="3">
        <f t="shared" ca="1" si="106"/>
        <v>113</v>
      </c>
      <c r="AD41" s="3">
        <f t="shared" ca="1" si="106"/>
        <v>145</v>
      </c>
      <c r="AE41" s="3">
        <f t="shared" ca="1" si="106"/>
        <v>110</v>
      </c>
      <c r="AF41" s="3">
        <f t="shared" ca="1" si="106"/>
        <v>100</v>
      </c>
      <c r="AG41" s="3">
        <f t="shared" ca="1" si="106"/>
        <v>86</v>
      </c>
      <c r="AH41" s="3">
        <f t="shared" ca="1" si="106"/>
        <v>118</v>
      </c>
      <c r="AI41" s="3">
        <f t="shared" ca="1" si="106"/>
        <v>148</v>
      </c>
      <c r="AJ41" s="3">
        <f t="shared" ca="1" si="106"/>
        <v>148</v>
      </c>
      <c r="AK41" s="3">
        <f t="shared" ca="1" si="106"/>
        <v>119</v>
      </c>
      <c r="AL41" s="3">
        <f t="shared" ca="1" si="106"/>
        <v>144</v>
      </c>
      <c r="AM41" s="3">
        <f t="shared" ca="1" si="106"/>
        <v>87</v>
      </c>
      <c r="AN41" s="3">
        <f t="shared" ca="1" si="106"/>
        <v>95</v>
      </c>
      <c r="AO41" s="3">
        <f t="shared" ca="1" si="106"/>
        <v>115</v>
      </c>
      <c r="AP41" s="3">
        <f t="shared" ca="1" si="106"/>
        <v>141</v>
      </c>
      <c r="AQ41" s="3">
        <f t="shared" ca="1" si="106"/>
        <v>156</v>
      </c>
    </row>
    <row r="42" spans="1:43" x14ac:dyDescent="0.25">
      <c r="H42" s="3">
        <f t="shared" ref="H42:S42" ca="1" si="107">H41/SUM($H$41:$S$41)</f>
        <v>8.2726671078755795E-2</v>
      </c>
      <c r="I42" s="3">
        <f t="shared" ca="1" si="107"/>
        <v>8.471211118464593E-2</v>
      </c>
      <c r="J42" s="3">
        <f t="shared" ca="1" si="107"/>
        <v>5.559232296492389E-2</v>
      </c>
      <c r="K42" s="3">
        <f t="shared" ca="1" si="107"/>
        <v>7.6108537392455322E-2</v>
      </c>
      <c r="L42" s="3">
        <f t="shared" ca="1" si="107"/>
        <v>9.5962938451356714E-2</v>
      </c>
      <c r="M42" s="3">
        <f t="shared" ca="1" si="107"/>
        <v>9.9272005294506943E-2</v>
      </c>
      <c r="N42" s="3">
        <f t="shared" ca="1" si="107"/>
        <v>7.0814030443414958E-2</v>
      </c>
      <c r="O42" s="3">
        <f t="shared" ca="1" si="107"/>
        <v>7.7432164129715417E-2</v>
      </c>
      <c r="P42" s="3">
        <f t="shared" ca="1" si="107"/>
        <v>9.5301125082726673E-2</v>
      </c>
      <c r="Q42" s="3">
        <f t="shared" ca="1" si="107"/>
        <v>0.10390469887491727</v>
      </c>
      <c r="R42" s="3">
        <f t="shared" ca="1" si="107"/>
        <v>9.2653871608206484E-2</v>
      </c>
      <c r="S42" s="3">
        <f t="shared" ca="1" si="107"/>
        <v>6.5519523494374593E-2</v>
      </c>
      <c r="T42" s="3">
        <f t="shared" ref="T42:AE42" ca="1" si="108">T41/SUM($T$41:$AE$41)</f>
        <v>5.9516023544800525E-2</v>
      </c>
      <c r="U42" s="3">
        <f t="shared" ca="1" si="108"/>
        <v>8.5022890778286467E-2</v>
      </c>
      <c r="V42" s="3">
        <f t="shared" ca="1" si="108"/>
        <v>7.1288423806409415E-2</v>
      </c>
      <c r="W42" s="3">
        <f t="shared" ca="1" si="108"/>
        <v>0.1026814911706998</v>
      </c>
      <c r="X42" s="3">
        <f t="shared" ca="1" si="108"/>
        <v>0.1000654022236756</v>
      </c>
      <c r="Y42" s="3">
        <f t="shared" ca="1" si="108"/>
        <v>6.4094179202092871E-2</v>
      </c>
      <c r="Z42" s="3">
        <f t="shared" ca="1" si="108"/>
        <v>9.287115761935906E-2</v>
      </c>
      <c r="AA42" s="3">
        <f t="shared" ca="1" si="108"/>
        <v>9.5487246566383258E-2</v>
      </c>
      <c r="AB42" s="3">
        <f t="shared" ca="1" si="108"/>
        <v>8.8293001962066714E-2</v>
      </c>
      <c r="AC42" s="3">
        <f t="shared" ca="1" si="108"/>
        <v>7.3904512753433613E-2</v>
      </c>
      <c r="AD42" s="3">
        <f t="shared" ca="1" si="108"/>
        <v>9.4833224329627208E-2</v>
      </c>
      <c r="AE42" s="3">
        <f t="shared" ca="1" si="108"/>
        <v>7.1942446043165464E-2</v>
      </c>
      <c r="AF42" s="3">
        <f t="shared" ref="AF42:AQ42" ca="1" si="109">AF41/SUM($AF$41:$AQ$41)</f>
        <v>6.8634179821551136E-2</v>
      </c>
      <c r="AG42" s="3">
        <f t="shared" ca="1" si="109"/>
        <v>5.9025394646533974E-2</v>
      </c>
      <c r="AH42" s="3">
        <f t="shared" ca="1" si="109"/>
        <v>8.0988332189430343E-2</v>
      </c>
      <c r="AI42" s="3">
        <f t="shared" ca="1" si="109"/>
        <v>0.10157858613589568</v>
      </c>
      <c r="AJ42" s="3">
        <f t="shared" ca="1" si="109"/>
        <v>0.10157858613589568</v>
      </c>
      <c r="AK42" s="3">
        <f t="shared" ca="1" si="109"/>
        <v>8.1674673987645843E-2</v>
      </c>
      <c r="AL42" s="3">
        <f t="shared" ca="1" si="109"/>
        <v>9.8833218943033624E-2</v>
      </c>
      <c r="AM42" s="3">
        <f t="shared" ca="1" si="109"/>
        <v>5.9711736444749489E-2</v>
      </c>
      <c r="AN42" s="3">
        <f t="shared" ca="1" si="109"/>
        <v>6.5202470830473577E-2</v>
      </c>
      <c r="AO42" s="3">
        <f t="shared" ca="1" si="109"/>
        <v>7.8929306794783799E-2</v>
      </c>
      <c r="AP42" s="3">
        <f t="shared" ca="1" si="109"/>
        <v>9.6774193548387094E-2</v>
      </c>
      <c r="AQ42" s="3">
        <f t="shared" ca="1" si="109"/>
        <v>0.10706932052161977</v>
      </c>
    </row>
    <row r="45" spans="1:43" x14ac:dyDescent="0.25">
      <c r="C45" s="3" t="s">
        <v>345</v>
      </c>
      <c r="D45" s="3" t="s">
        <v>346</v>
      </c>
      <c r="E45" s="3" t="s">
        <v>347</v>
      </c>
    </row>
    <row r="46" spans="1:43" x14ac:dyDescent="0.25">
      <c r="B46" s="3" t="s">
        <v>348</v>
      </c>
      <c r="C46" s="7">
        <v>152442.4</v>
      </c>
      <c r="D46" s="7">
        <v>163956.1</v>
      </c>
      <c r="E46" s="7">
        <v>174522.7</v>
      </c>
    </row>
    <row r="47" spans="1:43" x14ac:dyDescent="0.25">
      <c r="B47" s="3" t="s">
        <v>349</v>
      </c>
      <c r="C47" s="7">
        <v>114038.1</v>
      </c>
      <c r="D47" s="7">
        <v>122525.7</v>
      </c>
      <c r="E47" s="7">
        <v>132220</v>
      </c>
    </row>
    <row r="48" spans="1:43" x14ac:dyDescent="0.25">
      <c r="B48" s="3" t="s">
        <v>350</v>
      </c>
      <c r="C48" s="7">
        <v>38404.300000000003</v>
      </c>
      <c r="D48" s="7">
        <v>41430.400000000001</v>
      </c>
      <c r="E48" s="7">
        <v>42302.7</v>
      </c>
    </row>
    <row r="49" spans="2:5" x14ac:dyDescent="0.25">
      <c r="B49" s="3" t="s">
        <v>351</v>
      </c>
      <c r="C49" s="7">
        <v>-50935.5</v>
      </c>
      <c r="D49" s="7">
        <v>-55993.3</v>
      </c>
      <c r="E49" s="7">
        <v>-59127.199999999997</v>
      </c>
    </row>
    <row r="50" spans="2:5" x14ac:dyDescent="0.25">
      <c r="B50" s="3" t="s">
        <v>352</v>
      </c>
      <c r="C50" s="7">
        <v>101506.9</v>
      </c>
      <c r="D50" s="7">
        <v>107962.8</v>
      </c>
      <c r="E50" s="7">
        <v>115395.5</v>
      </c>
    </row>
    <row r="51" spans="2:5" x14ac:dyDescent="0.25">
      <c r="B51" s="3" t="s">
        <v>353</v>
      </c>
      <c r="C51" s="7">
        <v>-11228.8</v>
      </c>
      <c r="D51" s="7">
        <v>-11836</v>
      </c>
      <c r="E51" s="7">
        <v>-12573</v>
      </c>
    </row>
    <row r="52" spans="2:5" x14ac:dyDescent="0.25">
      <c r="B52" s="3" t="s">
        <v>354</v>
      </c>
      <c r="C52" s="7">
        <v>90278.1</v>
      </c>
      <c r="D52" s="7">
        <v>96126.8</v>
      </c>
      <c r="E52" s="7">
        <v>102822.5</v>
      </c>
    </row>
    <row r="53" spans="2:5" x14ac:dyDescent="0.25">
      <c r="B53" s="3" t="s">
        <v>355</v>
      </c>
      <c r="C53" s="7">
        <v>-9103.6</v>
      </c>
      <c r="D53" s="7">
        <v>-9733.9</v>
      </c>
      <c r="E53" s="7">
        <v>-10371.9</v>
      </c>
    </row>
    <row r="54" spans="2:5" x14ac:dyDescent="0.25">
      <c r="B54" s="3" t="s">
        <v>356</v>
      </c>
      <c r="C54" s="7">
        <v>81174.5</v>
      </c>
      <c r="D54" s="7">
        <v>86392.9</v>
      </c>
      <c r="E54" s="7">
        <v>92450.6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M23"/>
  <sheetViews>
    <sheetView workbookViewId="0">
      <pane ySplit="1" topLeftCell="A2" activePane="bottomLeft" state="frozen"/>
      <selection pane="bottomLeft" activeCell="C2" sqref="C2:C23"/>
    </sheetView>
  </sheetViews>
  <sheetFormatPr defaultColWidth="12.6640625" defaultRowHeight="15.75" customHeight="1" x14ac:dyDescent="0.25"/>
  <cols>
    <col min="1" max="1" width="23.77734375" customWidth="1"/>
    <col min="2" max="2" width="26.44140625" customWidth="1"/>
  </cols>
  <sheetData>
    <row r="1" spans="1:39" x14ac:dyDescent="0.25">
      <c r="A1" s="3" t="s">
        <v>358</v>
      </c>
      <c r="B1" s="3" t="s">
        <v>392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361</v>
      </c>
      <c r="B2" s="3" t="s">
        <v>9</v>
      </c>
      <c r="C2" s="3">
        <v>1415.88</v>
      </c>
      <c r="D2" s="3">
        <v>1673.31</v>
      </c>
      <c r="E2" s="3">
        <v>1480.23</v>
      </c>
      <c r="F2" s="3">
        <v>922.47</v>
      </c>
      <c r="G2" s="3">
        <v>1608.95</v>
      </c>
      <c r="H2" s="3">
        <v>976.1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362</v>
      </c>
      <c r="B3" s="3" t="s">
        <v>11</v>
      </c>
      <c r="C3" s="3">
        <v>1089.1400000000001</v>
      </c>
      <c r="D3" s="3">
        <v>1287.1600000000001</v>
      </c>
      <c r="E3" s="3">
        <v>1138.6400000000001</v>
      </c>
      <c r="F3" s="3">
        <v>709.59</v>
      </c>
      <c r="G3" s="3">
        <v>1237.6500000000001</v>
      </c>
      <c r="H3" s="3">
        <v>750.84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363</v>
      </c>
      <c r="B4" s="3" t="s">
        <v>15</v>
      </c>
      <c r="C4" s="3">
        <v>898.54</v>
      </c>
      <c r="D4" s="3">
        <v>1061.9100000000001</v>
      </c>
      <c r="E4" s="3">
        <v>939.38</v>
      </c>
      <c r="F4" s="3">
        <v>585.41</v>
      </c>
      <c r="G4" s="3">
        <v>1021.07</v>
      </c>
      <c r="H4" s="3">
        <v>619.45000000000005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364</v>
      </c>
      <c r="B5" s="3" t="s">
        <v>17</v>
      </c>
      <c r="C5" s="3">
        <v>2695.61</v>
      </c>
      <c r="D5" s="3">
        <v>3185.72</v>
      </c>
      <c r="E5" s="3">
        <v>2818.14</v>
      </c>
      <c r="F5" s="3">
        <v>1756.23</v>
      </c>
      <c r="G5" s="3">
        <v>3063.2</v>
      </c>
      <c r="H5" s="3">
        <v>1858.34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365</v>
      </c>
      <c r="B6" s="3" t="s">
        <v>21</v>
      </c>
      <c r="C6" s="3">
        <v>54.46</v>
      </c>
      <c r="D6" s="3">
        <v>64.36</v>
      </c>
      <c r="E6" s="3">
        <v>56.93</v>
      </c>
      <c r="F6" s="3">
        <v>35.479999999999997</v>
      </c>
      <c r="G6" s="3">
        <v>61.88</v>
      </c>
      <c r="H6" s="3">
        <v>37.54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366</v>
      </c>
      <c r="B7" s="3" t="s">
        <v>23</v>
      </c>
      <c r="C7" s="3">
        <v>2178.27</v>
      </c>
      <c r="D7" s="3">
        <v>2574.3200000000002</v>
      </c>
      <c r="E7" s="3">
        <v>2277.2800000000002</v>
      </c>
      <c r="F7" s="3">
        <v>1419.18</v>
      </c>
      <c r="G7" s="3">
        <v>2475.31</v>
      </c>
      <c r="H7" s="3">
        <v>1501.69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367</v>
      </c>
      <c r="B8" s="3" t="s">
        <v>27</v>
      </c>
      <c r="C8" s="3">
        <v>1769.85</v>
      </c>
      <c r="D8" s="3">
        <v>2091.64</v>
      </c>
      <c r="E8" s="3">
        <v>1850.29</v>
      </c>
      <c r="F8" s="3">
        <v>1153.08</v>
      </c>
      <c r="G8" s="3">
        <v>2011.19</v>
      </c>
      <c r="H8" s="3">
        <v>1220.1199999999999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368</v>
      </c>
      <c r="B9" s="3" t="s">
        <v>29</v>
      </c>
      <c r="C9" s="3">
        <v>1797.07</v>
      </c>
      <c r="D9" s="3">
        <v>2123.8200000000002</v>
      </c>
      <c r="E9" s="3">
        <v>1878.76</v>
      </c>
      <c r="F9" s="3">
        <v>1170.82</v>
      </c>
      <c r="G9" s="3">
        <v>2042.13</v>
      </c>
      <c r="H9" s="3">
        <v>1238.8900000000001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369</v>
      </c>
      <c r="B10" s="3" t="s">
        <v>37</v>
      </c>
      <c r="C10" s="3">
        <v>-18.5</v>
      </c>
      <c r="D10" s="3">
        <v>-21.86</v>
      </c>
      <c r="E10" s="3">
        <v>-19.34</v>
      </c>
      <c r="F10" s="3">
        <v>-12.05</v>
      </c>
      <c r="G10" s="3">
        <v>-21.02</v>
      </c>
      <c r="H10" s="3">
        <v>-12.75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370</v>
      </c>
      <c r="B11" s="3" t="s">
        <v>41</v>
      </c>
      <c r="C11" s="3">
        <v>-850.87</v>
      </c>
      <c r="D11" s="3">
        <v>-1005.58</v>
      </c>
      <c r="E11" s="3">
        <v>-889.55</v>
      </c>
      <c r="F11" s="3">
        <v>-554.36</v>
      </c>
      <c r="G11" s="3">
        <v>-966.9</v>
      </c>
      <c r="H11" s="3">
        <v>-586.59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371</v>
      </c>
      <c r="B12" s="3" t="s">
        <v>43</v>
      </c>
      <c r="C12" s="3">
        <v>-425.44</v>
      </c>
      <c r="D12" s="3">
        <v>-502.79</v>
      </c>
      <c r="E12" s="3">
        <v>-444.77</v>
      </c>
      <c r="F12" s="3">
        <v>-277.18</v>
      </c>
      <c r="G12" s="3">
        <v>-483.45</v>
      </c>
      <c r="H12" s="3">
        <v>-293.29000000000002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372</v>
      </c>
      <c r="B13" s="3" t="s">
        <v>49</v>
      </c>
      <c r="C13" s="3">
        <v>-1183.82</v>
      </c>
      <c r="D13" s="3">
        <v>-1399.06</v>
      </c>
      <c r="E13" s="3">
        <v>-1237.6300000000001</v>
      </c>
      <c r="F13" s="3">
        <v>-771.28</v>
      </c>
      <c r="G13" s="3">
        <v>-1345.25</v>
      </c>
      <c r="H13" s="3">
        <v>-816.12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373</v>
      </c>
      <c r="B14" s="3" t="s">
        <v>53</v>
      </c>
      <c r="C14" s="3">
        <v>-1720.24</v>
      </c>
      <c r="D14" s="3">
        <v>-2033.01</v>
      </c>
      <c r="E14" s="3">
        <v>-1798.44</v>
      </c>
      <c r="F14" s="3">
        <v>-1120.76</v>
      </c>
      <c r="G14" s="3">
        <v>-1954.82</v>
      </c>
      <c r="H14" s="3">
        <v>-1185.93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374</v>
      </c>
      <c r="B15" s="3" t="s">
        <v>63</v>
      </c>
      <c r="C15" s="3">
        <v>-970.1</v>
      </c>
      <c r="D15" s="3">
        <v>-1146.48</v>
      </c>
      <c r="E15" s="3">
        <v>-1014.2</v>
      </c>
      <c r="F15" s="3">
        <v>-632.03</v>
      </c>
      <c r="G15" s="3">
        <v>-1102.3900000000001</v>
      </c>
      <c r="H15" s="3">
        <v>-668.78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375</v>
      </c>
      <c r="B16" s="3" t="s">
        <v>65</v>
      </c>
      <c r="C16" s="3">
        <v>-653.76</v>
      </c>
      <c r="D16" s="3">
        <v>-772.63</v>
      </c>
      <c r="E16" s="3">
        <v>-683.48</v>
      </c>
      <c r="F16" s="3">
        <v>-425.94</v>
      </c>
      <c r="G16" s="3">
        <v>-742.91</v>
      </c>
      <c r="H16" s="3">
        <v>-450.7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376</v>
      </c>
      <c r="B17" s="3" t="s">
        <v>69</v>
      </c>
      <c r="C17" s="3">
        <v>-1043.9100000000001</v>
      </c>
      <c r="D17" s="3">
        <v>-1233.71</v>
      </c>
      <c r="E17" s="3">
        <v>-1091.3599999999999</v>
      </c>
      <c r="F17" s="3">
        <v>-680.12</v>
      </c>
      <c r="G17" s="3">
        <v>-1186.26</v>
      </c>
      <c r="H17" s="3">
        <v>-719.67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377</v>
      </c>
      <c r="B18" s="3" t="s">
        <v>71</v>
      </c>
      <c r="C18" s="3">
        <v>-569.41</v>
      </c>
      <c r="D18" s="3">
        <v>-672.93</v>
      </c>
      <c r="E18" s="3">
        <v>-595.29</v>
      </c>
      <c r="F18" s="3">
        <v>-370.98</v>
      </c>
      <c r="G18" s="3">
        <v>-647.04999999999995</v>
      </c>
      <c r="H18" s="3">
        <v>-392.55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382</v>
      </c>
      <c r="B19" s="3" t="s">
        <v>99</v>
      </c>
      <c r="C19" s="3">
        <v>-151.82</v>
      </c>
      <c r="D19" s="3">
        <v>-179.42</v>
      </c>
      <c r="E19" s="3">
        <v>-158.72</v>
      </c>
      <c r="F19" s="3">
        <v>-98.91</v>
      </c>
      <c r="G19" s="3">
        <v>-172.52</v>
      </c>
      <c r="H19" s="3">
        <v>-104.66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383</v>
      </c>
      <c r="B20" s="3" t="s">
        <v>103</v>
      </c>
      <c r="C20" s="3">
        <v>-116.1</v>
      </c>
      <c r="D20" s="3">
        <v>-137.21</v>
      </c>
      <c r="E20" s="3">
        <v>-121.37</v>
      </c>
      <c r="F20" s="3">
        <v>-75.64</v>
      </c>
      <c r="G20" s="3">
        <v>-131.93</v>
      </c>
      <c r="H20" s="3">
        <v>-80.040000000000006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384</v>
      </c>
      <c r="B21" s="3" t="s">
        <v>105</v>
      </c>
      <c r="C21" s="3">
        <v>-22.33</v>
      </c>
      <c r="D21" s="3">
        <v>-26.39</v>
      </c>
      <c r="E21" s="3">
        <v>-23.34</v>
      </c>
      <c r="F21" s="3">
        <v>-14.55</v>
      </c>
      <c r="G21" s="3">
        <v>-25.37</v>
      </c>
      <c r="H21" s="3">
        <v>-15.39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385</v>
      </c>
      <c r="B22" s="3" t="s">
        <v>109</v>
      </c>
      <c r="C22" s="3">
        <v>-71.44</v>
      </c>
      <c r="D22" s="3">
        <v>-84.43</v>
      </c>
      <c r="E22" s="3">
        <v>-74.69</v>
      </c>
      <c r="F22" s="3">
        <v>-46.55</v>
      </c>
      <c r="G22" s="3">
        <v>-81.19</v>
      </c>
      <c r="H22" s="3">
        <v>-49.25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386</v>
      </c>
      <c r="B23" s="3" t="s">
        <v>111</v>
      </c>
      <c r="C23" s="3">
        <v>-325.97000000000003</v>
      </c>
      <c r="D23" s="3">
        <v>-385.23</v>
      </c>
      <c r="E23" s="3">
        <v>-340.78</v>
      </c>
      <c r="F23" s="3">
        <v>-212.37</v>
      </c>
      <c r="G23" s="3">
        <v>-370.42</v>
      </c>
      <c r="H23" s="3">
        <v>-224.72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1755-2EB3-4A5A-A930-8D0BB643DF7B}">
  <sheetPr>
    <outlinePr summaryBelow="0" summaryRight="0"/>
  </sheetPr>
  <dimension ref="A1:AM23"/>
  <sheetViews>
    <sheetView tabSelected="1" workbookViewId="0">
      <pane ySplit="1" topLeftCell="A2" activePane="bottomLeft" state="frozen"/>
      <selection pane="bottomLeft" activeCell="C2" sqref="C2:C23"/>
    </sheetView>
  </sheetViews>
  <sheetFormatPr defaultColWidth="12.6640625" defaultRowHeight="15.75" customHeight="1" x14ac:dyDescent="0.25"/>
  <cols>
    <col min="1" max="1" width="23.77734375" customWidth="1"/>
    <col min="2" max="2" width="26.44140625" customWidth="1"/>
  </cols>
  <sheetData>
    <row r="1" spans="1:39" x14ac:dyDescent="0.25">
      <c r="A1" s="3" t="s">
        <v>358</v>
      </c>
      <c r="B1" s="3" t="s">
        <v>392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361</v>
      </c>
      <c r="B2" s="3" t="s">
        <v>9</v>
      </c>
      <c r="C2" s="3">
        <v>1415.88</v>
      </c>
      <c r="D2" s="3">
        <v>1673.31</v>
      </c>
      <c r="E2" s="3">
        <v>1480.23</v>
      </c>
      <c r="F2" s="3">
        <v>922.47</v>
      </c>
      <c r="G2" s="3">
        <v>1608.95</v>
      </c>
      <c r="H2" s="3">
        <v>976.1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362</v>
      </c>
      <c r="B3" s="3" t="s">
        <v>11</v>
      </c>
      <c r="C3" s="3">
        <v>1089.1400000000001</v>
      </c>
      <c r="D3" s="3">
        <v>1287.1600000000001</v>
      </c>
      <c r="E3" s="3">
        <v>1138.6400000000001</v>
      </c>
      <c r="F3" s="3">
        <v>709.59</v>
      </c>
      <c r="G3" s="3">
        <v>1237.6500000000001</v>
      </c>
      <c r="H3" s="3">
        <v>750.84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363</v>
      </c>
      <c r="B4" s="3" t="s">
        <v>15</v>
      </c>
      <c r="C4" s="3">
        <v>898.54</v>
      </c>
      <c r="D4" s="3">
        <v>1061.9100000000001</v>
      </c>
      <c r="E4" s="3">
        <v>939.38</v>
      </c>
      <c r="F4" s="3">
        <v>585.41</v>
      </c>
      <c r="G4" s="3">
        <v>1021.07</v>
      </c>
      <c r="H4" s="3">
        <v>619.45000000000005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364</v>
      </c>
      <c r="B5" s="3" t="s">
        <v>17</v>
      </c>
      <c r="C5" s="3">
        <v>2695.61</v>
      </c>
      <c r="D5" s="3">
        <v>3185.72</v>
      </c>
      <c r="E5" s="3">
        <v>2818.14</v>
      </c>
      <c r="F5" s="3">
        <v>1756.23</v>
      </c>
      <c r="G5" s="3">
        <v>3063.2</v>
      </c>
      <c r="H5" s="3">
        <v>1858.34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365</v>
      </c>
      <c r="B6" s="3" t="s">
        <v>21</v>
      </c>
      <c r="C6" s="3">
        <v>54.46</v>
      </c>
      <c r="D6" s="3">
        <v>64.36</v>
      </c>
      <c r="E6" s="3">
        <v>56.93</v>
      </c>
      <c r="F6" s="3">
        <v>35.479999999999997</v>
      </c>
      <c r="G6" s="3">
        <v>61.88</v>
      </c>
      <c r="H6" s="3">
        <v>37.54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366</v>
      </c>
      <c r="B7" s="3" t="s">
        <v>23</v>
      </c>
      <c r="C7" s="3">
        <v>2178.27</v>
      </c>
      <c r="D7" s="3">
        <v>2574.3200000000002</v>
      </c>
      <c r="E7" s="3">
        <v>2277.2800000000002</v>
      </c>
      <c r="F7" s="3">
        <v>1419.18</v>
      </c>
      <c r="G7" s="3">
        <v>2475.31</v>
      </c>
      <c r="H7" s="3">
        <v>1501.69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367</v>
      </c>
      <c r="B8" s="3" t="s">
        <v>27</v>
      </c>
      <c r="C8" s="3">
        <v>1769.85</v>
      </c>
      <c r="D8" s="3">
        <v>2091.64</v>
      </c>
      <c r="E8" s="3">
        <v>1850.29</v>
      </c>
      <c r="F8" s="3">
        <v>1153.08</v>
      </c>
      <c r="G8" s="3">
        <v>2011.19</v>
      </c>
      <c r="H8" s="3">
        <v>1220.1199999999999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368</v>
      </c>
      <c r="B9" s="3" t="s">
        <v>29</v>
      </c>
      <c r="C9" s="3">
        <v>1797.07</v>
      </c>
      <c r="D9" s="3">
        <v>2123.8200000000002</v>
      </c>
      <c r="E9" s="3">
        <v>1878.76</v>
      </c>
      <c r="F9" s="3">
        <v>1170.82</v>
      </c>
      <c r="G9" s="3">
        <v>2042.13</v>
      </c>
      <c r="H9" s="3">
        <v>1238.8900000000001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369</v>
      </c>
      <c r="B10" s="3" t="s">
        <v>37</v>
      </c>
      <c r="C10" s="3">
        <v>-18.5</v>
      </c>
      <c r="D10" s="3">
        <v>-21.86</v>
      </c>
      <c r="E10" s="3">
        <v>-19.34</v>
      </c>
      <c r="F10" s="3">
        <v>-12.05</v>
      </c>
      <c r="G10" s="3">
        <v>-21.02</v>
      </c>
      <c r="H10" s="3">
        <v>-12.75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370</v>
      </c>
      <c r="B11" s="3" t="s">
        <v>41</v>
      </c>
      <c r="C11" s="3">
        <v>-850.87</v>
      </c>
      <c r="D11" s="3">
        <v>-1005.58</v>
      </c>
      <c r="E11" s="3">
        <v>-889.55</v>
      </c>
      <c r="F11" s="3">
        <v>-554.36</v>
      </c>
      <c r="G11" s="3">
        <v>-966.9</v>
      </c>
      <c r="H11" s="3">
        <v>-586.59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371</v>
      </c>
      <c r="B12" s="3" t="s">
        <v>43</v>
      </c>
      <c r="C12" s="3">
        <v>-425.44</v>
      </c>
      <c r="D12" s="3">
        <v>-502.79</v>
      </c>
      <c r="E12" s="3">
        <v>-444.77</v>
      </c>
      <c r="F12" s="3">
        <v>-277.18</v>
      </c>
      <c r="G12" s="3">
        <v>-483.45</v>
      </c>
      <c r="H12" s="3">
        <v>-293.29000000000002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372</v>
      </c>
      <c r="B13" s="3" t="s">
        <v>49</v>
      </c>
      <c r="C13" s="3">
        <v>-1183.82</v>
      </c>
      <c r="D13" s="3">
        <v>-1399.06</v>
      </c>
      <c r="E13" s="3">
        <v>-1237.6300000000001</v>
      </c>
      <c r="F13" s="3">
        <v>-771.28</v>
      </c>
      <c r="G13" s="3">
        <v>-1345.25</v>
      </c>
      <c r="H13" s="3">
        <v>-816.12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373</v>
      </c>
      <c r="B14" s="3" t="s">
        <v>53</v>
      </c>
      <c r="C14" s="3">
        <v>-1720.24</v>
      </c>
      <c r="D14" s="3">
        <v>-2033.01</v>
      </c>
      <c r="E14" s="3">
        <v>-1798.44</v>
      </c>
      <c r="F14" s="3">
        <v>-1120.76</v>
      </c>
      <c r="G14" s="3">
        <v>-1954.82</v>
      </c>
      <c r="H14" s="3">
        <v>-1185.93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374</v>
      </c>
      <c r="B15" s="3" t="s">
        <v>63</v>
      </c>
      <c r="C15" s="3">
        <v>-970.1</v>
      </c>
      <c r="D15" s="3">
        <v>-1146.48</v>
      </c>
      <c r="E15" s="3">
        <v>-1014.2</v>
      </c>
      <c r="F15" s="3">
        <v>-632.03</v>
      </c>
      <c r="G15" s="3">
        <v>-1102.3900000000001</v>
      </c>
      <c r="H15" s="3">
        <v>-668.78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375</v>
      </c>
      <c r="B16" s="3" t="s">
        <v>65</v>
      </c>
      <c r="C16" s="3">
        <v>-653.76</v>
      </c>
      <c r="D16" s="3">
        <v>-772.63</v>
      </c>
      <c r="E16" s="3">
        <v>-683.48</v>
      </c>
      <c r="F16" s="3">
        <v>-425.94</v>
      </c>
      <c r="G16" s="3">
        <v>-742.91</v>
      </c>
      <c r="H16" s="3">
        <v>-450.7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376</v>
      </c>
      <c r="B17" s="3" t="s">
        <v>69</v>
      </c>
      <c r="C17" s="3">
        <v>-1043.9100000000001</v>
      </c>
      <c r="D17" s="3">
        <v>-1233.71</v>
      </c>
      <c r="E17" s="3">
        <v>-1091.3599999999999</v>
      </c>
      <c r="F17" s="3">
        <v>-680.12</v>
      </c>
      <c r="G17" s="3">
        <v>-1186.26</v>
      </c>
      <c r="H17" s="3">
        <v>-719.67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377</v>
      </c>
      <c r="B18" s="3" t="s">
        <v>71</v>
      </c>
      <c r="C18" s="3">
        <v>-569.41</v>
      </c>
      <c r="D18" s="3">
        <v>-672.93</v>
      </c>
      <c r="E18" s="3">
        <v>-595.29</v>
      </c>
      <c r="F18" s="3">
        <v>-370.98</v>
      </c>
      <c r="G18" s="3">
        <v>-647.04999999999995</v>
      </c>
      <c r="H18" s="3">
        <v>-392.55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382</v>
      </c>
      <c r="B19" s="3" t="s">
        <v>99</v>
      </c>
      <c r="C19" s="3">
        <v>-151.82</v>
      </c>
      <c r="D19" s="3">
        <v>-179.42</v>
      </c>
      <c r="E19" s="3">
        <v>-158.72</v>
      </c>
      <c r="F19" s="3">
        <v>-98.91</v>
      </c>
      <c r="G19" s="3">
        <v>-172.52</v>
      </c>
      <c r="H19" s="3">
        <v>-104.66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383</v>
      </c>
      <c r="B20" s="3" t="s">
        <v>103</v>
      </c>
      <c r="C20" s="3">
        <v>-116.1</v>
      </c>
      <c r="D20" s="3">
        <v>-137.21</v>
      </c>
      <c r="E20" s="3">
        <v>-121.37</v>
      </c>
      <c r="F20" s="3">
        <v>-75.64</v>
      </c>
      <c r="G20" s="3">
        <v>-131.93</v>
      </c>
      <c r="H20" s="3">
        <v>-80.040000000000006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384</v>
      </c>
      <c r="B21" s="3" t="s">
        <v>105</v>
      </c>
      <c r="C21" s="3">
        <v>-22.33</v>
      </c>
      <c r="D21" s="3">
        <v>-26.39</v>
      </c>
      <c r="E21" s="3">
        <v>-23.34</v>
      </c>
      <c r="F21" s="3">
        <v>-14.55</v>
      </c>
      <c r="G21" s="3">
        <v>-25.37</v>
      </c>
      <c r="H21" s="3">
        <v>-15.39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385</v>
      </c>
      <c r="B22" s="3" t="s">
        <v>109</v>
      </c>
      <c r="C22" s="3">
        <v>-71.44</v>
      </c>
      <c r="D22" s="3">
        <v>-84.43</v>
      </c>
      <c r="E22" s="3">
        <v>-74.69</v>
      </c>
      <c r="F22" s="3">
        <v>-46.55</v>
      </c>
      <c r="G22" s="3">
        <v>-81.19</v>
      </c>
      <c r="H22" s="3">
        <v>-49.25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386</v>
      </c>
      <c r="B23" s="3" t="s">
        <v>111</v>
      </c>
      <c r="C23" s="3">
        <v>-325.97000000000003</v>
      </c>
      <c r="D23" s="3">
        <v>-385.23</v>
      </c>
      <c r="E23" s="3">
        <v>-340.78</v>
      </c>
      <c r="F23" s="3">
        <v>-212.37</v>
      </c>
      <c r="G23" s="3">
        <v>-370.42</v>
      </c>
      <c r="H23" s="3">
        <v>-224.72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M34"/>
  <sheetViews>
    <sheetView workbookViewId="0">
      <pane ySplit="1" topLeftCell="A2" activePane="bottomLeft" state="frozen"/>
      <selection pane="bottomLeft" activeCell="H12" sqref="H12"/>
    </sheetView>
  </sheetViews>
  <sheetFormatPr defaultColWidth="12.6640625" defaultRowHeight="15.75" customHeight="1" x14ac:dyDescent="0.25"/>
  <cols>
    <col min="1" max="1" width="12.6640625" customWidth="1"/>
    <col min="2" max="2" width="26.44140625" customWidth="1"/>
  </cols>
  <sheetData>
    <row r="1" spans="1:39" x14ac:dyDescent="0.25">
      <c r="A1" s="3" t="s">
        <v>358</v>
      </c>
      <c r="B1" s="3" t="s">
        <v>392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8</v>
      </c>
      <c r="B2" s="3" t="s">
        <v>234</v>
      </c>
      <c r="C2" s="3">
        <v>56.6</v>
      </c>
      <c r="D2" s="3">
        <v>38.19</v>
      </c>
      <c r="E2" s="3">
        <v>56.6</v>
      </c>
      <c r="F2" s="3">
        <v>38.65</v>
      </c>
      <c r="G2" s="3">
        <v>72.25</v>
      </c>
      <c r="H2" s="3">
        <v>63.96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10</v>
      </c>
      <c r="B3" s="3" t="s">
        <v>235</v>
      </c>
      <c r="C3" s="3">
        <v>1641.43</v>
      </c>
      <c r="D3" s="3">
        <v>1107.6300000000001</v>
      </c>
      <c r="E3" s="3">
        <v>1641.43</v>
      </c>
      <c r="F3" s="3">
        <v>1120.98</v>
      </c>
      <c r="G3" s="3">
        <v>2095.16</v>
      </c>
      <c r="H3" s="3">
        <v>1854.95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236</v>
      </c>
      <c r="B4" s="3" t="s">
        <v>237</v>
      </c>
      <c r="C4" s="3">
        <v>1830.1</v>
      </c>
      <c r="D4" s="3">
        <v>1234.95</v>
      </c>
      <c r="E4" s="3">
        <v>1830.1</v>
      </c>
      <c r="F4" s="3">
        <v>1249.83</v>
      </c>
      <c r="G4" s="3">
        <v>2335.98</v>
      </c>
      <c r="H4" s="3">
        <v>2068.16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14</v>
      </c>
      <c r="B5" s="3" t="s">
        <v>239</v>
      </c>
      <c r="C5" s="3">
        <v>1339.56</v>
      </c>
      <c r="D5" s="3">
        <v>903.93</v>
      </c>
      <c r="E5" s="3">
        <v>1339.56</v>
      </c>
      <c r="F5" s="3">
        <v>914.82</v>
      </c>
      <c r="G5" s="3">
        <v>1709.84</v>
      </c>
      <c r="H5" s="3">
        <v>1513.81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16</v>
      </c>
      <c r="B6" s="3" t="s">
        <v>240</v>
      </c>
      <c r="C6" s="3">
        <v>113.2</v>
      </c>
      <c r="D6" s="3">
        <v>76.39</v>
      </c>
      <c r="E6" s="3">
        <v>113.2</v>
      </c>
      <c r="F6" s="3">
        <v>77.31</v>
      </c>
      <c r="G6" s="3">
        <v>144.49</v>
      </c>
      <c r="H6" s="3">
        <v>127.93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241</v>
      </c>
      <c r="B7" s="3" t="s">
        <v>242</v>
      </c>
      <c r="C7" s="3">
        <v>754.68</v>
      </c>
      <c r="D7" s="3">
        <v>509.26</v>
      </c>
      <c r="E7" s="3">
        <v>754.68</v>
      </c>
      <c r="F7" s="3">
        <v>515.39</v>
      </c>
      <c r="G7" s="3">
        <v>963.29</v>
      </c>
      <c r="H7" s="3">
        <v>852.85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20</v>
      </c>
      <c r="B8" s="3" t="s">
        <v>244</v>
      </c>
      <c r="C8" s="3">
        <v>1698.03</v>
      </c>
      <c r="D8" s="3">
        <v>1145.83</v>
      </c>
      <c r="E8" s="3">
        <v>1698.03</v>
      </c>
      <c r="F8" s="3">
        <v>1159.6300000000001</v>
      </c>
      <c r="G8" s="3">
        <v>2167.41</v>
      </c>
      <c r="H8" s="3">
        <v>1918.91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22</v>
      </c>
      <c r="B9" s="3" t="s">
        <v>245</v>
      </c>
      <c r="C9" s="3">
        <v>1075.42</v>
      </c>
      <c r="D9" s="3">
        <v>725.69</v>
      </c>
      <c r="E9" s="3">
        <v>1075.42</v>
      </c>
      <c r="F9" s="3">
        <v>734.43</v>
      </c>
      <c r="G9" s="3">
        <v>1372.69</v>
      </c>
      <c r="H9" s="3">
        <v>1215.31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26</v>
      </c>
      <c r="B10" s="3" t="s">
        <v>247</v>
      </c>
      <c r="C10" s="3">
        <v>169.8</v>
      </c>
      <c r="D10" s="3">
        <v>114.58</v>
      </c>
      <c r="E10" s="3">
        <v>169.8</v>
      </c>
      <c r="F10" s="3">
        <v>115.96</v>
      </c>
      <c r="G10" s="3">
        <v>216.74</v>
      </c>
      <c r="H10" s="3">
        <v>191.89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28</v>
      </c>
      <c r="B11" s="3" t="s">
        <v>248</v>
      </c>
      <c r="C11" s="3">
        <v>490.54</v>
      </c>
      <c r="D11" s="3">
        <v>331.02</v>
      </c>
      <c r="E11" s="3">
        <v>490.54</v>
      </c>
      <c r="F11" s="3">
        <v>335</v>
      </c>
      <c r="G11" s="3">
        <v>626.14</v>
      </c>
      <c r="H11" s="3">
        <v>554.35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251</v>
      </c>
      <c r="B12" s="3" t="s">
        <v>252</v>
      </c>
      <c r="C12" s="3">
        <v>735.81</v>
      </c>
      <c r="D12" s="3">
        <v>496.52</v>
      </c>
      <c r="E12" s="3">
        <v>735.81</v>
      </c>
      <c r="F12" s="3">
        <v>502.51</v>
      </c>
      <c r="G12" s="3">
        <v>939.21</v>
      </c>
      <c r="H12" s="3">
        <v>831.53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253</v>
      </c>
      <c r="B13" s="3" t="s">
        <v>254</v>
      </c>
      <c r="C13" s="3">
        <v>792.41</v>
      </c>
      <c r="D13" s="3">
        <v>534.72</v>
      </c>
      <c r="E13" s="3">
        <v>792.41</v>
      </c>
      <c r="F13" s="3">
        <v>541.16</v>
      </c>
      <c r="G13" s="3">
        <v>1011.46</v>
      </c>
      <c r="H13" s="3">
        <v>895.49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255</v>
      </c>
      <c r="B14" s="3" t="s">
        <v>256</v>
      </c>
      <c r="C14" s="3">
        <v>1584.83</v>
      </c>
      <c r="D14" s="3">
        <v>1069.44</v>
      </c>
      <c r="E14" s="3">
        <v>1584.83</v>
      </c>
      <c r="F14" s="3">
        <v>1082.32</v>
      </c>
      <c r="G14" s="3">
        <v>2022.91</v>
      </c>
      <c r="H14" s="3">
        <v>1790.99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160</v>
      </c>
      <c r="B15" s="3" t="s">
        <v>258</v>
      </c>
      <c r="C15" s="3">
        <v>433.94</v>
      </c>
      <c r="D15" s="3">
        <v>292.82</v>
      </c>
      <c r="E15" s="3">
        <v>433.94</v>
      </c>
      <c r="F15" s="3">
        <v>296.35000000000002</v>
      </c>
      <c r="G15" s="3">
        <v>553.89</v>
      </c>
      <c r="H15" s="3">
        <v>490.39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162</v>
      </c>
      <c r="B16" s="3" t="s">
        <v>259</v>
      </c>
      <c r="C16" s="3">
        <v>1245.22</v>
      </c>
      <c r="D16" s="3">
        <v>840.27</v>
      </c>
      <c r="E16" s="3">
        <v>1245.22</v>
      </c>
      <c r="F16" s="3">
        <v>850.4</v>
      </c>
      <c r="G16" s="3">
        <v>1589.43</v>
      </c>
      <c r="H16" s="3">
        <v>1407.2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36</v>
      </c>
      <c r="B17" s="3" t="s">
        <v>261</v>
      </c>
      <c r="C17" s="3">
        <v>-1270.81</v>
      </c>
      <c r="D17" s="3">
        <v>-857.54</v>
      </c>
      <c r="E17" s="3">
        <v>-1270.81</v>
      </c>
      <c r="F17" s="3">
        <v>-867.87</v>
      </c>
      <c r="G17" s="3">
        <v>-1622.08</v>
      </c>
      <c r="H17" s="3">
        <v>-1436.11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40</v>
      </c>
      <c r="B18" s="3" t="s">
        <v>41</v>
      </c>
      <c r="C18" s="3">
        <v>-820.39</v>
      </c>
      <c r="D18" s="3">
        <v>-553.6</v>
      </c>
      <c r="E18" s="3">
        <v>-820.39</v>
      </c>
      <c r="F18" s="3">
        <v>-560.27</v>
      </c>
      <c r="G18" s="3">
        <v>-1047.17</v>
      </c>
      <c r="H18" s="3">
        <v>-927.11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42</v>
      </c>
      <c r="B19" s="3" t="s">
        <v>43</v>
      </c>
      <c r="C19" s="3">
        <v>-1399.49</v>
      </c>
      <c r="D19" s="3">
        <v>-944.37</v>
      </c>
      <c r="E19" s="3">
        <v>-1399.49</v>
      </c>
      <c r="F19" s="3">
        <v>-955.75</v>
      </c>
      <c r="G19" s="3">
        <v>-1786.35</v>
      </c>
      <c r="H19" s="3">
        <v>-1581.54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48</v>
      </c>
      <c r="B20" s="3" t="s">
        <v>190</v>
      </c>
      <c r="C20" s="3">
        <v>-1174.29</v>
      </c>
      <c r="D20" s="3">
        <v>-792.41</v>
      </c>
      <c r="E20" s="3">
        <v>-1174.29</v>
      </c>
      <c r="F20" s="3">
        <v>-801.95</v>
      </c>
      <c r="G20" s="3">
        <v>-1498.89</v>
      </c>
      <c r="H20" s="3">
        <v>-1327.04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62</v>
      </c>
      <c r="B21" s="3" t="s">
        <v>265</v>
      </c>
      <c r="C21" s="3">
        <v>-174.35</v>
      </c>
      <c r="D21" s="3">
        <v>-117.65</v>
      </c>
      <c r="E21" s="3">
        <v>-174.35</v>
      </c>
      <c r="F21" s="3">
        <v>-119.07</v>
      </c>
      <c r="G21" s="3">
        <v>-222.54</v>
      </c>
      <c r="H21" s="3">
        <v>-197.03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68</v>
      </c>
      <c r="B22" s="3" t="s">
        <v>267</v>
      </c>
      <c r="C22" s="3">
        <v>-234.99</v>
      </c>
      <c r="D22" s="3">
        <v>-158.57</v>
      </c>
      <c r="E22" s="3">
        <v>-234.99</v>
      </c>
      <c r="F22" s="3">
        <v>-160.47999999999999</v>
      </c>
      <c r="G22" s="3">
        <v>-299.95</v>
      </c>
      <c r="H22" s="3">
        <v>-265.56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341</v>
      </c>
      <c r="B23" s="3" t="s">
        <v>270</v>
      </c>
      <c r="C23" s="3">
        <v>-224.88</v>
      </c>
      <c r="D23" s="3">
        <v>-151.75</v>
      </c>
      <c r="E23" s="3">
        <v>-224.88</v>
      </c>
      <c r="F23" s="3">
        <v>-153.58000000000001</v>
      </c>
      <c r="G23" s="3">
        <v>-287.05</v>
      </c>
      <c r="H23" s="3">
        <v>-254.14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A24" s="3" t="s">
        <v>342</v>
      </c>
      <c r="B24" s="3" t="s">
        <v>273</v>
      </c>
      <c r="C24" s="3">
        <v>-103.6</v>
      </c>
      <c r="D24" s="3">
        <v>-69.91</v>
      </c>
      <c r="E24" s="3">
        <v>-103.6</v>
      </c>
      <c r="F24" s="3">
        <v>-70.75</v>
      </c>
      <c r="G24" s="3">
        <v>-132.24</v>
      </c>
      <c r="H24" s="3">
        <v>-117.07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5">
      <c r="A25" s="3" t="s">
        <v>76</v>
      </c>
      <c r="B25" s="3" t="s">
        <v>275</v>
      </c>
      <c r="C25" s="3">
        <v>-181.93</v>
      </c>
      <c r="D25" s="3">
        <v>-122.76</v>
      </c>
      <c r="E25" s="3">
        <v>-181.93</v>
      </c>
      <c r="F25" s="3">
        <v>-124.24</v>
      </c>
      <c r="G25" s="3">
        <v>-232.22</v>
      </c>
      <c r="H25" s="3">
        <v>-205.59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3" t="s">
        <v>80</v>
      </c>
      <c r="B26" s="3" t="s">
        <v>277</v>
      </c>
      <c r="C26" s="3">
        <v>-60.64</v>
      </c>
      <c r="D26" s="3">
        <v>-40.92</v>
      </c>
      <c r="E26" s="3">
        <v>-60.64</v>
      </c>
      <c r="F26" s="3">
        <v>-41.41</v>
      </c>
      <c r="G26" s="3">
        <v>-77.41</v>
      </c>
      <c r="H26" s="3">
        <v>-68.53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3" t="s">
        <v>343</v>
      </c>
      <c r="B27" s="3" t="s">
        <v>282</v>
      </c>
      <c r="C27" s="3">
        <v>-40.43</v>
      </c>
      <c r="D27" s="3">
        <v>-27.28</v>
      </c>
      <c r="E27" s="3">
        <v>-40.43</v>
      </c>
      <c r="F27" s="3">
        <v>-27.61</v>
      </c>
      <c r="G27" s="3">
        <v>-51.6</v>
      </c>
      <c r="H27" s="3">
        <v>-45.69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5">
      <c r="A28" s="3" t="s">
        <v>344</v>
      </c>
      <c r="B28" s="3" t="s">
        <v>285</v>
      </c>
      <c r="C28" s="3">
        <v>-7.58</v>
      </c>
      <c r="D28" s="3">
        <v>-5.12</v>
      </c>
      <c r="E28" s="3">
        <v>-7.58</v>
      </c>
      <c r="F28" s="3">
        <v>-5.18</v>
      </c>
      <c r="G28" s="3">
        <v>-9.68</v>
      </c>
      <c r="H28" s="3">
        <v>-8.57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5">
      <c r="A29" s="3" t="s">
        <v>102</v>
      </c>
      <c r="B29" s="3" t="s">
        <v>103</v>
      </c>
      <c r="C29" s="3">
        <v>-224.29</v>
      </c>
      <c r="D29" s="3">
        <v>-151.35</v>
      </c>
      <c r="E29" s="3">
        <v>-224.29</v>
      </c>
      <c r="F29" s="3">
        <v>-153.16999999999999</v>
      </c>
      <c r="G29" s="3">
        <v>-286.27999999999997</v>
      </c>
      <c r="H29" s="3">
        <v>-253.46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3" t="s">
        <v>104</v>
      </c>
      <c r="B30" s="3" t="s">
        <v>290</v>
      </c>
      <c r="C30" s="3">
        <v>-53.63</v>
      </c>
      <c r="D30" s="3">
        <v>-36.19</v>
      </c>
      <c r="E30" s="3">
        <v>-53.63</v>
      </c>
      <c r="F30" s="3">
        <v>-36.630000000000003</v>
      </c>
      <c r="G30" s="3">
        <v>-68.459999999999994</v>
      </c>
      <c r="H30" s="3">
        <v>-60.61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5">
      <c r="A31" s="3" t="s">
        <v>108</v>
      </c>
      <c r="B31" s="3" t="s">
        <v>292</v>
      </c>
      <c r="C31" s="3">
        <v>-160.9</v>
      </c>
      <c r="D31" s="3">
        <v>-108.58</v>
      </c>
      <c r="E31" s="3">
        <v>-160.9</v>
      </c>
      <c r="F31" s="3">
        <v>-109.88</v>
      </c>
      <c r="G31" s="3">
        <v>-205.38</v>
      </c>
      <c r="H31" s="3">
        <v>-181.83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A32" s="3" t="s">
        <v>110</v>
      </c>
      <c r="B32" s="3" t="s">
        <v>293</v>
      </c>
      <c r="C32" s="3">
        <v>-92.64</v>
      </c>
      <c r="D32" s="3">
        <v>-62.51</v>
      </c>
      <c r="E32" s="3">
        <v>-92.64</v>
      </c>
      <c r="F32" s="3">
        <v>-63.27</v>
      </c>
      <c r="G32" s="3">
        <v>-118.25</v>
      </c>
      <c r="H32" s="3">
        <v>-104.69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x14ac:dyDescent="0.25">
      <c r="A33" s="3" t="s">
        <v>294</v>
      </c>
      <c r="B33" s="3" t="s">
        <v>295</v>
      </c>
      <c r="C33" s="3">
        <v>-302.3</v>
      </c>
      <c r="D33" s="3">
        <v>-203.99</v>
      </c>
      <c r="E33" s="3">
        <v>-302.3</v>
      </c>
      <c r="F33" s="3">
        <v>-206.45</v>
      </c>
      <c r="G33" s="3">
        <v>-385.86</v>
      </c>
      <c r="H33" s="3">
        <v>-341.62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25"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plano de contas (SERVISE)</vt:lpstr>
      <vt:lpstr>plano de contas (REVENDA)</vt:lpstr>
      <vt:lpstr>plano de contas (COMERCIO)</vt:lpstr>
      <vt:lpstr>plano de contas (FABRICA)</vt:lpstr>
      <vt:lpstr>Base</vt:lpstr>
      <vt:lpstr>dados(GRUPO GOLEIRO)</vt:lpstr>
      <vt:lpstr>dados(GRUPO GOLEIRO CROS)</vt:lpstr>
      <vt:lpstr>dados(BOLEIRO)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Reinaldo Coelho</cp:lastModifiedBy>
  <dcterms:modified xsi:type="dcterms:W3CDTF">2025-06-21T00:15:08Z</dcterms:modified>
</cp:coreProperties>
</file>