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OM" state="visible" r:id="rId3"/>
  </sheets>
  <definedNames/>
  <calcPr/>
</workbook>
</file>

<file path=xl/sharedStrings.xml><?xml version="1.0" encoding="utf-8"?>
<sst xmlns="http://schemas.openxmlformats.org/spreadsheetml/2006/main">
  <si>
    <t>Part Number</t>
  </si>
  <si>
    <t>Description</t>
  </si>
  <si>
    <t>Unit Cost (USD)</t>
  </si>
  <si>
    <t>Quantity</t>
  </si>
  <si>
    <t>Cost (USD)</t>
  </si>
  <si>
    <t>Source</t>
  </si>
  <si>
    <t>B000FN1M40</t>
  </si>
  <si>
    <t>Titanium rod for power cell</t>
  </si>
  <si>
    <t>amazonsupply.com</t>
  </si>
  <si>
    <t>dom1.25x.120; 12 inches</t>
  </si>
  <si>
    <t>Carbon steel tube for grip</t>
  </si>
  <si>
    <t>speedymetals.com</t>
  </si>
  <si>
    <t>dom1.375x.065; 12 inches</t>
  </si>
  <si>
    <t>Carbon steel tube for grip sheath</t>
  </si>
  <si>
    <t>speedymetals.com</t>
  </si>
  <si>
    <t>cr.5; 1.5 inches</t>
  </si>
  <si>
    <t>Copper rod for heat spreader plug</t>
  </si>
  <si>
    <t>speedymetals.com</t>
  </si>
  <si>
    <t>4r1.5; 2 inches</t>
  </si>
  <si>
    <t>Stainless steel rod for pommel</t>
  </si>
  <si>
    <t>speedymetals.com</t>
  </si>
  <si>
    <t>61r1; 5 inches</t>
  </si>
  <si>
    <t>Aluminum rod for field modulator heat sink</t>
  </si>
  <si>
    <t>speedymetals.com</t>
  </si>
  <si>
    <t>cr1; 4 inches</t>
  </si>
  <si>
    <t>Copper rod for power cell heat spreader</t>
  </si>
  <si>
    <t>speedymetals.com</t>
  </si>
  <si>
    <t>60r.188; 5 inches</t>
  </si>
  <si>
    <t>Brass rod for blade field modulators</t>
  </si>
  <si>
    <t>speedymetals.com</t>
  </si>
  <si>
    <t>4r1.375; 2 inches</t>
  </si>
  <si>
    <t>Stainless steel for blade projector</t>
  </si>
  <si>
    <t>speedymetals.com</t>
  </si>
  <si>
    <t>Total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</si>
</sst>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2">
      <alignment/>
    </xf>
    <xf applyAlignment="1" fillId="0" xfId="0" numFmtId="164" borderId="1" applyFont="1" fontId="2" applyNumberFormat="1">
      <alignment/>
    </xf>
    <xf fillId="0" xfId="0" numFmtId="164" borderId="1" applyFont="1" fontId="2" applyNumberFormat="1"/>
    <xf applyAlignment="1" fillId="0" xfId="0" numFmtId="0" borderId="1" applyFont="1" fontId="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2.86"/>
    <col min="2" customWidth="1" max="2" width="35.71"/>
  </cols>
  <sheetData>
    <row r="1">
      <c t="s" s="1" r="A1">
        <v>0</v>
      </c>
      <c t="s" s="1" r="B1">
        <v>1</v>
      </c>
      <c t="s" s="2" r="C1">
        <v>2</v>
      </c>
      <c t="s" s="2" r="D1">
        <v>3</v>
      </c>
      <c t="s" s="2" r="E1">
        <v>4</v>
      </c>
      <c t="s" s="1" r="F1">
        <v>5</v>
      </c>
    </row>
    <row r="2">
      <c t="s" s="3" r="A2">
        <v>6</v>
      </c>
      <c t="s" s="3" r="B2">
        <v>7</v>
      </c>
      <c s="4" r="C2">
        <v>35.97</v>
      </c>
      <c s="3" r="D2">
        <v>1.0</v>
      </c>
      <c t="str" s="5" r="E2">
        <f>C2*D2</f>
        <v>$35.97</v>
      </c>
      <c t="s" s="6" r="F2">
        <v>8</v>
      </c>
    </row>
    <row r="3">
      <c t="s" s="3" r="A3">
        <v>9</v>
      </c>
      <c t="s" s="3" r="B3">
        <v>10</v>
      </c>
      <c t="str" s="5" r="C3">
        <f>0.54*12</f>
        <v>$6.48</v>
      </c>
      <c s="3" r="D3">
        <v>3.0</v>
      </c>
      <c t="str" s="5" r="E3">
        <f>C3*D3</f>
        <v>$19.44</v>
      </c>
      <c t="s" s="6" r="F3">
        <v>11</v>
      </c>
    </row>
    <row r="4">
      <c t="s" s="3" r="A4">
        <v>12</v>
      </c>
      <c t="s" s="3" r="B4">
        <v>13</v>
      </c>
      <c t="str" s="5" r="C4">
        <f>0.48*12</f>
        <v>$5.76</v>
      </c>
      <c s="3" r="D4">
        <v>3.0</v>
      </c>
      <c t="str" s="5" r="E4">
        <f>C4*D4</f>
        <v>$17.28</v>
      </c>
      <c t="s" s="6" r="F4">
        <v>14</v>
      </c>
    </row>
    <row r="5">
      <c t="s" s="3" r="A5">
        <v>15</v>
      </c>
      <c t="s" s="3" r="B5">
        <v>16</v>
      </c>
      <c t="str" s="5" r="C5">
        <f>0.95*1.5</f>
        <v>$1.43</v>
      </c>
      <c s="3" r="D5">
        <v>3.0</v>
      </c>
      <c t="str" s="5" r="E5">
        <f>C5*D5</f>
        <v>$4.28</v>
      </c>
      <c t="s" s="6" r="F5">
        <v>17</v>
      </c>
    </row>
    <row r="6">
      <c t="s" s="3" r="A6">
        <v>18</v>
      </c>
      <c t="s" s="3" r="B6">
        <v>19</v>
      </c>
      <c t="str" s="5" r="C6">
        <f>2.9*2</f>
        <v>$5.80</v>
      </c>
      <c s="3" r="D6">
        <v>3.0</v>
      </c>
      <c t="str" s="5" r="E6">
        <f>C6*D6</f>
        <v>$17.40</v>
      </c>
      <c t="s" s="6" r="F6">
        <v>20</v>
      </c>
    </row>
    <row r="7">
      <c t="s" s="3" r="A7">
        <v>21</v>
      </c>
      <c t="s" s="3" r="B7">
        <v>22</v>
      </c>
      <c t="str" s="5" r="C7">
        <f>0.4*5</f>
        <v>$2.00</v>
      </c>
      <c s="3" r="D7">
        <v>3.0</v>
      </c>
      <c t="str" s="5" r="E7">
        <f>C7*D7</f>
        <v>$6.00</v>
      </c>
      <c t="s" s="6" r="F7">
        <v>23</v>
      </c>
    </row>
    <row r="8">
      <c t="s" s="3" r="A8">
        <v>24</v>
      </c>
      <c t="s" s="3" r="B8">
        <v>25</v>
      </c>
      <c t="str" s="5" r="C8">
        <f>4.27*4</f>
        <v>$17.08</v>
      </c>
      <c s="3" r="D8">
        <v>3.0</v>
      </c>
      <c t="str" s="5" r="E8">
        <f>C8*D8</f>
        <v>$51.24</v>
      </c>
      <c t="s" s="6" r="F8">
        <v>26</v>
      </c>
    </row>
    <row r="9">
      <c t="s" s="3" r="A9">
        <v>27</v>
      </c>
      <c t="s" s="3" r="B9">
        <v>28</v>
      </c>
      <c t="str" s="5" r="C9">
        <f>0.38*5</f>
        <v>$1.90</v>
      </c>
      <c s="3" r="D9">
        <v>9.0</v>
      </c>
      <c t="str" s="5" r="E9">
        <f>C9*D9</f>
        <v>$17.10</v>
      </c>
      <c t="s" s="6" r="F9">
        <v>29</v>
      </c>
    </row>
    <row r="10">
      <c t="s" s="3" r="A10">
        <v>30</v>
      </c>
      <c t="s" s="3" r="B10">
        <v>31</v>
      </c>
      <c t="str" s="5" r="C10">
        <f>2.63*2</f>
        <v>$5.26</v>
      </c>
      <c s="3" r="D10">
        <v>3.0</v>
      </c>
      <c t="str" s="5" r="E10">
        <f>C10*D10</f>
        <v>$15.78</v>
      </c>
      <c t="s" s="6" r="F10">
        <v>32</v>
      </c>
    </row>
    <row r="11">
      <c s="5" r="E11"/>
      <c s="6" r="F11"/>
    </row>
    <row r="12">
      <c t="s" s="1" r="D12">
        <v>33</v>
      </c>
      <c t="str" s="5" r="E12">
        <f>sum(E2:E10)</f>
        <v>$184.49</v>
      </c>
    </row>
  </sheetData>
  <drawing r:id="rId1"/>
</worksheet>
</file>