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5" windowHeight="8192" windowWidth="16384" xWindow="0" yWindow="0"/>
  </bookViews>
  <sheets>
    <sheet name="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<sst xmlns="http://schemas.openxmlformats.org/spreadsheetml/2006/main" count="34" uniqueCount="27">
  <si>
    <t>Part Number</t>
  </si>
  <si>
    <t>Description</t>
  </si>
  <si>
    <t>Unit Cost (USD)</t>
  </si>
  <si>
    <t>Quantity</t>
  </si>
  <si>
    <t>Cost (USD)</t>
  </si>
  <si>
    <t>Source</t>
  </si>
  <si>
    <t>B000FN1M40</t>
  </si>
  <si>
    <t>Titanium rod for power cell</t>
  </si>
  <si>
    <t>amazonsupply.com</t>
  </si>
  <si>
    <t>dom1.25x.120; 12 inches</t>
  </si>
  <si>
    <t>Carbon steel tube for grip</t>
  </si>
  <si>
    <t>speedymetals.com</t>
  </si>
  <si>
    <t>dom1.375x.065; 12 inches</t>
  </si>
  <si>
    <t>Carbon steel tube for grip sheath</t>
  </si>
  <si>
    <t>cr.5; 1.5 inches</t>
  </si>
  <si>
    <t>Copper rod for heat spreader plug</t>
  </si>
  <si>
    <t>4r1.5; 2 inches</t>
  </si>
  <si>
    <t>Stainless steel rod for pommel</t>
  </si>
  <si>
    <t>61r1.375; 5 inches</t>
  </si>
  <si>
    <t>Aluminum rod for field modulator heat sink</t>
  </si>
  <si>
    <t>cr1; 4 inches</t>
  </si>
  <si>
    <t>Copper rod for power cell heat spreader</t>
  </si>
  <si>
    <t>60r.188; 5 inches</t>
  </si>
  <si>
    <t>Brass rod for blade field modulators</t>
  </si>
  <si>
    <t>4r1.375; 2 inches</t>
  </si>
  <si>
    <t>Stainless steel for blade projector</t>
  </si>
  <si>
    <t>Total Cost:</t>
  </si>
</sst>
</file>

<file path=xl/styles.xml><?xml version="1.0" encoding="utf-8"?>
<styleSheet xmlns="http://schemas.openxmlformats.org/spreadsheetml/2006/main">
  <numFmts count="2">
    <numFmt formatCode="GENERAL" numFmtId="164"/>
    <numFmt formatCode="\$#,##0.00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8" activeCellId="0" pane="topLeft" sqref="E8"/>
    </sheetView>
  </sheetViews>
  <sheetFormatPr defaultRowHeight="15.75"/>
  <cols>
    <col collapsed="false" hidden="false" max="1" min="1" style="0" width="24.5663265306122"/>
    <col collapsed="false" hidden="false" max="2" min="2" style="0" width="39.8061224489796"/>
    <col collapsed="false" hidden="false" max="3" min="3" style="0" width="16.530612244898"/>
    <col collapsed="false" hidden="false" max="5" min="4" style="0" width="14.4285714285714"/>
    <col collapsed="false" hidden="false" max="6" min="6" style="0" width="18.6479591836735"/>
    <col collapsed="false" hidden="false" max="1025" min="7" style="0" width="14.4285714285714"/>
  </cols>
  <sheetData>
    <row collapsed="false" customFormat="false" customHeight="false" hidden="false" ht="14.05" outlineLevel="0"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collapsed="false" customFormat="false" customHeight="false" hidden="false" ht="15.75" outlineLevel="0" r="2">
      <c r="A2" s="3" t="s">
        <v>6</v>
      </c>
      <c r="B2" s="3" t="s">
        <v>7</v>
      </c>
      <c r="C2" s="4" t="n">
        <v>35.97</v>
      </c>
      <c r="D2" s="3" t="n">
        <v>1</v>
      </c>
      <c r="E2" s="5" t="n">
        <f aca="false">C2*D2</f>
        <v>35.97</v>
      </c>
      <c r="F2" s="3" t="s">
        <v>8</v>
      </c>
    </row>
    <row collapsed="false" customFormat="false" customHeight="false" hidden="false" ht="15.75" outlineLevel="0" r="3">
      <c r="A3" s="3" t="s">
        <v>9</v>
      </c>
      <c r="B3" s="3" t="s">
        <v>10</v>
      </c>
      <c r="C3" s="5" t="n">
        <f aca="false">0.54*12</f>
        <v>6.48</v>
      </c>
      <c r="D3" s="3" t="n">
        <v>3</v>
      </c>
      <c r="E3" s="5" t="n">
        <f aca="false">C3*D3</f>
        <v>19.44</v>
      </c>
      <c r="F3" s="3" t="s">
        <v>11</v>
      </c>
    </row>
    <row collapsed="false" customFormat="false" customHeight="false" hidden="false" ht="15.75" outlineLevel="0" r="4">
      <c r="A4" s="3" t="s">
        <v>12</v>
      </c>
      <c r="B4" s="3" t="s">
        <v>13</v>
      </c>
      <c r="C4" s="5" t="n">
        <f aca="false">0.48*12</f>
        <v>5.76</v>
      </c>
      <c r="D4" s="3" t="n">
        <v>3</v>
      </c>
      <c r="E4" s="5" t="n">
        <f aca="false">C4*D4</f>
        <v>17.28</v>
      </c>
      <c r="F4" s="3" t="s">
        <v>11</v>
      </c>
    </row>
    <row collapsed="false" customFormat="false" customHeight="false" hidden="false" ht="15.75" outlineLevel="0" r="5">
      <c r="A5" s="3" t="s">
        <v>14</v>
      </c>
      <c r="B5" s="3" t="s">
        <v>15</v>
      </c>
      <c r="C5" s="5" t="n">
        <f aca="false">0.95*1.5</f>
        <v>1.425</v>
      </c>
      <c r="D5" s="3" t="n">
        <v>3</v>
      </c>
      <c r="E5" s="5" t="n">
        <f aca="false">C5*D5</f>
        <v>4.275</v>
      </c>
      <c r="F5" s="3" t="s">
        <v>11</v>
      </c>
    </row>
    <row collapsed="false" customFormat="false" customHeight="false" hidden="false" ht="15.75" outlineLevel="0" r="6">
      <c r="A6" s="3" t="s">
        <v>16</v>
      </c>
      <c r="B6" s="3" t="s">
        <v>17</v>
      </c>
      <c r="C6" s="5" t="n">
        <f aca="false">2.9*2</f>
        <v>5.8</v>
      </c>
      <c r="D6" s="3" t="n">
        <v>3</v>
      </c>
      <c r="E6" s="5" t="n">
        <f aca="false">C6*D6</f>
        <v>17.4</v>
      </c>
      <c r="F6" s="3" t="s">
        <v>11</v>
      </c>
    </row>
    <row collapsed="false" customFormat="false" customHeight="false" hidden="false" ht="15.75" outlineLevel="0" r="7">
      <c r="A7" s="3" t="s">
        <v>18</v>
      </c>
      <c r="B7" s="3" t="s">
        <v>19</v>
      </c>
      <c r="C7" s="5" t="n">
        <f aca="false">0.87*5</f>
        <v>4.35</v>
      </c>
      <c r="D7" s="3" t="n">
        <v>3</v>
      </c>
      <c r="E7" s="5" t="n">
        <f aca="false">C7*D7</f>
        <v>13.05</v>
      </c>
      <c r="F7" s="3" t="s">
        <v>11</v>
      </c>
    </row>
    <row collapsed="false" customFormat="false" customHeight="false" hidden="false" ht="15.75" outlineLevel="0" r="8">
      <c r="A8" s="3" t="s">
        <v>20</v>
      </c>
      <c r="B8" s="3" t="s">
        <v>21</v>
      </c>
      <c r="C8" s="5" t="n">
        <f aca="false">4.27*4</f>
        <v>17.08</v>
      </c>
      <c r="D8" s="3" t="n">
        <v>3</v>
      </c>
      <c r="E8" s="5" t="n">
        <f aca="false">C8*D8</f>
        <v>51.24</v>
      </c>
      <c r="F8" s="3" t="s">
        <v>11</v>
      </c>
    </row>
    <row collapsed="false" customFormat="false" customHeight="false" hidden="false" ht="15.75" outlineLevel="0" r="9">
      <c r="A9" s="3" t="s">
        <v>22</v>
      </c>
      <c r="B9" s="3" t="s">
        <v>23</v>
      </c>
      <c r="C9" s="5" t="n">
        <f aca="false">0.38*5</f>
        <v>1.9</v>
      </c>
      <c r="D9" s="3" t="n">
        <v>9</v>
      </c>
      <c r="E9" s="5" t="n">
        <f aca="false">C9*D9</f>
        <v>17.1</v>
      </c>
      <c r="F9" s="3" t="s">
        <v>11</v>
      </c>
    </row>
    <row collapsed="false" customFormat="false" customHeight="false" hidden="false" ht="15.75" outlineLevel="0" r="10">
      <c r="A10" s="3" t="s">
        <v>24</v>
      </c>
      <c r="B10" s="3" t="s">
        <v>25</v>
      </c>
      <c r="C10" s="5" t="n">
        <f aca="false">2.63*2</f>
        <v>5.26</v>
      </c>
      <c r="D10" s="3" t="n">
        <v>3</v>
      </c>
      <c r="E10" s="5" t="n">
        <f aca="false">C10*D10</f>
        <v>15.78</v>
      </c>
      <c r="F10" s="3" t="s">
        <v>11</v>
      </c>
    </row>
    <row collapsed="false" customFormat="false" customHeight="false" hidden="false" ht="15.75" outlineLevel="0" r="11">
      <c r="E11" s="5"/>
      <c r="F11" s="3"/>
    </row>
    <row collapsed="false" customFormat="false" customHeight="false" hidden="false" ht="15.75" outlineLevel="0" r="12">
      <c r="D12" s="1" t="s">
        <v>26</v>
      </c>
      <c r="E12" s="5" t="n">
        <f aca="false">SUM(E2:E10)</f>
        <v>191.535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