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5" firstSheet="0" activeTab="0"/>
  </bookViews>
  <sheets>
    <sheet name="Purchased Parts" sheetId="1" state="visible" r:id="rId2"/>
    <sheet name="Printed Parts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<sst xmlns="http://schemas.openxmlformats.org/spreadsheetml/2006/main" count="142" uniqueCount="102">
  <si>
    <t>GBP to USD</t>
  </si>
  <si>
    <t>EUR to USD</t>
  </si>
  <si>
    <t>Mechanical</t>
  </si>
  <si>
    <t>Part #</t>
  </si>
  <si>
    <t>Description</t>
  </si>
  <si>
    <t>Price (GBP)</t>
  </si>
  <si>
    <t>Price (EUR)</t>
  </si>
  <si>
    <t>Price (USD)</t>
  </si>
  <si>
    <t>Quantity</t>
  </si>
  <si>
    <t>Total Price</t>
  </si>
  <si>
    <t>Source</t>
  </si>
  <si>
    <t>Comments</t>
  </si>
  <si>
    <t>v6 HotEnd Full Kit - 1.75mm Universal</t>
  </si>
  <si>
    <t>E3d hot end; bowden; includes thermistor, heater, fan, fan shroud</t>
  </si>
  <si>
    <t>e3d-online.com</t>
  </si>
  <si>
    <t>M10 Threaded rod - 100cm</t>
  </si>
  <si>
    <t>Threaded rod for Z-Axis Motion</t>
  </si>
  <si>
    <t>reprapworld.com</t>
  </si>
  <si>
    <t>Heated Bed glass 300x300x3mm</t>
  </si>
  <si>
    <t>Glass bed</t>
  </si>
  <si>
    <t>Cable track chain</t>
  </si>
  <si>
    <t>50 cm long cable drag for gantry wires</t>
  </si>
  <si>
    <t>HFS5-2020-1000</t>
  </si>
  <si>
    <t>Frame Z-Axis beams</t>
  </si>
  <si>
    <t>us.misumi-ec.com</t>
  </si>
  <si>
    <t>HFS5-2020-500</t>
  </si>
  <si>
    <t>Frame X-Axis beams</t>
  </si>
  <si>
    <t>HFS5-2020-540</t>
  </si>
  <si>
    <t>Frame Y-Axis beams</t>
  </si>
  <si>
    <t>HFS5-2020-1100</t>
  </si>
  <si>
    <t>Frame diagonal supports</t>
  </si>
  <si>
    <t>HFS5-2020-280</t>
  </si>
  <si>
    <t>Bed frame X-Axis beams</t>
  </si>
  <si>
    <t>HFS5-2020-387</t>
  </si>
  <si>
    <t>Bed frame Y-Axis beams</t>
  </si>
  <si>
    <t>HFS5-2020-400</t>
  </si>
  <si>
    <t>Bed frame diagonal supports</t>
  </si>
  <si>
    <t>V-Slot 20 x 20mm</t>
  </si>
  <si>
    <t>1000 mm V-Slot aluminum extrusion; 20 x 20 mm</t>
  </si>
  <si>
    <t>openpartsbuildstore.com</t>
  </si>
  <si>
    <t>Smooth Idler Pulley Kit</t>
  </si>
  <si>
    <t>Idler pulley kit</t>
  </si>
  <si>
    <t>OpenBuilds Dual V Wheel Kit - Delrin</t>
  </si>
  <si>
    <t>Wheels for riding V-Slot extrusions</t>
  </si>
  <si>
    <t>Eccentric Spacers</t>
  </si>
  <si>
    <t>Spacers for tightening the dual V wheels to remove play in cariages</t>
  </si>
  <si>
    <t>EZStruder Cold End Kit without stepper motor</t>
  </si>
  <si>
    <t>seemecnc.com</t>
  </si>
  <si>
    <t>4mm Quick Connect PTC fittings for bowden tubes</t>
  </si>
  <si>
    <t>Rostock 16 Teeth 5mm Bore GT2 Pulley</t>
  </si>
  <si>
    <t>GT2 pulley for X-Y motion steppers</t>
  </si>
  <si>
    <t>robotdigg.com</t>
  </si>
  <si>
    <t>GT2-B6</t>
  </si>
  <si>
    <t>Open ended GT2 timing belt, 5 meters long, 6 mm wide</t>
  </si>
  <si>
    <t>$2/meter; 5 meter minimum</t>
  </si>
  <si>
    <t>M3-4-PS</t>
  </si>
  <si>
    <t>M3*4 grub screw for timing belt pulleys; pack of 25 with allen key</t>
  </si>
  <si>
    <t>M3-0.5 x 16 mm machine screws; for stepper motors</t>
  </si>
  <si>
    <t>fastenal.com</t>
  </si>
  <si>
    <t>M3 fender washers</t>
  </si>
  <si>
    <t>Subtotal:</t>
  </si>
  <si>
    <t>Electrical</t>
  </si>
  <si>
    <t>Megatronics v3.0- Fully assembled</t>
  </si>
  <si>
    <t>Arduino based control board for 3D printers; doesn not include stepper drivers</t>
  </si>
  <si>
    <t>Stepper driver board; current setting required</t>
  </si>
  <si>
    <t>pololu.com</t>
  </si>
  <si>
    <t>17HS6002-N27</t>
  </si>
  <si>
    <t>Stepper motors; NEMA 17, 60 mm long; 1.5 Amp</t>
  </si>
  <si>
    <t>Square Silicone Rubber Heater Pad</t>
  </si>
  <si>
    <t>Bed heater mat; 25 Amp</t>
  </si>
  <si>
    <t>Limit Switch</t>
  </si>
  <si>
    <t>Heatsink for pololu stepper drivers</t>
  </si>
  <si>
    <t>Heatsinks for pololu stepper drivers</t>
  </si>
  <si>
    <t>30 mm x 10 mm blower fan for layer cooling</t>
  </si>
  <si>
    <t>N82E16817139048</t>
  </si>
  <si>
    <t>Corsair CXM 600 W computer PSU</t>
  </si>
  <si>
    <t>newegg.com</t>
  </si>
  <si>
    <t>1x3 crimp connector housing; pack of 25</t>
  </si>
  <si>
    <t>1x4 crimp connector housing; pack of 10</t>
  </si>
  <si>
    <t>1x2 crimp connector housing; pack of 25</t>
  </si>
  <si>
    <t>Female crimp pins; pack of 100</t>
  </si>
  <si>
    <t>Printed Subtotal:</t>
  </si>
  <si>
    <t>Total:</t>
  </si>
  <si>
    <t>Density:</t>
  </si>
  <si>
    <t>g/L</t>
  </si>
  <si>
    <t>Price:</t>
  </si>
  <si>
    <t>$/kg</t>
  </si>
  <si>
    <t>File Name</t>
  </si>
  <si>
    <t>Solid Volume (mL)</t>
  </si>
  <si>
    <t>Solid Mass (g)</t>
  </si>
  <si>
    <t>Total Volume (mL)</t>
  </si>
  <si>
    <t>Total Mass (g)</t>
  </si>
  <si>
    <t>Total Price (USD)</t>
  </si>
  <si>
    <t>Corner Stepper Mount</t>
  </si>
  <si>
    <t>Mount for the X-Y gantry stepper motors</t>
  </si>
  <si>
    <t>Corner Idler Mount</t>
  </si>
  <si>
    <t>Mount for the gantry idler pulleys</t>
  </si>
  <si>
    <t>Gantry Y-Axis Carriage</t>
  </si>
  <si>
    <t>Carriage for the end effector on the Y-Axis rails</t>
  </si>
  <si>
    <t>Z-Axis Stepper Mount</t>
  </si>
  <si>
    <t>Mount for the Z-Axis stepper motor</t>
  </si>
  <si>
    <t>Totals: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</si>
</sst>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\$#,##0.00"/>
    <numFmt numFmtId="167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b val="true"/>
      <sz val="11"/>
      <name val="Cambria"/>
      <family val="1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3.3"/>
  <cols>
    <col collapsed="false" hidden="false" max="1" min="1" style="1" width="37.5714285714286"/>
    <col collapsed="false" hidden="false" max="2" min="2" style="2" width="98.030612244898"/>
    <col collapsed="false" hidden="false" max="3" min="3" style="2" width="14.7040816326531"/>
    <col collapsed="false" hidden="false" max="4" min="4" style="2" width="13.1377551020408"/>
    <col collapsed="false" hidden="false" max="5" min="5" style="2" width="13.7040816326531"/>
    <col collapsed="false" hidden="false" max="6" min="6" style="2" width="10.7091836734694"/>
    <col collapsed="false" hidden="false" max="7" min="7" style="2" width="12.5714285714286"/>
    <col collapsed="false" hidden="false" max="8" min="8" style="2" width="23.7244897959184"/>
    <col collapsed="false" hidden="false" max="9" min="9" style="2" width="32.5714285714286"/>
    <col collapsed="false" hidden="false" max="1025" min="10" style="2" width="14.4285714285714"/>
  </cols>
  <sheetData>
    <row r="1" customFormat="false" ht="13.3" hidden="false" customHeight="false" outlineLevel="0" collapsed="false">
      <c r="A1" s="3"/>
      <c r="B1" s="4"/>
      <c r="C1" s="5" t="s">
        <v>0</v>
      </c>
      <c r="D1" s="5" t="n">
        <v>1.71</v>
      </c>
      <c r="E1" s="5"/>
      <c r="F1" s="5"/>
      <c r="G1" s="4"/>
    </row>
    <row r="2" customFormat="false" ht="13.3" hidden="false" customHeight="false" outlineLevel="0" collapsed="false">
      <c r="A2" s="3"/>
      <c r="B2" s="4"/>
      <c r="C2" s="5" t="s">
        <v>1</v>
      </c>
      <c r="D2" s="5" t="n">
        <v>1.37</v>
      </c>
      <c r="E2" s="5"/>
      <c r="F2" s="5"/>
      <c r="G2" s="4"/>
    </row>
    <row r="3" customFormat="false" ht="13.3" hidden="false" customHeight="false" outlineLevel="0" collapsed="false">
      <c r="A3" s="3" t="s">
        <v>2</v>
      </c>
      <c r="B3" s="4"/>
      <c r="C3" s="5"/>
      <c r="D3" s="5"/>
      <c r="E3" s="5"/>
      <c r="F3" s="5"/>
      <c r="G3" s="4"/>
    </row>
    <row r="4" customFormat="false" ht="13.3" hidden="false" customHeight="false" outlineLevel="0" collapsed="false">
      <c r="A4" s="6"/>
      <c r="B4" s="4"/>
      <c r="C4" s="5"/>
      <c r="D4" s="5"/>
      <c r="E4" s="5"/>
      <c r="F4" s="5"/>
      <c r="G4" s="4"/>
    </row>
    <row r="5" customFormat="false" ht="13.3" hidden="false" customHeight="false" outlineLevel="0" collapsed="false">
      <c r="A5" s="7" t="s">
        <v>3</v>
      </c>
      <c r="B5" s="8" t="s">
        <v>4</v>
      </c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8" t="s">
        <v>10</v>
      </c>
      <c r="I5" s="8" t="s">
        <v>11</v>
      </c>
    </row>
    <row r="6" customFormat="false" ht="13.3" hidden="false" customHeight="false" outlineLevel="0" collapsed="false">
      <c r="A6" s="10" t="s">
        <v>12</v>
      </c>
      <c r="B6" s="11" t="s">
        <v>13</v>
      </c>
      <c r="C6" s="12" t="n">
        <v>47</v>
      </c>
      <c r="D6" s="13"/>
      <c r="E6" s="14" t="n">
        <f aca="false">C6*D1</f>
        <v>80.37</v>
      </c>
      <c r="F6" s="11" t="n">
        <v>2</v>
      </c>
      <c r="G6" s="14" t="n">
        <f aca="false">F6*E6</f>
        <v>160.74</v>
      </c>
      <c r="H6" s="15" t="s">
        <v>14</v>
      </c>
      <c r="I6" s="15"/>
    </row>
    <row r="7" customFormat="false" ht="13.3" hidden="false" customHeight="false" outlineLevel="0" collapsed="false">
      <c r="A7" s="10" t="s">
        <v>15</v>
      </c>
      <c r="B7" s="11" t="s">
        <v>16</v>
      </c>
      <c r="C7" s="13"/>
      <c r="D7" s="12" t="n">
        <v>2.99</v>
      </c>
      <c r="E7" s="14" t="n">
        <f aca="false">D7*D2</f>
        <v>4.0963</v>
      </c>
      <c r="F7" s="11" t="n">
        <v>1</v>
      </c>
      <c r="G7" s="14" t="n">
        <f aca="false">F7*E7</f>
        <v>4.0963</v>
      </c>
      <c r="H7" s="15" t="s">
        <v>17</v>
      </c>
      <c r="I7" s="15"/>
    </row>
    <row r="8" customFormat="false" ht="13.3" hidden="false" customHeight="false" outlineLevel="0" collapsed="false">
      <c r="A8" s="10" t="s">
        <v>18</v>
      </c>
      <c r="B8" s="11" t="s">
        <v>19</v>
      </c>
      <c r="C8" s="13"/>
      <c r="D8" s="12" t="n">
        <v>14.99</v>
      </c>
      <c r="E8" s="14" t="n">
        <f aca="false">D8*D2</f>
        <v>20.5363</v>
      </c>
      <c r="F8" s="11" t="n">
        <v>1</v>
      </c>
      <c r="G8" s="14" t="n">
        <f aca="false">F8*E8</f>
        <v>20.5363</v>
      </c>
      <c r="H8" s="15" t="s">
        <v>17</v>
      </c>
      <c r="I8" s="15"/>
    </row>
    <row r="9" customFormat="false" ht="13.3" hidden="false" customHeight="false" outlineLevel="0" collapsed="false">
      <c r="A9" s="10" t="s">
        <v>20</v>
      </c>
      <c r="B9" s="11" t="s">
        <v>21</v>
      </c>
      <c r="C9" s="13"/>
      <c r="D9" s="12" t="n">
        <v>4.49</v>
      </c>
      <c r="E9" s="14" t="n">
        <f aca="false">D9*D2</f>
        <v>6.1513</v>
      </c>
      <c r="F9" s="11" t="n">
        <v>1</v>
      </c>
      <c r="G9" s="14" t="n">
        <f aca="false">F9*E9</f>
        <v>6.1513</v>
      </c>
      <c r="H9" s="15" t="s">
        <v>17</v>
      </c>
      <c r="I9" s="15"/>
    </row>
    <row r="10" customFormat="false" ht="13.3" hidden="false" customHeight="false" outlineLevel="0" collapsed="false">
      <c r="A10" s="10" t="s">
        <v>22</v>
      </c>
      <c r="B10" s="11" t="s">
        <v>23</v>
      </c>
      <c r="C10" s="13"/>
      <c r="D10" s="12"/>
      <c r="E10" s="14" t="n">
        <v>5.7</v>
      </c>
      <c r="F10" s="11" t="n">
        <v>4</v>
      </c>
      <c r="G10" s="14" t="n">
        <f aca="false">F10*E10</f>
        <v>22.8</v>
      </c>
      <c r="H10" s="15" t="s">
        <v>24</v>
      </c>
      <c r="I10" s="15"/>
    </row>
    <row r="11" customFormat="false" ht="13.3" hidden="false" customHeight="false" outlineLevel="0" collapsed="false">
      <c r="A11" s="10" t="s">
        <v>25</v>
      </c>
      <c r="B11" s="11" t="s">
        <v>26</v>
      </c>
      <c r="C11" s="13"/>
      <c r="D11" s="12"/>
      <c r="E11" s="14" t="n">
        <v>2.85</v>
      </c>
      <c r="F11" s="11" t="n">
        <v>4</v>
      </c>
      <c r="G11" s="14" t="n">
        <f aca="false">F11*E11</f>
        <v>11.4</v>
      </c>
      <c r="H11" s="15" t="s">
        <v>24</v>
      </c>
      <c r="I11" s="15"/>
    </row>
    <row r="12" customFormat="false" ht="13.3" hidden="false" customHeight="false" outlineLevel="0" collapsed="false">
      <c r="A12" s="10" t="s">
        <v>27</v>
      </c>
      <c r="B12" s="11" t="s">
        <v>28</v>
      </c>
      <c r="C12" s="13"/>
      <c r="D12" s="12"/>
      <c r="E12" s="14" t="n">
        <v>3.07</v>
      </c>
      <c r="F12" s="11" t="n">
        <v>2</v>
      </c>
      <c r="G12" s="14" t="n">
        <f aca="false">F12*E12</f>
        <v>6.14</v>
      </c>
      <c r="H12" s="15" t="s">
        <v>24</v>
      </c>
      <c r="I12" s="15"/>
    </row>
    <row r="13" customFormat="false" ht="13.3" hidden="false" customHeight="false" outlineLevel="0" collapsed="false">
      <c r="A13" s="10" t="s">
        <v>29</v>
      </c>
      <c r="B13" s="2" t="s">
        <v>30</v>
      </c>
      <c r="C13" s="13"/>
      <c r="D13" s="12"/>
      <c r="E13" s="14" t="n">
        <v>6.27</v>
      </c>
      <c r="F13" s="11" t="n">
        <v>2</v>
      </c>
      <c r="G13" s="14" t="n">
        <f aca="false">F13*E13</f>
        <v>12.54</v>
      </c>
      <c r="H13" s="15" t="s">
        <v>24</v>
      </c>
      <c r="I13" s="15"/>
    </row>
    <row r="14" customFormat="false" ht="13.3" hidden="false" customHeight="false" outlineLevel="0" collapsed="false">
      <c r="A14" s="10" t="s">
        <v>31</v>
      </c>
      <c r="B14" s="11" t="s">
        <v>32</v>
      </c>
      <c r="C14" s="13"/>
      <c r="D14" s="12"/>
      <c r="E14" s="14" t="n">
        <v>3.03</v>
      </c>
      <c r="F14" s="11" t="n">
        <v>2</v>
      </c>
      <c r="G14" s="14" t="n">
        <f aca="false">F14*E14</f>
        <v>6.06</v>
      </c>
      <c r="H14" s="15" t="s">
        <v>24</v>
      </c>
      <c r="I14" s="15"/>
    </row>
    <row r="15" customFormat="false" ht="13.3" hidden="false" customHeight="false" outlineLevel="0" collapsed="false">
      <c r="A15" s="10" t="s">
        <v>33</v>
      </c>
      <c r="B15" s="11" t="s">
        <v>34</v>
      </c>
      <c r="C15" s="13"/>
      <c r="D15" s="12"/>
      <c r="E15" s="14" t="n">
        <v>2.2</v>
      </c>
      <c r="F15" s="11" t="n">
        <v>2</v>
      </c>
      <c r="G15" s="14" t="n">
        <f aca="false">F15*E15</f>
        <v>4.4</v>
      </c>
      <c r="H15" s="15" t="s">
        <v>24</v>
      </c>
      <c r="I15" s="15"/>
    </row>
    <row r="16" customFormat="false" ht="13.3" hidden="false" customHeight="false" outlineLevel="0" collapsed="false">
      <c r="A16" s="10" t="s">
        <v>35</v>
      </c>
      <c r="B16" s="11" t="s">
        <v>36</v>
      </c>
      <c r="C16" s="13"/>
      <c r="D16" s="12"/>
      <c r="E16" s="14" t="n">
        <v>2.28</v>
      </c>
      <c r="F16" s="11" t="n">
        <v>2</v>
      </c>
      <c r="G16" s="14" t="n">
        <f aca="false">F16*E16</f>
        <v>4.56</v>
      </c>
      <c r="H16" s="15" t="s">
        <v>24</v>
      </c>
      <c r="I16" s="15"/>
    </row>
    <row r="17" customFormat="false" ht="14.9" hidden="false" customHeight="false" outlineLevel="0" collapsed="false">
      <c r="A17" s="16" t="s">
        <v>37</v>
      </c>
      <c r="B17" s="11" t="s">
        <v>38</v>
      </c>
      <c r="C17" s="13"/>
      <c r="D17" s="12"/>
      <c r="E17" s="14" t="n">
        <v>10</v>
      </c>
      <c r="F17" s="11" t="n">
        <v>3</v>
      </c>
      <c r="G17" s="14" t="n">
        <f aca="false">F17*E17</f>
        <v>30</v>
      </c>
      <c r="H17" s="15" t="s">
        <v>39</v>
      </c>
      <c r="I17" s="15"/>
    </row>
    <row r="18" customFormat="false" ht="14.9" hidden="false" customHeight="false" outlineLevel="0" collapsed="false">
      <c r="A18" s="17" t="s">
        <v>40</v>
      </c>
      <c r="B18" s="11" t="s">
        <v>41</v>
      </c>
      <c r="C18" s="13"/>
      <c r="D18" s="12"/>
      <c r="E18" s="14" t="n">
        <v>4.85</v>
      </c>
      <c r="F18" s="11" t="n">
        <v>6</v>
      </c>
      <c r="G18" s="14" t="n">
        <f aca="false">F18*E18</f>
        <v>29.1</v>
      </c>
      <c r="H18" s="15" t="s">
        <v>39</v>
      </c>
      <c r="I18" s="15"/>
    </row>
    <row r="19" customFormat="false" ht="14.9" hidden="false" customHeight="false" outlineLevel="0" collapsed="false">
      <c r="A19" s="16" t="s">
        <v>42</v>
      </c>
      <c r="B19" s="11" t="s">
        <v>43</v>
      </c>
      <c r="C19" s="13"/>
      <c r="D19" s="12"/>
      <c r="E19" s="14" t="n">
        <v>3.85</v>
      </c>
      <c r="F19" s="11" t="n">
        <v>12</v>
      </c>
      <c r="G19" s="14" t="n">
        <f aca="false">F19*E19</f>
        <v>46.2</v>
      </c>
      <c r="H19" s="15" t="s">
        <v>39</v>
      </c>
      <c r="I19" s="15"/>
    </row>
    <row r="20" customFormat="false" ht="14.9" hidden="false" customHeight="false" outlineLevel="0" collapsed="false">
      <c r="A20" s="17" t="s">
        <v>44</v>
      </c>
      <c r="B20" s="11" t="s">
        <v>45</v>
      </c>
      <c r="C20" s="13"/>
      <c r="D20" s="12"/>
      <c r="E20" s="14" t="n">
        <v>2</v>
      </c>
      <c r="F20" s="11" t="n">
        <v>6</v>
      </c>
      <c r="G20" s="14" t="n">
        <f aca="false">F20*E20</f>
        <v>12</v>
      </c>
      <c r="H20" s="15" t="s">
        <v>39</v>
      </c>
      <c r="I20" s="15"/>
    </row>
    <row r="21" customFormat="false" ht="13.3" hidden="false" customHeight="false" outlineLevel="0" collapsed="false">
      <c r="A21" s="17"/>
      <c r="B21" s="11"/>
      <c r="C21" s="13"/>
      <c r="D21" s="12"/>
      <c r="E21" s="14"/>
      <c r="F21" s="11"/>
      <c r="G21" s="14" t="n">
        <f aca="false">F21*E21</f>
        <v>0</v>
      </c>
      <c r="H21" s="15"/>
      <c r="I21" s="15"/>
    </row>
    <row r="22" customFormat="false" ht="13.3" hidden="false" customHeight="false" outlineLevel="0" collapsed="false">
      <c r="A22" s="17"/>
      <c r="B22" s="11"/>
      <c r="C22" s="13"/>
      <c r="D22" s="12"/>
      <c r="E22" s="14"/>
      <c r="F22" s="11"/>
      <c r="G22" s="14" t="n">
        <f aca="false">F22*E22</f>
        <v>0</v>
      </c>
      <c r="H22" s="15"/>
      <c r="I22" s="15"/>
    </row>
    <row r="23" customFormat="false" ht="13.3" hidden="false" customHeight="false" outlineLevel="0" collapsed="false">
      <c r="A23" s="17"/>
      <c r="B23" s="11"/>
      <c r="C23" s="13"/>
      <c r="D23" s="12"/>
      <c r="E23" s="14"/>
      <c r="F23" s="11"/>
      <c r="G23" s="14" t="n">
        <f aca="false">F23*E23</f>
        <v>0</v>
      </c>
      <c r="H23" s="15"/>
      <c r="I23" s="15"/>
    </row>
    <row r="24" customFormat="false" ht="13.3" hidden="false" customHeight="false" outlineLevel="0" collapsed="false">
      <c r="A24" s="10"/>
      <c r="B24" s="11"/>
      <c r="C24" s="13"/>
      <c r="D24" s="12"/>
      <c r="E24" s="14"/>
      <c r="F24" s="11"/>
      <c r="G24" s="14" t="n">
        <f aca="false">F24*E24</f>
        <v>0</v>
      </c>
      <c r="H24" s="15"/>
      <c r="I24" s="15"/>
    </row>
    <row r="25" customFormat="false" ht="13.3" hidden="false" customHeight="false" outlineLevel="0" collapsed="false">
      <c r="A25" s="10"/>
      <c r="B25" s="11"/>
      <c r="C25" s="13"/>
      <c r="D25" s="12"/>
      <c r="E25" s="14"/>
      <c r="F25" s="11"/>
      <c r="G25" s="14" t="n">
        <f aca="false">F25*E25</f>
        <v>0</v>
      </c>
      <c r="H25" s="15"/>
      <c r="I25" s="15"/>
    </row>
    <row r="26" customFormat="false" ht="13.3" hidden="false" customHeight="false" outlineLevel="0" collapsed="false">
      <c r="A26" s="10" t="n">
        <v>70780</v>
      </c>
      <c r="B26" s="11" t="s">
        <v>46</v>
      </c>
      <c r="C26" s="13"/>
      <c r="D26" s="13"/>
      <c r="E26" s="18" t="n">
        <v>35</v>
      </c>
      <c r="F26" s="11" t="n">
        <v>2</v>
      </c>
      <c r="G26" s="14" t="n">
        <f aca="false">F26*E26</f>
        <v>70</v>
      </c>
      <c r="H26" s="15" t="s">
        <v>47</v>
      </c>
      <c r="I26" s="15"/>
    </row>
    <row r="27" customFormat="false" ht="13.3" hidden="false" customHeight="false" outlineLevel="0" collapsed="false">
      <c r="A27" s="10" t="n">
        <v>38832</v>
      </c>
      <c r="B27" s="11" t="s">
        <v>48</v>
      </c>
      <c r="C27" s="13"/>
      <c r="D27" s="13"/>
      <c r="E27" s="18" t="n">
        <v>3.8</v>
      </c>
      <c r="F27" s="11" t="n">
        <v>2</v>
      </c>
      <c r="G27" s="14" t="n">
        <f aca="false">F27*E27</f>
        <v>7.6</v>
      </c>
      <c r="H27" s="15" t="s">
        <v>47</v>
      </c>
      <c r="I27" s="15"/>
    </row>
    <row r="28" customFormat="false" ht="13.3" hidden="false" customHeight="false" outlineLevel="0" collapsed="false">
      <c r="A28" s="10" t="s">
        <v>49</v>
      </c>
      <c r="B28" s="11" t="s">
        <v>50</v>
      </c>
      <c r="C28" s="13"/>
      <c r="D28" s="13"/>
      <c r="E28" s="18" t="n">
        <v>2</v>
      </c>
      <c r="F28" s="11" t="n">
        <v>2</v>
      </c>
      <c r="G28" s="14" t="n">
        <f aca="false">F28*E28</f>
        <v>4</v>
      </c>
      <c r="H28" s="15" t="s">
        <v>51</v>
      </c>
      <c r="I28" s="15"/>
    </row>
    <row r="29" customFormat="false" ht="13.3" hidden="false" customHeight="false" outlineLevel="0" collapsed="false">
      <c r="A29" s="10" t="s">
        <v>52</v>
      </c>
      <c r="B29" s="11" t="s">
        <v>53</v>
      </c>
      <c r="C29" s="13"/>
      <c r="D29" s="13"/>
      <c r="E29" s="18" t="n">
        <v>2</v>
      </c>
      <c r="F29" s="11" t="n">
        <v>5</v>
      </c>
      <c r="G29" s="14" t="n">
        <f aca="false">F29*E29</f>
        <v>10</v>
      </c>
      <c r="H29" s="15" t="s">
        <v>51</v>
      </c>
      <c r="I29" s="11" t="s">
        <v>54</v>
      </c>
    </row>
    <row r="30" customFormat="false" ht="13.3" hidden="false" customHeight="false" outlineLevel="0" collapsed="false">
      <c r="A30" s="10" t="s">
        <v>55</v>
      </c>
      <c r="B30" s="11" t="s">
        <v>56</v>
      </c>
      <c r="C30" s="13"/>
      <c r="D30" s="13"/>
      <c r="E30" s="18" t="n">
        <v>0.35</v>
      </c>
      <c r="F30" s="11" t="n">
        <v>1</v>
      </c>
      <c r="G30" s="14" t="n">
        <f aca="false">F30*E30</f>
        <v>0.35</v>
      </c>
      <c r="H30" s="15" t="s">
        <v>51</v>
      </c>
      <c r="I30" s="15"/>
    </row>
    <row r="31" customFormat="false" ht="14.9" hidden="false" customHeight="false" outlineLevel="0" collapsed="false">
      <c r="A31" s="19" t="n">
        <v>91191</v>
      </c>
      <c r="B31" s="15" t="s">
        <v>57</v>
      </c>
      <c r="C31" s="13"/>
      <c r="D31" s="13"/>
      <c r="E31" s="14" t="n">
        <v>0.0436</v>
      </c>
      <c r="F31" s="15" t="n">
        <v>20</v>
      </c>
      <c r="G31" s="14" t="n">
        <f aca="false">F31*E31</f>
        <v>0.872</v>
      </c>
      <c r="H31" s="15" t="s">
        <v>58</v>
      </c>
      <c r="I31" s="15"/>
    </row>
    <row r="32" customFormat="false" ht="14.9" hidden="false" customHeight="false" outlineLevel="0" collapsed="false">
      <c r="A32" s="19" t="n">
        <v>110751</v>
      </c>
      <c r="B32" s="15" t="s">
        <v>59</v>
      </c>
      <c r="C32" s="13"/>
      <c r="D32" s="13"/>
      <c r="E32" s="14" t="n">
        <v>0.054</v>
      </c>
      <c r="F32" s="15" t="n">
        <f aca="false">F31</f>
        <v>20</v>
      </c>
      <c r="G32" s="14" t="n">
        <f aca="false">F32*E32</f>
        <v>1.08</v>
      </c>
      <c r="H32" s="15" t="s">
        <v>58</v>
      </c>
      <c r="I32" s="15"/>
    </row>
    <row r="33" customFormat="false" ht="13.3" hidden="false" customHeight="false" outlineLevel="0" collapsed="false">
      <c r="A33" s="17"/>
      <c r="B33" s="15"/>
      <c r="C33" s="13"/>
      <c r="D33" s="13"/>
      <c r="E33" s="14"/>
      <c r="F33" s="15"/>
      <c r="G33" s="14" t="n">
        <f aca="false">F33*E33</f>
        <v>0</v>
      </c>
      <c r="H33" s="15"/>
      <c r="I33" s="15"/>
    </row>
    <row r="34" customFormat="false" ht="13.3" hidden="false" customHeight="false" outlineLevel="0" collapsed="false">
      <c r="A34" s="16"/>
      <c r="B34" s="15"/>
      <c r="C34" s="13"/>
      <c r="D34" s="13"/>
      <c r="E34" s="14"/>
      <c r="F34" s="15"/>
      <c r="G34" s="14" t="n">
        <f aca="false">F34*E34</f>
        <v>0</v>
      </c>
      <c r="H34" s="15"/>
      <c r="I34" s="15"/>
    </row>
    <row r="35" customFormat="false" ht="13.3" hidden="false" customHeight="false" outlineLevel="0" collapsed="false">
      <c r="A35" s="10"/>
      <c r="B35" s="15"/>
      <c r="C35" s="13"/>
      <c r="D35" s="13"/>
      <c r="E35" s="14"/>
      <c r="F35" s="15"/>
      <c r="G35" s="14" t="n">
        <f aca="false">F35*E35</f>
        <v>0</v>
      </c>
      <c r="H35" s="15"/>
      <c r="I35" s="15"/>
    </row>
    <row r="36" customFormat="false" ht="13.3" hidden="false" customHeight="false" outlineLevel="0" collapsed="false">
      <c r="A36" s="10"/>
      <c r="B36" s="15"/>
      <c r="C36" s="13"/>
      <c r="D36" s="13"/>
      <c r="E36" s="14"/>
      <c r="F36" s="15"/>
      <c r="G36" s="14" t="n">
        <f aca="false">F36*E36</f>
        <v>0</v>
      </c>
      <c r="H36" s="15"/>
      <c r="I36" s="15"/>
    </row>
    <row r="37" customFormat="false" ht="13.3" hidden="false" customHeight="false" outlineLevel="0" collapsed="false">
      <c r="A37" s="6"/>
    </row>
    <row r="38" customFormat="false" ht="13.3" hidden="false" customHeight="false" outlineLevel="0" collapsed="false">
      <c r="A38" s="6"/>
      <c r="F38" s="20" t="s">
        <v>60</v>
      </c>
      <c r="G38" s="21" t="n">
        <f aca="false">SUM(G6:G36)</f>
        <v>470.6259</v>
      </c>
    </row>
    <row r="39" customFormat="false" ht="13.3" hidden="false" customHeight="false" outlineLevel="0" collapsed="false">
      <c r="A39" s="6"/>
    </row>
    <row r="40" customFormat="false" ht="13.3" hidden="false" customHeight="false" outlineLevel="0" collapsed="false">
      <c r="A40" s="3" t="s">
        <v>61</v>
      </c>
    </row>
    <row r="41" customFormat="false" ht="13.3" hidden="false" customHeight="false" outlineLevel="0" collapsed="false">
      <c r="A41" s="6"/>
    </row>
    <row r="42" customFormat="false" ht="13.3" hidden="false" customHeight="false" outlineLevel="0" collapsed="false">
      <c r="A42" s="7" t="s">
        <v>3</v>
      </c>
      <c r="B42" s="8" t="s">
        <v>4</v>
      </c>
      <c r="C42" s="9" t="s">
        <v>5</v>
      </c>
      <c r="D42" s="9" t="s">
        <v>6</v>
      </c>
      <c r="E42" s="9" t="s">
        <v>7</v>
      </c>
      <c r="F42" s="9" t="s">
        <v>8</v>
      </c>
      <c r="G42" s="9" t="s">
        <v>9</v>
      </c>
      <c r="H42" s="8" t="s">
        <v>10</v>
      </c>
      <c r="I42" s="8" t="s">
        <v>11</v>
      </c>
    </row>
    <row r="43" customFormat="false" ht="13.3" hidden="false" customHeight="false" outlineLevel="0" collapsed="false">
      <c r="A43" s="10" t="s">
        <v>62</v>
      </c>
      <c r="B43" s="11" t="s">
        <v>63</v>
      </c>
      <c r="C43" s="13"/>
      <c r="D43" s="12" t="n">
        <v>79.99</v>
      </c>
      <c r="E43" s="14" t="n">
        <f aca="false">D43*D2</f>
        <v>109.5863</v>
      </c>
      <c r="F43" s="11" t="n">
        <v>1</v>
      </c>
      <c r="G43" s="22" t="n">
        <f aca="false">F43*E43</f>
        <v>109.5863</v>
      </c>
      <c r="H43" s="2" t="s">
        <v>17</v>
      </c>
      <c r="I43" s="15"/>
    </row>
    <row r="44" customFormat="false" ht="13.3" hidden="false" customHeight="false" outlineLevel="0" collapsed="false">
      <c r="A44" s="10" t="n">
        <v>2133</v>
      </c>
      <c r="B44" s="11" t="s">
        <v>64</v>
      </c>
      <c r="C44" s="13"/>
      <c r="D44" s="13"/>
      <c r="E44" s="18" t="n">
        <v>13.95</v>
      </c>
      <c r="F44" s="11" t="n">
        <v>5</v>
      </c>
      <c r="G44" s="22" t="n">
        <f aca="false">F44*E44</f>
        <v>69.75</v>
      </c>
      <c r="H44" s="2" t="s">
        <v>65</v>
      </c>
      <c r="I44" s="15"/>
    </row>
    <row r="45" customFormat="false" ht="13.3" hidden="false" customHeight="false" outlineLevel="0" collapsed="false">
      <c r="A45" s="10" t="s">
        <v>66</v>
      </c>
      <c r="B45" s="11" t="s">
        <v>67</v>
      </c>
      <c r="C45" s="13"/>
      <c r="D45" s="13"/>
      <c r="E45" s="18" t="n">
        <v>11.8</v>
      </c>
      <c r="F45" s="11" t="n">
        <v>5</v>
      </c>
      <c r="G45" s="22" t="n">
        <f aca="false">F45*E45</f>
        <v>59</v>
      </c>
      <c r="H45" s="2" t="s">
        <v>51</v>
      </c>
      <c r="I45" s="15"/>
    </row>
    <row r="46" customFormat="false" ht="13.3" hidden="false" customHeight="false" outlineLevel="0" collapsed="false">
      <c r="A46" s="6" t="s">
        <v>68</v>
      </c>
      <c r="B46" s="11" t="s">
        <v>69</v>
      </c>
      <c r="C46" s="13"/>
      <c r="D46" s="12"/>
      <c r="E46" s="18" t="n">
        <v>20</v>
      </c>
      <c r="F46" s="11" t="n">
        <v>1</v>
      </c>
      <c r="G46" s="22" t="n">
        <f aca="false">F46*E46</f>
        <v>20</v>
      </c>
      <c r="H46" s="2" t="s">
        <v>51</v>
      </c>
      <c r="I46" s="15"/>
    </row>
    <row r="47" customFormat="false" ht="13.3" hidden="false" customHeight="false" outlineLevel="0" collapsed="false">
      <c r="A47" s="10" t="n">
        <v>1405</v>
      </c>
      <c r="B47" s="11" t="s">
        <v>70</v>
      </c>
      <c r="C47" s="13"/>
      <c r="D47" s="13"/>
      <c r="E47" s="18" t="n">
        <v>0.75</v>
      </c>
      <c r="F47" s="11" t="n">
        <v>5</v>
      </c>
      <c r="G47" s="22" t="n">
        <f aca="false">F47*E47</f>
        <v>3.75</v>
      </c>
      <c r="H47" s="2" t="s">
        <v>65</v>
      </c>
      <c r="I47" s="15"/>
    </row>
    <row r="48" customFormat="false" ht="13.3" hidden="false" customHeight="false" outlineLevel="0" collapsed="false">
      <c r="A48" s="10" t="s">
        <v>71</v>
      </c>
      <c r="B48" s="11" t="s">
        <v>72</v>
      </c>
      <c r="C48" s="13"/>
      <c r="D48" s="12" t="n">
        <v>1.25</v>
      </c>
      <c r="E48" s="14" t="n">
        <f aca="false">D48*D2</f>
        <v>1.7125</v>
      </c>
      <c r="F48" s="11" t="n">
        <v>5</v>
      </c>
      <c r="G48" s="22" t="n">
        <f aca="false">F48*E48</f>
        <v>8.5625</v>
      </c>
      <c r="H48" s="2" t="s">
        <v>17</v>
      </c>
      <c r="I48" s="15"/>
    </row>
    <row r="49" customFormat="false" ht="13.3" hidden="false" customHeight="false" outlineLevel="0" collapsed="false">
      <c r="A49" s="10" t="n">
        <v>26171</v>
      </c>
      <c r="B49" s="11" t="s">
        <v>73</v>
      </c>
      <c r="C49" s="13"/>
      <c r="D49" s="13"/>
      <c r="E49" s="18" t="n">
        <v>12</v>
      </c>
      <c r="F49" s="11" t="n">
        <v>2</v>
      </c>
      <c r="G49" s="22" t="n">
        <f aca="false">F49*E49</f>
        <v>24</v>
      </c>
      <c r="H49" s="2" t="s">
        <v>47</v>
      </c>
      <c r="I49" s="15"/>
    </row>
    <row r="50" customFormat="false" ht="13.3" hidden="false" customHeight="false" outlineLevel="0" collapsed="false">
      <c r="A50" s="10" t="s">
        <v>74</v>
      </c>
      <c r="B50" s="11" t="s">
        <v>75</v>
      </c>
      <c r="C50" s="13"/>
      <c r="D50" s="13"/>
      <c r="E50" s="18" t="n">
        <v>64.99</v>
      </c>
      <c r="F50" s="11" t="n">
        <v>1</v>
      </c>
      <c r="G50" s="22" t="n">
        <f aca="false">F50*E50</f>
        <v>64.99</v>
      </c>
      <c r="H50" s="2" t="s">
        <v>76</v>
      </c>
      <c r="I50" s="15"/>
    </row>
    <row r="51" customFormat="false" ht="13.3" hidden="false" customHeight="false" outlineLevel="0" collapsed="false">
      <c r="A51" s="10" t="n">
        <v>1902</v>
      </c>
      <c r="B51" s="15" t="s">
        <v>77</v>
      </c>
      <c r="C51" s="13"/>
      <c r="D51" s="13"/>
      <c r="E51" s="14" t="n">
        <v>0.79</v>
      </c>
      <c r="F51" s="15" t="n">
        <v>1</v>
      </c>
      <c r="G51" s="22" t="n">
        <f aca="false">F51*E51</f>
        <v>0.79</v>
      </c>
      <c r="H51" s="2" t="s">
        <v>65</v>
      </c>
      <c r="I51" s="15"/>
    </row>
    <row r="52" customFormat="false" ht="13.3" hidden="false" customHeight="false" outlineLevel="0" collapsed="false">
      <c r="A52" s="10" t="n">
        <v>1903</v>
      </c>
      <c r="B52" s="15" t="s">
        <v>78</v>
      </c>
      <c r="C52" s="13"/>
      <c r="D52" s="13"/>
      <c r="E52" s="14" t="n">
        <v>0.59</v>
      </c>
      <c r="F52" s="15" t="n">
        <v>1</v>
      </c>
      <c r="G52" s="22" t="n">
        <f aca="false">F52*E52</f>
        <v>0.59</v>
      </c>
      <c r="H52" s="15" t="s">
        <v>65</v>
      </c>
      <c r="I52" s="15"/>
    </row>
    <row r="53" customFormat="false" ht="13.3" hidden="false" customHeight="false" outlineLevel="0" collapsed="false">
      <c r="A53" s="10" t="n">
        <v>1901</v>
      </c>
      <c r="B53" s="15" t="s">
        <v>79</v>
      </c>
      <c r="C53" s="13"/>
      <c r="D53" s="13"/>
      <c r="E53" s="14" t="n">
        <v>0.69</v>
      </c>
      <c r="F53" s="15" t="n">
        <v>1</v>
      </c>
      <c r="G53" s="22" t="n">
        <f aca="false">F53*E53</f>
        <v>0.69</v>
      </c>
      <c r="H53" s="15" t="s">
        <v>65</v>
      </c>
      <c r="I53" s="15"/>
    </row>
    <row r="54" customFormat="false" ht="13.3" hidden="false" customHeight="false" outlineLevel="0" collapsed="false">
      <c r="A54" s="10" t="n">
        <v>1930</v>
      </c>
      <c r="B54" s="15" t="s">
        <v>80</v>
      </c>
      <c r="C54" s="13"/>
      <c r="D54" s="13"/>
      <c r="E54" s="14" t="n">
        <v>5.95</v>
      </c>
      <c r="F54" s="15" t="n">
        <v>1</v>
      </c>
      <c r="G54" s="22" t="n">
        <f aca="false">F54*E54</f>
        <v>5.95</v>
      </c>
      <c r="H54" s="15" t="s">
        <v>65</v>
      </c>
      <c r="I54" s="15"/>
    </row>
    <row r="55" customFormat="false" ht="13.3" hidden="false" customHeight="false" outlineLevel="0" collapsed="false">
      <c r="A55" s="10"/>
      <c r="B55" s="15"/>
      <c r="C55" s="13"/>
      <c r="D55" s="13"/>
      <c r="E55" s="14"/>
      <c r="F55" s="15"/>
      <c r="G55" s="22" t="n">
        <f aca="false">F55*E55</f>
        <v>0</v>
      </c>
      <c r="H55" s="15"/>
      <c r="I55" s="15"/>
    </row>
    <row r="56" customFormat="false" ht="13.3" hidden="false" customHeight="false" outlineLevel="0" collapsed="false">
      <c r="A56" s="10"/>
      <c r="B56" s="15"/>
      <c r="C56" s="13"/>
      <c r="D56" s="13"/>
      <c r="E56" s="14"/>
      <c r="F56" s="15"/>
      <c r="G56" s="22" t="n">
        <f aca="false">F56*E56</f>
        <v>0</v>
      </c>
      <c r="H56" s="15"/>
      <c r="I56" s="15"/>
    </row>
    <row r="57" customFormat="false" ht="13.3" hidden="false" customHeight="false" outlineLevel="0" collapsed="false">
      <c r="A57" s="10"/>
      <c r="B57" s="15"/>
      <c r="C57" s="13"/>
      <c r="D57" s="13"/>
      <c r="E57" s="14"/>
      <c r="F57" s="15"/>
      <c r="G57" s="22" t="n">
        <f aca="false">F57*E57</f>
        <v>0</v>
      </c>
      <c r="H57" s="15"/>
      <c r="I57" s="15"/>
    </row>
    <row r="58" customFormat="false" ht="13.3" hidden="false" customHeight="false" outlineLevel="0" collapsed="false">
      <c r="A58" s="10"/>
      <c r="B58" s="15"/>
      <c r="C58" s="13"/>
      <c r="D58" s="13"/>
      <c r="E58" s="14"/>
      <c r="F58" s="15"/>
      <c r="G58" s="22" t="n">
        <f aca="false">F58*E58</f>
        <v>0</v>
      </c>
      <c r="H58" s="15"/>
      <c r="I58" s="15"/>
    </row>
    <row r="59" customFormat="false" ht="13.3" hidden="false" customHeight="false" outlineLevel="0" collapsed="false">
      <c r="A59" s="10"/>
      <c r="B59" s="15"/>
      <c r="C59" s="13"/>
      <c r="D59" s="13"/>
      <c r="E59" s="14"/>
      <c r="F59" s="15"/>
      <c r="G59" s="22" t="n">
        <f aca="false">F59*E59</f>
        <v>0</v>
      </c>
      <c r="H59" s="15"/>
      <c r="I59" s="15"/>
    </row>
    <row r="60" customFormat="false" ht="13.3" hidden="false" customHeight="false" outlineLevel="0" collapsed="false">
      <c r="A60" s="10"/>
      <c r="B60" s="15"/>
      <c r="C60" s="13"/>
      <c r="D60" s="13"/>
      <c r="E60" s="14"/>
      <c r="F60" s="15"/>
      <c r="G60" s="22" t="n">
        <f aca="false">F60*E60</f>
        <v>0</v>
      </c>
      <c r="H60" s="15"/>
      <c r="I60" s="15"/>
    </row>
    <row r="61" customFormat="false" ht="13.3" hidden="false" customHeight="false" outlineLevel="0" collapsed="false">
      <c r="A61" s="6"/>
    </row>
    <row r="62" customFormat="false" ht="13.3" hidden="false" customHeight="false" outlineLevel="0" collapsed="false">
      <c r="A62" s="6"/>
      <c r="F62" s="20" t="s">
        <v>60</v>
      </c>
      <c r="G62" s="21" t="n">
        <f aca="false">SUM(G43:G60)</f>
        <v>367.6588</v>
      </c>
    </row>
    <row r="63" customFormat="false" ht="13.3" hidden="false" customHeight="false" outlineLevel="0" collapsed="false">
      <c r="A63" s="6"/>
    </row>
    <row r="64" customFormat="false" ht="28.35" hidden="false" customHeight="false" outlineLevel="0" collapsed="false">
      <c r="A64" s="6"/>
      <c r="F64" s="23" t="s">
        <v>81</v>
      </c>
      <c r="G64" s="24" t="n">
        <f aca="false">'Printed Parts'!H20</f>
        <v>10.46544</v>
      </c>
    </row>
    <row r="65" customFormat="false" ht="13.3" hidden="false" customHeight="false" outlineLevel="0" collapsed="false">
      <c r="A65" s="6"/>
    </row>
    <row r="66" customFormat="false" ht="13.3" hidden="false" customHeight="false" outlineLevel="0" collapsed="false">
      <c r="A66" s="6"/>
      <c r="F66" s="20" t="s">
        <v>82</v>
      </c>
      <c r="G66" s="21" t="n">
        <f aca="false">G62+G38+G64</f>
        <v>848.75014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34.2704081632653"/>
    <col collapsed="false" hidden="false" max="2" min="2" style="0" width="57.4081632653061"/>
    <col collapsed="false" hidden="false" max="3" min="3" style="0" width="9.05102040816327"/>
    <col collapsed="false" hidden="false" max="4" min="4" style="0" width="18.2244897959184"/>
    <col collapsed="false" hidden="false" max="5" min="5" style="0" width="13.984693877551"/>
    <col collapsed="false" hidden="false" max="6" min="6" style="0" width="18.0816326530612"/>
    <col collapsed="false" hidden="false" max="7" min="7" style="0" width="13.8520408163265"/>
    <col collapsed="false" hidden="false" max="8" min="8" style="0" width="16.8112244897959"/>
    <col collapsed="false" hidden="false" max="1025" min="9" style="0" width="11.5204081632653"/>
  </cols>
  <sheetData>
    <row r="1" s="25" customFormat="true" ht="12.1" hidden="false" customHeight="false" outlineLevel="0" collapsed="false">
      <c r="E1" s="25" t="s">
        <v>83</v>
      </c>
      <c r="F1" s="26" t="n">
        <v>1200</v>
      </c>
      <c r="G1" s="26" t="s">
        <v>84</v>
      </c>
    </row>
    <row r="2" s="25" customFormat="true" ht="12.1" hidden="false" customHeight="false" outlineLevel="0" collapsed="false">
      <c r="E2" s="25" t="s">
        <v>85</v>
      </c>
      <c r="F2" s="27" t="n">
        <v>40</v>
      </c>
      <c r="G2" s="26" t="s">
        <v>86</v>
      </c>
    </row>
    <row r="3" s="25" customFormat="true" ht="12.1" hidden="false" customHeight="false" outlineLevel="0" collapsed="false"/>
    <row r="4" s="25" customFormat="true" ht="12.1" hidden="false" customHeight="false" outlineLevel="0" collapsed="false"/>
    <row r="5" s="25" customFormat="true" ht="12.1" hidden="false" customHeight="false" outlineLevel="0" collapsed="false">
      <c r="A5" s="28" t="s">
        <v>87</v>
      </c>
      <c r="B5" s="28" t="s">
        <v>4</v>
      </c>
      <c r="C5" s="28" t="s">
        <v>8</v>
      </c>
      <c r="D5" s="28" t="s">
        <v>88</v>
      </c>
      <c r="E5" s="28" t="s">
        <v>89</v>
      </c>
      <c r="F5" s="28" t="s">
        <v>90</v>
      </c>
      <c r="G5" s="28" t="s">
        <v>91</v>
      </c>
      <c r="H5" s="28" t="s">
        <v>92</v>
      </c>
    </row>
    <row r="6" customFormat="false" ht="12.1" hidden="false" customHeight="false" outlineLevel="0" collapsed="false">
      <c r="A6" s="29" t="s">
        <v>93</v>
      </c>
      <c r="B6" s="29" t="s">
        <v>94</v>
      </c>
      <c r="C6" s="29" t="n">
        <v>2</v>
      </c>
      <c r="D6" s="30" t="n">
        <v>28.05</v>
      </c>
      <c r="E6" s="30" t="n">
        <f aca="false">D6*$F$1/1000</f>
        <v>33.66</v>
      </c>
      <c r="F6" s="30" t="n">
        <f aca="false">C6*D6</f>
        <v>56.1</v>
      </c>
      <c r="G6" s="30" t="n">
        <f aca="false">E6*C6</f>
        <v>67.32</v>
      </c>
      <c r="H6" s="31" t="n">
        <f aca="false">G6/1000*$F$2</f>
        <v>2.6928</v>
      </c>
    </row>
    <row r="7" customFormat="false" ht="12.1" hidden="false" customHeight="false" outlineLevel="0" collapsed="false">
      <c r="A7" s="29" t="s">
        <v>95</v>
      </c>
      <c r="B7" s="29" t="s">
        <v>96</v>
      </c>
      <c r="C7" s="29" t="n">
        <v>2</v>
      </c>
      <c r="D7" s="30" t="n">
        <v>23.26</v>
      </c>
      <c r="E7" s="30" t="n">
        <f aca="false">D7*$F$1/1000</f>
        <v>27.912</v>
      </c>
      <c r="F7" s="30" t="n">
        <f aca="false">C7*D7</f>
        <v>46.52</v>
      </c>
      <c r="G7" s="30" t="n">
        <f aca="false">E7*C7</f>
        <v>55.824</v>
      </c>
      <c r="H7" s="31" t="n">
        <f aca="false">G7/1000*$F$2</f>
        <v>2.23296</v>
      </c>
    </row>
    <row r="8" customFormat="false" ht="12.1" hidden="false" customHeight="false" outlineLevel="0" collapsed="false">
      <c r="A8" s="29" t="s">
        <v>97</v>
      </c>
      <c r="B8" s="29" t="s">
        <v>98</v>
      </c>
      <c r="C8" s="29" t="n">
        <v>2</v>
      </c>
      <c r="D8" s="30" t="n">
        <v>35.89</v>
      </c>
      <c r="E8" s="30" t="n">
        <f aca="false">D8*$F$1/1000</f>
        <v>43.068</v>
      </c>
      <c r="F8" s="30" t="n">
        <f aca="false">C8*D8</f>
        <v>71.78</v>
      </c>
      <c r="G8" s="30" t="n">
        <f aca="false">E8*C8</f>
        <v>86.136</v>
      </c>
      <c r="H8" s="31" t="n">
        <f aca="false">G8/1000*$F$2</f>
        <v>3.44544</v>
      </c>
    </row>
    <row r="9" customFormat="false" ht="12.1" hidden="false" customHeight="false" outlineLevel="0" collapsed="false">
      <c r="A9" s="29" t="s">
        <v>99</v>
      </c>
      <c r="B9" s="29" t="s">
        <v>100</v>
      </c>
      <c r="C9" s="29" t="n">
        <v>1</v>
      </c>
      <c r="D9" s="30" t="n">
        <v>43.63</v>
      </c>
      <c r="E9" s="30" t="n">
        <f aca="false">D9*$F$1/1000</f>
        <v>52.356</v>
      </c>
      <c r="F9" s="30" t="n">
        <f aca="false">C9*D9</f>
        <v>43.63</v>
      </c>
      <c r="G9" s="30" t="n">
        <f aca="false">E9*C9</f>
        <v>52.356</v>
      </c>
      <c r="H9" s="31" t="n">
        <f aca="false">G9/1000*$F$2</f>
        <v>2.09424</v>
      </c>
    </row>
    <row r="10" customFormat="false" ht="12.1" hidden="false" customHeight="false" outlineLevel="0" collapsed="false">
      <c r="A10" s="29"/>
      <c r="B10" s="29"/>
      <c r="C10" s="29"/>
      <c r="D10" s="30"/>
      <c r="E10" s="30" t="n">
        <f aca="false">D10*$F$1/1000</f>
        <v>0</v>
      </c>
      <c r="F10" s="30" t="n">
        <f aca="false">C10*D10</f>
        <v>0</v>
      </c>
      <c r="G10" s="30" t="n">
        <f aca="false">E10*C10</f>
        <v>0</v>
      </c>
      <c r="H10" s="31" t="n">
        <f aca="false">G10/1000*$F$2</f>
        <v>0</v>
      </c>
    </row>
    <row r="11" customFormat="false" ht="12.1" hidden="false" customHeight="false" outlineLevel="0" collapsed="false">
      <c r="A11" s="29"/>
      <c r="B11" s="29"/>
      <c r="C11" s="29"/>
      <c r="D11" s="30"/>
      <c r="E11" s="30" t="n">
        <f aca="false">D11*$F$1/1000</f>
        <v>0</v>
      </c>
      <c r="F11" s="30" t="n">
        <f aca="false">C11*D11</f>
        <v>0</v>
      </c>
      <c r="G11" s="30" t="n">
        <f aca="false">E11*C11</f>
        <v>0</v>
      </c>
      <c r="H11" s="31" t="n">
        <f aca="false">G11/1000*$F$2</f>
        <v>0</v>
      </c>
    </row>
    <row r="12" customFormat="false" ht="12.1" hidden="false" customHeight="false" outlineLevel="0" collapsed="false">
      <c r="A12" s="29"/>
      <c r="B12" s="29"/>
      <c r="C12" s="29"/>
      <c r="D12" s="30"/>
      <c r="E12" s="30" t="n">
        <f aca="false">D12*$F$1/1000</f>
        <v>0</v>
      </c>
      <c r="F12" s="30" t="n">
        <f aca="false">C12*D12</f>
        <v>0</v>
      </c>
      <c r="G12" s="30" t="n">
        <f aca="false">E12*C12</f>
        <v>0</v>
      </c>
      <c r="H12" s="31" t="n">
        <f aca="false">G12/1000*$F$2</f>
        <v>0</v>
      </c>
    </row>
    <row r="13" customFormat="false" ht="12.1" hidden="false" customHeight="false" outlineLevel="0" collapsed="false">
      <c r="A13" s="29"/>
      <c r="B13" s="29"/>
      <c r="C13" s="29"/>
      <c r="D13" s="30"/>
      <c r="E13" s="30" t="n">
        <f aca="false">D13*$F$1/1000</f>
        <v>0</v>
      </c>
      <c r="F13" s="30" t="n">
        <f aca="false">C13*D13</f>
        <v>0</v>
      </c>
      <c r="G13" s="30" t="n">
        <f aca="false">E13*C13</f>
        <v>0</v>
      </c>
      <c r="H13" s="31" t="n">
        <f aca="false">G13/1000*$F$2</f>
        <v>0</v>
      </c>
    </row>
    <row r="14" customFormat="false" ht="12.1" hidden="false" customHeight="false" outlineLevel="0" collapsed="false">
      <c r="A14" s="29"/>
      <c r="B14" s="29"/>
      <c r="C14" s="29"/>
      <c r="D14" s="30"/>
      <c r="E14" s="30" t="n">
        <f aca="false">D14*$F$1/1000</f>
        <v>0</v>
      </c>
      <c r="F14" s="30" t="n">
        <f aca="false">C14*D14</f>
        <v>0</v>
      </c>
      <c r="G14" s="30" t="n">
        <f aca="false">E14*C14</f>
        <v>0</v>
      </c>
      <c r="H14" s="31" t="n">
        <f aca="false">G14/1000*$F$2</f>
        <v>0</v>
      </c>
    </row>
    <row r="15" customFormat="false" ht="12.1" hidden="false" customHeight="false" outlineLevel="0" collapsed="false">
      <c r="A15" s="29"/>
      <c r="B15" s="29"/>
      <c r="C15" s="29"/>
      <c r="D15" s="30"/>
      <c r="E15" s="30" t="n">
        <f aca="false">D15*$F$1/1000</f>
        <v>0</v>
      </c>
      <c r="F15" s="30" t="n">
        <f aca="false">C15*D15</f>
        <v>0</v>
      </c>
      <c r="G15" s="30" t="n">
        <f aca="false">E15*C15</f>
        <v>0</v>
      </c>
      <c r="H15" s="31" t="n">
        <f aca="false">G15/1000*$F$2</f>
        <v>0</v>
      </c>
    </row>
    <row r="16" customFormat="false" ht="12.1" hidden="false" customHeight="false" outlineLevel="0" collapsed="false">
      <c r="A16" s="29"/>
      <c r="B16" s="29"/>
      <c r="C16" s="29"/>
      <c r="D16" s="30"/>
      <c r="E16" s="30" t="n">
        <f aca="false">D16*$F$1/1000</f>
        <v>0</v>
      </c>
      <c r="F16" s="30" t="n">
        <f aca="false">C16*D16</f>
        <v>0</v>
      </c>
      <c r="G16" s="30" t="n">
        <f aca="false">E16*C16</f>
        <v>0</v>
      </c>
      <c r="H16" s="31" t="n">
        <f aca="false">G16/1000*$F$2</f>
        <v>0</v>
      </c>
    </row>
    <row r="17" customFormat="false" ht="12.1" hidden="false" customHeight="false" outlineLevel="0" collapsed="false">
      <c r="A17" s="29"/>
      <c r="B17" s="29"/>
      <c r="C17" s="29"/>
      <c r="D17" s="30"/>
      <c r="E17" s="30" t="n">
        <f aca="false">D17*$F$1/1000</f>
        <v>0</v>
      </c>
      <c r="F17" s="30" t="n">
        <f aca="false">C17*D17</f>
        <v>0</v>
      </c>
      <c r="G17" s="30" t="n">
        <f aca="false">E17*C17</f>
        <v>0</v>
      </c>
      <c r="H17" s="31" t="n">
        <f aca="false">G17/1000*$F$2</f>
        <v>0</v>
      </c>
    </row>
    <row r="19" customFormat="false" ht="12.1" hidden="false" customHeight="false" outlineLevel="0" collapsed="false">
      <c r="F19" s="25" t="s">
        <v>90</v>
      </c>
      <c r="G19" s="25" t="s">
        <v>91</v>
      </c>
      <c r="H19" s="25" t="s">
        <v>92</v>
      </c>
    </row>
    <row r="20" customFormat="false" ht="12.1" hidden="false" customHeight="false" outlineLevel="0" collapsed="false">
      <c r="E20" s="25" t="s">
        <v>101</v>
      </c>
      <c r="F20" s="32" t="n">
        <f aca="false">SUM(F6:F17)</f>
        <v>218.03</v>
      </c>
      <c r="G20" s="32" t="n">
        <f aca="false">SUM(G6:G17)</f>
        <v>261.636</v>
      </c>
      <c r="H20" s="33" t="inlineStr">
        <f aca="false">SUM(H6:H17)</f>
        <is>
          <t/>
        </is>
      </c>
    </row>
    <row r="29" customFormat="false" ht="12.1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